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449" documentId="13_ncr:1_{A1563731-9103-4D25-9F26-E06E987B5A74}" xr6:coauthVersionLast="47" xr6:coauthVersionMax="47" xr10:uidLastSave="{89E674F4-D723-4314-9ED2-470B5223B0BE}"/>
  <bookViews>
    <workbookView xWindow="-96" yWindow="-96" windowWidth="23232" windowHeight="13872" tabRatio="824" activeTab="3" xr2:uid="{00000000-000D-0000-FFFF-FFFF00000000}"/>
  </bookViews>
  <sheets>
    <sheet name="SUMMARY_2024" sheetId="9" r:id="rId1"/>
    <sheet name="Summary COVID-Non-COVID" sheetId="53" state="hidden" r:id="rId2"/>
    <sheet name="People Reached &amp; Proj. Q4" sheetId="20" state="hidden" r:id="rId3"/>
    <sheet name="Total" sheetId="54" r:id="rId4"/>
    <sheet name="EDU" sheetId="55" r:id="rId5"/>
    <sheet name="SHL" sheetId="72" r:id="rId6"/>
    <sheet name="FSC" sheetId="73" r:id="rId7"/>
    <sheet name="HEA" sheetId="74" r:id="rId8"/>
    <sheet name="NUT" sheetId="75" r:id="rId9"/>
    <sheet name="PRO" sheetId="76" r:id="rId10"/>
    <sheet name="PRO_GENERAL" sheetId="77" r:id="rId11"/>
    <sheet name="PRO_CP" sheetId="78" r:id="rId12"/>
    <sheet name="PRO_HLP" sheetId="79" r:id="rId13"/>
    <sheet name="PRO_GBV" sheetId="80" r:id="rId14"/>
    <sheet name="PRO_MA" sheetId="81" r:id="rId15"/>
    <sheet name="WAS" sheetId="82" r:id="rId16"/>
  </sheets>
  <externalReferences>
    <externalReference r:id="rId17"/>
    <externalReference r:id="rId18"/>
    <externalReference r:id="rId19"/>
  </externalReferences>
  <definedNames>
    <definedName name="_xlnm._FilterDatabase" localSheetId="0" hidden="1">SUMMARY_2024!$A$1:$N$2</definedName>
    <definedName name="Library" localSheetId="3">'[1]Template Library'!$A$6:$S$39</definedName>
    <definedName name="Library">'[2]Template Library'!$A$6:$S$39</definedName>
    <definedName name="Organisation">[3]!Table3[Name]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82" l="1"/>
  <c r="N44" i="81"/>
  <c r="N44" i="80"/>
  <c r="N44" i="79"/>
  <c r="N44" i="78"/>
  <c r="N44" i="77"/>
  <c r="N44" i="76"/>
  <c r="N44" i="75"/>
  <c r="N44" i="74"/>
  <c r="N44" i="73"/>
  <c r="N44" i="72"/>
  <c r="A43" i="54" l="1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251" i="54"/>
  <c r="A252" i="54"/>
  <c r="A253" i="54"/>
  <c r="A254" i="54"/>
  <c r="A255" i="54"/>
  <c r="A256" i="54"/>
  <c r="A257" i="54"/>
  <c r="A258" i="54"/>
  <c r="A259" i="54"/>
  <c r="A260" i="54"/>
  <c r="A261" i="54"/>
  <c r="A262" i="54"/>
  <c r="A263" i="54"/>
  <c r="A264" i="54"/>
  <c r="A265" i="54"/>
  <c r="A266" i="54"/>
  <c r="A267" i="54"/>
  <c r="A268" i="54"/>
  <c r="A269" i="54"/>
  <c r="A270" i="54"/>
  <c r="A271" i="54"/>
  <c r="A272" i="54"/>
  <c r="A273" i="54"/>
  <c r="A274" i="54"/>
  <c r="A275" i="54"/>
  <c r="A276" i="54"/>
  <c r="A277" i="54"/>
  <c r="A278" i="54"/>
  <c r="A279" i="54"/>
  <c r="A280" i="54"/>
  <c r="A281" i="54"/>
  <c r="A282" i="54"/>
  <c r="A283" i="54"/>
  <c r="A284" i="54"/>
  <c r="A285" i="54"/>
  <c r="A286" i="54"/>
  <c r="A287" i="54"/>
  <c r="A288" i="54"/>
  <c r="A289" i="54"/>
  <c r="A290" i="54"/>
  <c r="A291" i="54"/>
  <c r="A292" i="54"/>
  <c r="A293" i="54"/>
  <c r="A294" i="54"/>
  <c r="A295" i="54"/>
  <c r="A296" i="54"/>
  <c r="A297" i="54"/>
  <c r="A298" i="54"/>
  <c r="A299" i="54"/>
  <c r="A300" i="54"/>
  <c r="A301" i="54"/>
  <c r="A302" i="54"/>
  <c r="A303" i="54"/>
  <c r="A304" i="54"/>
  <c r="A305" i="54"/>
  <c r="A306" i="54"/>
  <c r="A307" i="54"/>
  <c r="A308" i="54"/>
  <c r="A309" i="54"/>
  <c r="A310" i="54"/>
  <c r="A311" i="54"/>
  <c r="A312" i="54"/>
  <c r="A313" i="54"/>
  <c r="A314" i="54"/>
  <c r="A315" i="54"/>
  <c r="A316" i="54"/>
  <c r="A317" i="54"/>
  <c r="A318" i="54"/>
  <c r="A319" i="54"/>
  <c r="A320" i="54"/>
  <c r="A321" i="54"/>
  <c r="A322" i="54"/>
  <c r="A323" i="54"/>
  <c r="A324" i="54"/>
  <c r="A325" i="54"/>
  <c r="A326" i="54"/>
  <c r="A327" i="54"/>
  <c r="A328" i="54"/>
  <c r="A329" i="54"/>
  <c r="A330" i="54"/>
  <c r="A331" i="54"/>
  <c r="A332" i="54"/>
  <c r="A333" i="54"/>
  <c r="A334" i="54"/>
  <c r="A335" i="54"/>
  <c r="A336" i="54"/>
  <c r="A337" i="54"/>
  <c r="A338" i="54"/>
  <c r="A339" i="54"/>
  <c r="A340" i="54"/>
  <c r="A341" i="54"/>
  <c r="A342" i="54"/>
  <c r="A343" i="54"/>
  <c r="A344" i="54"/>
  <c r="A345" i="54"/>
  <c r="A346" i="54"/>
  <c r="A347" i="54"/>
  <c r="A348" i="54"/>
  <c r="A349" i="54"/>
  <c r="A350" i="54"/>
  <c r="A351" i="54"/>
  <c r="A352" i="54"/>
  <c r="A353" i="54"/>
  <c r="A354" i="54"/>
  <c r="A355" i="54"/>
  <c r="A356" i="54"/>
  <c r="A357" i="54"/>
  <c r="A358" i="54"/>
  <c r="A359" i="54"/>
  <c r="A360" i="54"/>
  <c r="A361" i="54"/>
  <c r="A362" i="54"/>
  <c r="A363" i="54"/>
  <c r="A364" i="54"/>
  <c r="A365" i="54"/>
  <c r="A366" i="54"/>
  <c r="A367" i="54"/>
  <c r="A368" i="54"/>
  <c r="A369" i="54"/>
  <c r="A370" i="54"/>
  <c r="A371" i="54"/>
  <c r="A372" i="54"/>
  <c r="A373" i="54"/>
  <c r="A374" i="54"/>
  <c r="A375" i="54"/>
  <c r="A376" i="54"/>
  <c r="A377" i="54"/>
  <c r="A378" i="54"/>
  <c r="A379" i="54"/>
  <c r="A380" i="54"/>
  <c r="A381" i="54"/>
  <c r="A382" i="54"/>
  <c r="A383" i="54"/>
  <c r="A384" i="54"/>
  <c r="A385" i="54"/>
  <c r="A386" i="54"/>
  <c r="A387" i="54"/>
  <c r="A388" i="54"/>
  <c r="A389" i="54"/>
  <c r="A390" i="54"/>
  <c r="A391" i="54"/>
  <c r="A392" i="54"/>
  <c r="A393" i="54"/>
  <c r="A394" i="54"/>
  <c r="A395" i="54"/>
  <c r="A396" i="54"/>
  <c r="A397" i="54"/>
  <c r="A398" i="54"/>
  <c r="A399" i="54"/>
  <c r="A400" i="54"/>
  <c r="A401" i="54"/>
  <c r="A402" i="54"/>
  <c r="A403" i="54"/>
  <c r="A404" i="54"/>
  <c r="A405" i="54"/>
  <c r="A406" i="54"/>
  <c r="A407" i="54"/>
  <c r="A408" i="54"/>
  <c r="A409" i="54"/>
  <c r="A410" i="54"/>
  <c r="A411" i="54"/>
  <c r="A412" i="54"/>
  <c r="A413" i="54"/>
  <c r="A414" i="54"/>
  <c r="A415" i="54"/>
  <c r="A416" i="54"/>
  <c r="A417" i="54"/>
  <c r="A418" i="54"/>
  <c r="A419" i="54"/>
  <c r="A420" i="54"/>
  <c r="A421" i="54"/>
  <c r="A422" i="54"/>
  <c r="A423" i="54"/>
  <c r="A424" i="54"/>
  <c r="A425" i="54"/>
  <c r="A426" i="54"/>
  <c r="A427" i="54"/>
  <c r="A428" i="54"/>
  <c r="A429" i="54"/>
  <c r="A430" i="54"/>
  <c r="A431" i="54"/>
  <c r="A432" i="54"/>
  <c r="A433" i="54"/>
  <c r="A434" i="54"/>
  <c r="A435" i="54"/>
  <c r="A436" i="54"/>
  <c r="A437" i="54"/>
  <c r="A438" i="54"/>
  <c r="A439" i="54"/>
  <c r="A440" i="54"/>
  <c r="A441" i="54"/>
  <c r="A442" i="54"/>
  <c r="A42" i="54"/>
  <c r="N44" i="55"/>
  <c r="W21" i="53" l="1"/>
  <c r="W22" i="53"/>
  <c r="W23" i="53"/>
  <c r="W24" i="53"/>
  <c r="W25" i="53"/>
  <c r="W26" i="53"/>
  <c r="W27" i="53"/>
  <c r="W28" i="53"/>
  <c r="W20" i="53"/>
  <c r="X21" i="53"/>
  <c r="X22" i="53"/>
  <c r="X23" i="53"/>
  <c r="X24" i="53"/>
  <c r="X25" i="53"/>
  <c r="X26" i="53"/>
  <c r="X27" i="53"/>
  <c r="X28" i="53"/>
  <c r="X20" i="53"/>
  <c r="P29" i="53"/>
  <c r="O29" i="53"/>
  <c r="M29" i="53"/>
  <c r="L29" i="53"/>
  <c r="J29" i="53"/>
  <c r="I29" i="53"/>
  <c r="G29" i="53"/>
  <c r="F29" i="53"/>
  <c r="D29" i="53"/>
  <c r="C29" i="53"/>
  <c r="P13" i="53"/>
  <c r="O13" i="53"/>
  <c r="M13" i="53"/>
  <c r="L13" i="53"/>
  <c r="J13" i="53"/>
  <c r="I13" i="53"/>
  <c r="G13" i="53"/>
  <c r="F13" i="53"/>
  <c r="D13" i="53"/>
  <c r="C13" i="53"/>
  <c r="V7" i="53"/>
  <c r="W7" i="53"/>
  <c r="V8" i="53"/>
  <c r="W8" i="53"/>
  <c r="V9" i="53"/>
  <c r="W9" i="53"/>
  <c r="V10" i="53"/>
  <c r="W10" i="53"/>
  <c r="V11" i="53"/>
  <c r="W11" i="53"/>
  <c r="V12" i="53"/>
  <c r="W12" i="53"/>
  <c r="W6" i="53"/>
  <c r="V6" i="53"/>
  <c r="W13" i="53" l="1"/>
  <c r="V13" i="53"/>
  <c r="W29" i="53"/>
  <c r="AC29" i="53" l="1"/>
  <c r="Z29" i="53"/>
  <c r="Q29" i="53"/>
  <c r="N29" i="53"/>
  <c r="K29" i="53"/>
  <c r="E29" i="53"/>
  <c r="Y28" i="53"/>
  <c r="AA28" i="53" s="1"/>
  <c r="AB28" i="53" s="1"/>
  <c r="AA27" i="53"/>
  <c r="AB27" i="53" s="1"/>
  <c r="AA26" i="53"/>
  <c r="V26" i="53"/>
  <c r="T26" i="53"/>
  <c r="S26" i="53"/>
  <c r="R26" i="53"/>
  <c r="Q26" i="53"/>
  <c r="N26" i="53"/>
  <c r="K26" i="53"/>
  <c r="H26" i="53"/>
  <c r="E26" i="53"/>
  <c r="AA25" i="53"/>
  <c r="V25" i="53"/>
  <c r="T25" i="53"/>
  <c r="S25" i="53"/>
  <c r="R25" i="53"/>
  <c r="Q25" i="53"/>
  <c r="N25" i="53"/>
  <c r="K25" i="53"/>
  <c r="H25" i="53"/>
  <c r="E25" i="53"/>
  <c r="AA24" i="53"/>
  <c r="V24" i="53"/>
  <c r="T24" i="53"/>
  <c r="S24" i="53"/>
  <c r="R24" i="53"/>
  <c r="Q24" i="53"/>
  <c r="N24" i="53"/>
  <c r="K24" i="53"/>
  <c r="H24" i="53"/>
  <c r="E24" i="53"/>
  <c r="AA23" i="53"/>
  <c r="V23" i="53"/>
  <c r="T23" i="53"/>
  <c r="S23" i="53"/>
  <c r="R23" i="53"/>
  <c r="Q23" i="53"/>
  <c r="N23" i="53"/>
  <c r="K23" i="53"/>
  <c r="H23" i="53"/>
  <c r="E23" i="53"/>
  <c r="AB22" i="53"/>
  <c r="Y22" i="53"/>
  <c r="AA22" i="53" s="1"/>
  <c r="V22" i="53"/>
  <c r="T22" i="53"/>
  <c r="S22" i="53"/>
  <c r="R22" i="53"/>
  <c r="Q22" i="53"/>
  <c r="N22" i="53"/>
  <c r="K22" i="53"/>
  <c r="H22" i="53"/>
  <c r="E22" i="53"/>
  <c r="AA21" i="53"/>
  <c r="Q21" i="53"/>
  <c r="N21" i="53"/>
  <c r="K21" i="53"/>
  <c r="E21" i="53"/>
  <c r="Y20" i="53"/>
  <c r="AA20" i="53" s="1"/>
  <c r="V20" i="53"/>
  <c r="T20" i="53"/>
  <c r="S20" i="53"/>
  <c r="R20" i="53"/>
  <c r="Q20" i="53"/>
  <c r="N20" i="53"/>
  <c r="K20" i="53"/>
  <c r="H20" i="53"/>
  <c r="E20" i="53"/>
  <c r="Q13" i="53"/>
  <c r="N13" i="53"/>
  <c r="K13" i="53"/>
  <c r="E13" i="53"/>
  <c r="U12" i="53"/>
  <c r="U26" i="53" s="1"/>
  <c r="T12" i="53"/>
  <c r="S12" i="53"/>
  <c r="R12" i="53"/>
  <c r="Q12" i="53"/>
  <c r="N12" i="53"/>
  <c r="K12" i="53"/>
  <c r="H12" i="53"/>
  <c r="E12" i="53"/>
  <c r="U11" i="53"/>
  <c r="U25" i="53" s="1"/>
  <c r="T11" i="53"/>
  <c r="S11" i="53"/>
  <c r="R11" i="53"/>
  <c r="Q11" i="53"/>
  <c r="N11" i="53"/>
  <c r="K11" i="53"/>
  <c r="H11" i="53"/>
  <c r="E11" i="53"/>
  <c r="U10" i="53"/>
  <c r="U24" i="53" s="1"/>
  <c r="T10" i="53"/>
  <c r="S10" i="53"/>
  <c r="R10" i="53"/>
  <c r="Q10" i="53"/>
  <c r="N10" i="53"/>
  <c r="K10" i="53"/>
  <c r="H10" i="53"/>
  <c r="E10" i="53"/>
  <c r="U9" i="53"/>
  <c r="U23" i="53" s="1"/>
  <c r="T9" i="53"/>
  <c r="S9" i="53"/>
  <c r="R9" i="53"/>
  <c r="Q9" i="53"/>
  <c r="N9" i="53"/>
  <c r="K9" i="53"/>
  <c r="H9" i="53"/>
  <c r="E9" i="53"/>
  <c r="U8" i="53"/>
  <c r="U22" i="53" s="1"/>
  <c r="T8" i="53"/>
  <c r="S8" i="53"/>
  <c r="R8" i="53"/>
  <c r="Q8" i="53"/>
  <c r="N8" i="53"/>
  <c r="K8" i="53"/>
  <c r="H8" i="53"/>
  <c r="E8" i="53"/>
  <c r="Q7" i="53"/>
  <c r="N7" i="53"/>
  <c r="K7" i="53"/>
  <c r="E7" i="53"/>
  <c r="U6" i="53"/>
  <c r="U20" i="53" s="1"/>
  <c r="T6" i="53"/>
  <c r="S6" i="53"/>
  <c r="R6" i="53"/>
  <c r="Q6" i="53"/>
  <c r="N6" i="53"/>
  <c r="K6" i="53"/>
  <c r="H6" i="53"/>
  <c r="E6" i="53"/>
  <c r="AA29" i="53" l="1"/>
  <c r="AB29" i="53"/>
  <c r="Y29" i="53"/>
  <c r="T13" i="53" l="1"/>
  <c r="R7" i="53"/>
  <c r="H13" i="53" l="1"/>
  <c r="S13" i="53"/>
  <c r="U7" i="53"/>
  <c r="U21" i="53" s="1"/>
  <c r="S7" i="53"/>
  <c r="H7" i="53"/>
  <c r="U13" i="53"/>
  <c r="U29" i="53" s="1"/>
  <c r="T7" i="53"/>
  <c r="R13" i="53"/>
  <c r="T29" i="53"/>
  <c r="T21" i="53"/>
  <c r="S29" i="53" l="1"/>
  <c r="R21" i="53"/>
  <c r="H29" i="53"/>
  <c r="X29" i="53" s="1"/>
  <c r="V29" i="53"/>
  <c r="R29" i="53"/>
  <c r="V21" i="53"/>
  <c r="S21" i="53"/>
  <c r="H21" i="53"/>
  <c r="F6" i="20" l="1"/>
  <c r="F7" i="20"/>
  <c r="F8" i="20"/>
  <c r="F9" i="20"/>
  <c r="F10" i="20"/>
  <c r="F11" i="20"/>
  <c r="F12" i="20"/>
  <c r="F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28" authorId="0" shapeId="0" xr:uid="{79B34213-5CA5-46D0-9632-42CDD65BA040}">
      <text>
        <r>
          <rPr>
            <sz val="9"/>
            <color indexed="81"/>
            <rFont val="Tahoma"/>
            <family val="2"/>
          </rPr>
          <t>OCHA: $10.76M
REACH: $1.2M
DTM: $2.28M+$0.5m
iMMAP: $200,000</t>
        </r>
      </text>
    </comment>
  </commentList>
</comments>
</file>

<file path=xl/sharedStrings.xml><?xml version="1.0" encoding="utf-8"?>
<sst xmlns="http://schemas.openxmlformats.org/spreadsheetml/2006/main" count="4820" uniqueCount="1018">
  <si>
    <t>1.1 Overall people in need</t>
  </si>
  <si>
    <t>In Millions</t>
  </si>
  <si>
    <t>By population group</t>
  </si>
  <si>
    <t>By Location</t>
  </si>
  <si>
    <t>By Age, Sex and Disability</t>
  </si>
  <si>
    <t>Cluster</t>
  </si>
  <si>
    <t>A. Internally displaced people</t>
  </si>
  <si>
    <t>B. Cross-border returnees</t>
  </si>
  <si>
    <t>C. Shock-affected non-displaced</t>
  </si>
  <si>
    <t>D. Vul. people with humanitarian needs</t>
  </si>
  <si>
    <t>E. Refugees &amp; asylum seekers</t>
  </si>
  <si>
    <t>Urban</t>
  </si>
  <si>
    <t>Rural</t>
  </si>
  <si>
    <t>% 
Women</t>
  </si>
  <si>
    <t>%
Children</t>
  </si>
  <si>
    <t>%
Adults</t>
  </si>
  <si>
    <t>% 
Elderly</t>
  </si>
  <si>
    <t>% 
Disabilities</t>
  </si>
  <si>
    <t>Total</t>
  </si>
  <si>
    <t>Education in Emergencies</t>
  </si>
  <si>
    <t>Emergency Shelter &amp; NFI</t>
  </si>
  <si>
    <t>Food Security &amp; Agriculture</t>
  </si>
  <si>
    <t>Health</t>
  </si>
  <si>
    <t>Nutrition</t>
  </si>
  <si>
    <t>Protection</t>
  </si>
  <si>
    <t>General Protection</t>
  </si>
  <si>
    <t>Child Protection</t>
  </si>
  <si>
    <t>Housing, Land and Property</t>
  </si>
  <si>
    <t>Gender-Based Violence</t>
  </si>
  <si>
    <t>Mine Action</t>
  </si>
  <si>
    <t>Water, Sanitation &amp; Hygiene</t>
  </si>
  <si>
    <t>1.2 People in need by province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</si>
  <si>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</si>
  <si>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</si>
  <si>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</si>
  <si>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</si>
  <si>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</si>
  <si>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</si>
  <si>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</si>
  <si>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</si>
  <si>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</si>
  <si>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</si>
  <si>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</si>
  <si>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</si>
  <si>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</si>
  <si>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</si>
  <si>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</si>
  <si>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</si>
  <si>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</si>
  <si>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</si>
  <si>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</si>
  <si>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</si>
  <si>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</si>
  <si>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</si>
  <si>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</si>
  <si>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</si>
  <si>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</si>
  <si>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</si>
  <si>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</si>
  <si>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</si>
  <si>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</si>
  <si>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</si>
  <si>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</si>
  <si>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</si>
  <si>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</si>
  <si>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</si>
  <si>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By Age &amp; Sex</t>
  </si>
  <si>
    <t>% 
Children</t>
  </si>
  <si>
    <t>%
Women</t>
  </si>
  <si>
    <t>%
Men</t>
  </si>
  <si>
    <t>Non COVID</t>
  </si>
  <si>
    <t>COVID</t>
  </si>
  <si>
    <t>TOTAL</t>
  </si>
  <si>
    <t>Non-COVID</t>
  </si>
  <si>
    <t>2.1 Overall people to be assisted</t>
  </si>
  <si>
    <t>Totals</t>
  </si>
  <si>
    <t>Requirements</t>
  </si>
  <si>
    <t>People in need</t>
  </si>
  <si>
    <t>People to be assisted</t>
  </si>
  <si>
    <t>Total (US$)</t>
  </si>
  <si>
    <t>Refugee response</t>
  </si>
  <si>
    <t>Regular Response</t>
  </si>
  <si>
    <t>COVID-19 Response</t>
  </si>
  <si>
    <t>Aviation</t>
  </si>
  <si>
    <t>-</t>
  </si>
  <si>
    <t>Coordination</t>
  </si>
  <si>
    <t>2019 PiN, Target &amp; People Reached</t>
  </si>
  <si>
    <t>PIN</t>
  </si>
  <si>
    <t>Target</t>
  </si>
  <si>
    <t>Reached Q3</t>
  </si>
  <si>
    <t>Projected Q4</t>
  </si>
  <si>
    <t>% reached Q4</t>
  </si>
  <si>
    <t>Health*</t>
  </si>
  <si>
    <t>* Estimated with OPD consultations divided by a factor of 2.1. Total 1..23M services provided in Q3.</t>
  </si>
  <si>
    <t>Total People in Need</t>
  </si>
  <si>
    <t>D.  Refugees and Asylum Seekers</t>
  </si>
  <si>
    <t>F. Age, Sex and People with Disabilities</t>
  </si>
  <si>
    <t>Region</t>
  </si>
  <si>
    <t>Province Code</t>
  </si>
  <si>
    <t>Province Name</t>
  </si>
  <si>
    <t>Sector</t>
  </si>
  <si>
    <t>Boys</t>
  </si>
  <si>
    <t>Girls</t>
  </si>
  <si>
    <t>Men</t>
  </si>
  <si>
    <t>Women</t>
  </si>
  <si>
    <t>Children</t>
  </si>
  <si>
    <t>Adults</t>
  </si>
  <si>
    <t>Elderly</t>
  </si>
  <si>
    <t>With Disabilities</t>
  </si>
  <si>
    <t>#region</t>
  </si>
  <si>
    <t>#adm1+code</t>
  </si>
  <si>
    <t>#adm1+name</t>
  </si>
  <si>
    <t>#sector</t>
  </si>
  <si>
    <t>#inneed+m+children+urban</t>
  </si>
  <si>
    <t>#inneed+f+children+urban</t>
  </si>
  <si>
    <t>#inneed+m+adult+urban</t>
  </si>
  <si>
    <t>#inneed+f+adult+urban</t>
  </si>
  <si>
    <t>#inneed+m+children+rural</t>
  </si>
  <si>
    <t>#inneed+f+children+rural</t>
  </si>
  <si>
    <t>#inneed+m+adult+rural</t>
  </si>
  <si>
    <t>#inneed+f+adult+rural</t>
  </si>
  <si>
    <t>#inneed+urban</t>
  </si>
  <si>
    <t>#inneed+rural</t>
  </si>
  <si>
    <t>#inneed+returnees</t>
  </si>
  <si>
    <t>#inneed</t>
  </si>
  <si>
    <t>#inneed+m+children+idps+urban</t>
  </si>
  <si>
    <t>#inneed+f+children+idps+urban</t>
  </si>
  <si>
    <t>#inneed+m+adult+idps+urban</t>
  </si>
  <si>
    <t>#inneed+f+adult+idps+urban</t>
  </si>
  <si>
    <t>#inneed+idps</t>
  </si>
  <si>
    <t>#inneed+m+children+returnees+urban</t>
  </si>
  <si>
    <t>#inneed+f+children+returnees+urban</t>
  </si>
  <si>
    <t>#inneed+m+adult+returnees+urban</t>
  </si>
  <si>
    <t>#inneed+f+adult+returnees+urban</t>
  </si>
  <si>
    <t>#inneed+m+children+nd_affected+urban</t>
  </si>
  <si>
    <t>#inneed+f+children+nd_affected+urban</t>
  </si>
  <si>
    <t>#inneed+m+adult+nd_affected+urban</t>
  </si>
  <si>
    <t>#inneed+f+adult+nd_affected+urban</t>
  </si>
  <si>
    <t>#inneed+nd_affected</t>
  </si>
  <si>
    <t>#inneed+m+children+refugees</t>
  </si>
  <si>
    <t>#inneed+f+children+refugees</t>
  </si>
  <si>
    <t>#inneed+m+adult+refugees</t>
  </si>
  <si>
    <t>#inneed+f+adult+refugees</t>
  </si>
  <si>
    <t>#inneed+refugees</t>
  </si>
  <si>
    <t>#inneed+children</t>
  </si>
  <si>
    <t>#inneed+adults</t>
  </si>
  <si>
    <t>#inneed+elderly</t>
  </si>
  <si>
    <t>#inneed+disability</t>
  </si>
  <si>
    <t>North Eastern</t>
  </si>
  <si>
    <t>AF17</t>
  </si>
  <si>
    <t>All</t>
  </si>
  <si>
    <t>Western</t>
  </si>
  <si>
    <t>AF31</t>
  </si>
  <si>
    <t>AF09</t>
  </si>
  <si>
    <t>Northern</t>
  </si>
  <si>
    <t>AF21</t>
  </si>
  <si>
    <t>Central Highland</t>
  </si>
  <si>
    <t>AF10</t>
  </si>
  <si>
    <t>AF24</t>
  </si>
  <si>
    <t>AF33</t>
  </si>
  <si>
    <t>AF29</t>
  </si>
  <si>
    <t>South Eastern</t>
  </si>
  <si>
    <t>AF11</t>
  </si>
  <si>
    <t>AF23</t>
  </si>
  <si>
    <t>Southern</t>
  </si>
  <si>
    <t>AF30</t>
  </si>
  <si>
    <t>AF32</t>
  </si>
  <si>
    <t>AF28</t>
  </si>
  <si>
    <t>Capital</t>
  </si>
  <si>
    <t>AF01</t>
  </si>
  <si>
    <t>AF27</t>
  </si>
  <si>
    <t>AF02</t>
  </si>
  <si>
    <t>AF14</t>
  </si>
  <si>
    <t>Eastern</t>
  </si>
  <si>
    <t>AF15</t>
  </si>
  <si>
    <t>AF19</t>
  </si>
  <si>
    <t>AF07</t>
  </si>
  <si>
    <t>AF05</t>
  </si>
  <si>
    <t>AF06</t>
  </si>
  <si>
    <t>AF34</t>
  </si>
  <si>
    <t>AF16</t>
  </si>
  <si>
    <t>AF12</t>
  </si>
  <si>
    <t>AF13</t>
  </si>
  <si>
    <t>AF08</t>
  </si>
  <si>
    <t>AF03</t>
  </si>
  <si>
    <t>AF20</t>
  </si>
  <si>
    <t>AF22</t>
  </si>
  <si>
    <t>AF18</t>
  </si>
  <si>
    <t>AF25</t>
  </si>
  <si>
    <t>AF04</t>
  </si>
  <si>
    <t>AF26</t>
  </si>
  <si>
    <t>AF</t>
  </si>
  <si>
    <t>2. Total projected needs for sector: Education Cluster</t>
  </si>
  <si>
    <t>(Automatically calculated as maximum people in need from the tables below, please adjust the formulas if the sectoral areas of need do not have overlapping population types)</t>
  </si>
  <si>
    <t>2. Total projected needs for sector: ES/NFI Cluster</t>
  </si>
  <si>
    <t>2. Total projected needs for sector: WASH</t>
  </si>
  <si>
    <t>D. Refugees &amp; asylum seekers</t>
  </si>
  <si>
    <t>Maidan Wardak</t>
  </si>
  <si>
    <t>District Code</t>
  </si>
  <si>
    <t>District Name</t>
  </si>
  <si>
    <t>#adm2+code</t>
  </si>
  <si>
    <t>#adm2+name</t>
  </si>
  <si>
    <t>Arghanj Khwah</t>
  </si>
  <si>
    <t>AF1703</t>
  </si>
  <si>
    <t>Argo</t>
  </si>
  <si>
    <t>AF1702</t>
  </si>
  <si>
    <t>Baharak</t>
  </si>
  <si>
    <t>AF1706</t>
  </si>
  <si>
    <t>Darayem</t>
  </si>
  <si>
    <t>AF1707</t>
  </si>
  <si>
    <t>Darwaz-e-Balla</t>
  </si>
  <si>
    <t>AF1727</t>
  </si>
  <si>
    <t>Darwaz-e-Payin</t>
  </si>
  <si>
    <t>AF1722</t>
  </si>
  <si>
    <t>Eshkashem</t>
  </si>
  <si>
    <t>AF1723</t>
  </si>
  <si>
    <t>Fayzabad</t>
  </si>
  <si>
    <t>AF1701</t>
  </si>
  <si>
    <t>Jorm</t>
  </si>
  <si>
    <t>AF1710</t>
  </si>
  <si>
    <t>Keshem</t>
  </si>
  <si>
    <t>AF1715</t>
  </si>
  <si>
    <t>Khash</t>
  </si>
  <si>
    <t>AF1705</t>
  </si>
  <si>
    <t>Khwahan</t>
  </si>
  <si>
    <t>AF1720</t>
  </si>
  <si>
    <t>Kofab</t>
  </si>
  <si>
    <t>AF1721</t>
  </si>
  <si>
    <t>Kohistan</t>
  </si>
  <si>
    <t>AF1708</t>
  </si>
  <si>
    <t>Koran Wa Monjan</t>
  </si>
  <si>
    <t>AF1726</t>
  </si>
  <si>
    <t>Raghestan</t>
  </si>
  <si>
    <t>AF1714</t>
  </si>
  <si>
    <t>Shahr-e-Buzorg</t>
  </si>
  <si>
    <t>AF1713</t>
  </si>
  <si>
    <t>Shaki</t>
  </si>
  <si>
    <t>AF1724</t>
  </si>
  <si>
    <t>Shighnan</t>
  </si>
  <si>
    <t>AF1719</t>
  </si>
  <si>
    <t>Shuhada</t>
  </si>
  <si>
    <t>AF1712</t>
  </si>
  <si>
    <t>Tagab</t>
  </si>
  <si>
    <t>AF1717</t>
  </si>
  <si>
    <t>Teshkan</t>
  </si>
  <si>
    <t>AF1711</t>
  </si>
  <si>
    <t>Wakhan</t>
  </si>
  <si>
    <t>AF1728</t>
  </si>
  <si>
    <t>Warduj</t>
  </si>
  <si>
    <t>AF1716</t>
  </si>
  <si>
    <t>Yaftal-e-Sufla</t>
  </si>
  <si>
    <t>AF1704</t>
  </si>
  <si>
    <t>Yamgan</t>
  </si>
  <si>
    <t>AF1718</t>
  </si>
  <si>
    <t>Yawan</t>
  </si>
  <si>
    <t>AF1709</t>
  </si>
  <si>
    <t>Zebak</t>
  </si>
  <si>
    <t>AF1725</t>
  </si>
  <si>
    <t>Ab Kamari</t>
  </si>
  <si>
    <t>AF3102</t>
  </si>
  <si>
    <t>Bala Murghab</t>
  </si>
  <si>
    <t>AF3105</t>
  </si>
  <si>
    <t>Ghormach</t>
  </si>
  <si>
    <t>AF3107</t>
  </si>
  <si>
    <t>Jawand</t>
  </si>
  <si>
    <t>AF3106</t>
  </si>
  <si>
    <t>Muqur</t>
  </si>
  <si>
    <t>AF3103</t>
  </si>
  <si>
    <t>Qadis</t>
  </si>
  <si>
    <t>AF3104</t>
  </si>
  <si>
    <t>Qala-e-Naw</t>
  </si>
  <si>
    <t>AF3101</t>
  </si>
  <si>
    <t>Andarab</t>
  </si>
  <si>
    <t>AF0907</t>
  </si>
  <si>
    <t>Baghlan-e-Jadid</t>
  </si>
  <si>
    <t>AF0905</t>
  </si>
  <si>
    <t>Burka</t>
  </si>
  <si>
    <t>AF0910</t>
  </si>
  <si>
    <t>Dahana-e-Ghori</t>
  </si>
  <si>
    <t>AF0902</t>
  </si>
  <si>
    <t>Deh Salah</t>
  </si>
  <si>
    <t>AF0908</t>
  </si>
  <si>
    <t>Doshi</t>
  </si>
  <si>
    <t>AF0903</t>
  </si>
  <si>
    <t>Fereng Wa Gharu</t>
  </si>
  <si>
    <t>AF0915</t>
  </si>
  <si>
    <t>Guzargah-e-Nur</t>
  </si>
  <si>
    <t>AF0914</t>
  </si>
  <si>
    <t>Khinjan</t>
  </si>
  <si>
    <t>AF0906</t>
  </si>
  <si>
    <t>Khost Wa Fereng</t>
  </si>
  <si>
    <t>AF0913</t>
  </si>
  <si>
    <t>Khwaja Hejran</t>
  </si>
  <si>
    <t>AF0909</t>
  </si>
  <si>
    <t>Nahrin</t>
  </si>
  <si>
    <t>AF0904</t>
  </si>
  <si>
    <t>Pul-e-Hisar</t>
  </si>
  <si>
    <t>AF0912</t>
  </si>
  <si>
    <t>Pul-e-Khumri</t>
  </si>
  <si>
    <t>AF0901</t>
  </si>
  <si>
    <t>Tala Wa Barfak</t>
  </si>
  <si>
    <t>AF0911</t>
  </si>
  <si>
    <t>AF2106</t>
  </si>
  <si>
    <t>Char Bolak</t>
  </si>
  <si>
    <t>AF2111</t>
  </si>
  <si>
    <t>Charkent</t>
  </si>
  <si>
    <t>AF2104</t>
  </si>
  <si>
    <t>Chemtal</t>
  </si>
  <si>
    <t>AF2108</t>
  </si>
  <si>
    <t>Dawlat Abad</t>
  </si>
  <si>
    <t>AF2109</t>
  </si>
  <si>
    <t>Dehdadi</t>
  </si>
  <si>
    <t>AF2103</t>
  </si>
  <si>
    <t>Kaldar</t>
  </si>
  <si>
    <t>AF2113</t>
  </si>
  <si>
    <t>Keshendeh</t>
  </si>
  <si>
    <t>AF2114</t>
  </si>
  <si>
    <t>Khulm</t>
  </si>
  <si>
    <t>AF2110</t>
  </si>
  <si>
    <t>Marmul</t>
  </si>
  <si>
    <t>AF2105</t>
  </si>
  <si>
    <t>Mazar-e-Sharif</t>
  </si>
  <si>
    <t>AF2101</t>
  </si>
  <si>
    <t>Nahr-e-Shahi</t>
  </si>
  <si>
    <t>AF2102</t>
  </si>
  <si>
    <t>Sharak-e-Hayratan</t>
  </si>
  <si>
    <t>AF2116</t>
  </si>
  <si>
    <t>Sholgareh</t>
  </si>
  <si>
    <t>AF2107</t>
  </si>
  <si>
    <t>Shortepa</t>
  </si>
  <si>
    <t>AF2112</t>
  </si>
  <si>
    <t>Zari</t>
  </si>
  <si>
    <t>AF2115</t>
  </si>
  <si>
    <t>AF1001</t>
  </si>
  <si>
    <t>Kahmard</t>
  </si>
  <si>
    <t>AF1004</t>
  </si>
  <si>
    <t>Panjab</t>
  </si>
  <si>
    <t>AF1006</t>
  </si>
  <si>
    <t>Sayghan</t>
  </si>
  <si>
    <t>AF1003</t>
  </si>
  <si>
    <t>Shibar</t>
  </si>
  <si>
    <t>AF1002</t>
  </si>
  <si>
    <t>Waras</t>
  </si>
  <si>
    <t>AF1007</t>
  </si>
  <si>
    <t>Yakawlang</t>
  </si>
  <si>
    <t>AF1005</t>
  </si>
  <si>
    <t>Ashtarlay</t>
  </si>
  <si>
    <t>AF2403</t>
  </si>
  <si>
    <t>Kajran</t>
  </si>
  <si>
    <t>AF2408</t>
  </si>
  <si>
    <t>Khadir</t>
  </si>
  <si>
    <t>AF2404</t>
  </si>
  <si>
    <t>Kiti</t>
  </si>
  <si>
    <t>AF2405</t>
  </si>
  <si>
    <t>Miramor</t>
  </si>
  <si>
    <t>AF2406</t>
  </si>
  <si>
    <t>Nili</t>
  </si>
  <si>
    <t>AF2401</t>
  </si>
  <si>
    <t>Patoo</t>
  </si>
  <si>
    <t>AF2409</t>
  </si>
  <si>
    <t>Sang-e-Takht</t>
  </si>
  <si>
    <t>AF2407</t>
  </si>
  <si>
    <t>Shahrestan</t>
  </si>
  <si>
    <t>AF2402</t>
  </si>
  <si>
    <t>Anar Dara</t>
  </si>
  <si>
    <t>AF3307</t>
  </si>
  <si>
    <t>Bakwa</t>
  </si>
  <si>
    <t>AF3308</t>
  </si>
  <si>
    <t>Bala Buluk</t>
  </si>
  <si>
    <t>AF3306</t>
  </si>
  <si>
    <t>AF3301</t>
  </si>
  <si>
    <t>Gulistan</t>
  </si>
  <si>
    <t>AF3310</t>
  </si>
  <si>
    <t>Khak-e-Safed</t>
  </si>
  <si>
    <t>AF3303</t>
  </si>
  <si>
    <t>Lash-e-Juwayn</t>
  </si>
  <si>
    <t>AF3309</t>
  </si>
  <si>
    <t>Pur Chaman</t>
  </si>
  <si>
    <t>AF3311</t>
  </si>
  <si>
    <t>Pushtrod</t>
  </si>
  <si>
    <t>AF3302</t>
  </si>
  <si>
    <t>Qala-e-Kah</t>
  </si>
  <si>
    <t>AF3304</t>
  </si>
  <si>
    <t>Shibkoh</t>
  </si>
  <si>
    <t>AF3305</t>
  </si>
  <si>
    <t>Almar</t>
  </si>
  <si>
    <t>AF2904</t>
  </si>
  <si>
    <t>Andkhoy</t>
  </si>
  <si>
    <t>AF2913</t>
  </si>
  <si>
    <t>Bilcheragh</t>
  </si>
  <si>
    <t>AF2905</t>
  </si>
  <si>
    <t>AF2909</t>
  </si>
  <si>
    <t>Garzewan</t>
  </si>
  <si>
    <t>AF2908</t>
  </si>
  <si>
    <t>Khan-e-Char Bagh</t>
  </si>
  <si>
    <t>AF2914</t>
  </si>
  <si>
    <t>Khwaja Sabz Posh</t>
  </si>
  <si>
    <t>AF2903</t>
  </si>
  <si>
    <t>AF2910</t>
  </si>
  <si>
    <t>Maymana</t>
  </si>
  <si>
    <t>AF2901</t>
  </si>
  <si>
    <t>Pashtun Kot</t>
  </si>
  <si>
    <t>AF2902</t>
  </si>
  <si>
    <t>Qaram Qul</t>
  </si>
  <si>
    <t>AF2911</t>
  </si>
  <si>
    <t>Qaysar</t>
  </si>
  <si>
    <t>AF2907</t>
  </si>
  <si>
    <t>Qurghan</t>
  </si>
  <si>
    <t>AF2912</t>
  </si>
  <si>
    <t>Shirin Tagab</t>
  </si>
  <si>
    <t>AF2906</t>
  </si>
  <si>
    <t>Ab Band</t>
  </si>
  <si>
    <t>AF1113</t>
  </si>
  <si>
    <t>Ajristan</t>
  </si>
  <si>
    <t>AF1118</t>
  </si>
  <si>
    <t>Andar</t>
  </si>
  <si>
    <t>AF1107</t>
  </si>
  <si>
    <t>Deh Yak</t>
  </si>
  <si>
    <t>AF1105</t>
  </si>
  <si>
    <t>Gelan</t>
  </si>
  <si>
    <t>AF1117</t>
  </si>
  <si>
    <t>AF1101</t>
  </si>
  <si>
    <t>Giro</t>
  </si>
  <si>
    <t>AF1112</t>
  </si>
  <si>
    <t>Jaghatu</t>
  </si>
  <si>
    <t>AF1106</t>
  </si>
  <si>
    <t>Jaghuri</t>
  </si>
  <si>
    <t>AF1114</t>
  </si>
  <si>
    <t>Khwaja Umari</t>
  </si>
  <si>
    <t>AF1103</t>
  </si>
  <si>
    <t>Malistan</t>
  </si>
  <si>
    <t>AF1116</t>
  </si>
  <si>
    <t>AF1115</t>
  </si>
  <si>
    <t>Nawa</t>
  </si>
  <si>
    <t>AF1119</t>
  </si>
  <si>
    <t>Nawur</t>
  </si>
  <si>
    <t>AF1110</t>
  </si>
  <si>
    <t>Qara Bagh</t>
  </si>
  <si>
    <t>AF1111</t>
  </si>
  <si>
    <t>Rashidan</t>
  </si>
  <si>
    <t>AF1109</t>
  </si>
  <si>
    <t>Waghaz</t>
  </si>
  <si>
    <t>AF1104</t>
  </si>
  <si>
    <t>Wal-e-Muhammad-e-Shahid</t>
  </si>
  <si>
    <t>AF1102</t>
  </si>
  <si>
    <t>Zanakhan</t>
  </si>
  <si>
    <t>AF1108</t>
  </si>
  <si>
    <t>Charsadra</t>
  </si>
  <si>
    <t>AF2304</t>
  </si>
  <si>
    <t>Dawlatyar</t>
  </si>
  <si>
    <t>AF2303</t>
  </si>
  <si>
    <t>DoLayna</t>
  </si>
  <si>
    <t>AF2302</t>
  </si>
  <si>
    <t>Feroz Koh</t>
  </si>
  <si>
    <t>AF2301</t>
  </si>
  <si>
    <t>Lal Wa Sarjangal</t>
  </si>
  <si>
    <t>AF2307</t>
  </si>
  <si>
    <t>Pasaband</t>
  </si>
  <si>
    <t>AF2305</t>
  </si>
  <si>
    <t>Saghar</t>
  </si>
  <si>
    <t>AF2310</t>
  </si>
  <si>
    <t>Shahrak</t>
  </si>
  <si>
    <t>AF2306</t>
  </si>
  <si>
    <t>Taywarah</t>
  </si>
  <si>
    <t>AF2308</t>
  </si>
  <si>
    <t>Tolak</t>
  </si>
  <si>
    <t>AF2309</t>
  </si>
  <si>
    <t>Baghran</t>
  </si>
  <si>
    <t>AF3012</t>
  </si>
  <si>
    <t>Deh-e-Shu</t>
  </si>
  <si>
    <t>AF3013</t>
  </si>
  <si>
    <t>Garmser</t>
  </si>
  <si>
    <t>AF3006</t>
  </si>
  <si>
    <t>Kajaki</t>
  </si>
  <si>
    <t>AF3010</t>
  </si>
  <si>
    <t>Lashkargah</t>
  </si>
  <si>
    <t>AF3001</t>
  </si>
  <si>
    <t>Musa Qala</t>
  </si>
  <si>
    <t>AF3009</t>
  </si>
  <si>
    <t>Nad-e-Ali</t>
  </si>
  <si>
    <t>AF3002</t>
  </si>
  <si>
    <t>Nahr-e-Saraj</t>
  </si>
  <si>
    <t>AF3004</t>
  </si>
  <si>
    <t>Nawa-e-Barakzaiy</t>
  </si>
  <si>
    <t>AF3003</t>
  </si>
  <si>
    <t>Nawzad</t>
  </si>
  <si>
    <t>AF3007</t>
  </si>
  <si>
    <t>Reg-i-Khan Nishin</t>
  </si>
  <si>
    <t>AF3011</t>
  </si>
  <si>
    <t>Sangin</t>
  </si>
  <si>
    <t>AF3008</t>
  </si>
  <si>
    <t>Washer</t>
  </si>
  <si>
    <t>AF3005</t>
  </si>
  <si>
    <t>Adraskan</t>
  </si>
  <si>
    <t>AF3209</t>
  </si>
  <si>
    <t>Chisht-e-Sharif</t>
  </si>
  <si>
    <t>AF3216</t>
  </si>
  <si>
    <t>Farsi</t>
  </si>
  <si>
    <t>AF3215</t>
  </si>
  <si>
    <t>Ghoryan</t>
  </si>
  <si>
    <t>AF3211</t>
  </si>
  <si>
    <t>Gulran</t>
  </si>
  <si>
    <t>AF3208</t>
  </si>
  <si>
    <t>Guzara</t>
  </si>
  <si>
    <t>AF3203</t>
  </si>
  <si>
    <t>AF3201</t>
  </si>
  <si>
    <t>Injil</t>
  </si>
  <si>
    <t>AF3202</t>
  </si>
  <si>
    <t>Karukh</t>
  </si>
  <si>
    <t>AF3204</t>
  </si>
  <si>
    <t>Kohsan</t>
  </si>
  <si>
    <t>AF3213</t>
  </si>
  <si>
    <t>Kushk</t>
  </si>
  <si>
    <t>AF3207</t>
  </si>
  <si>
    <t>Kushk-e-Kuhna</t>
  </si>
  <si>
    <t>AF3210</t>
  </si>
  <si>
    <t>Obe</t>
  </si>
  <si>
    <t>AF3212</t>
  </si>
  <si>
    <t>Pashtun Zarghun</t>
  </si>
  <si>
    <t>AF3206</t>
  </si>
  <si>
    <t>Shindand</t>
  </si>
  <si>
    <t>AF3214</t>
  </si>
  <si>
    <t>Zindajan</t>
  </si>
  <si>
    <t>AF3205</t>
  </si>
  <si>
    <t>Aqcha</t>
  </si>
  <si>
    <t>AF2807</t>
  </si>
  <si>
    <t>Darzab</t>
  </si>
  <si>
    <t>AF2811</t>
  </si>
  <si>
    <t>AF2808</t>
  </si>
  <si>
    <t>Khamyab</t>
  </si>
  <si>
    <t>AF2806</t>
  </si>
  <si>
    <t>Khanaqa</t>
  </si>
  <si>
    <t>AF2803</t>
  </si>
  <si>
    <t>Khwaja Dukoh</t>
  </si>
  <si>
    <t>AF2802</t>
  </si>
  <si>
    <t>Mardyan</t>
  </si>
  <si>
    <t>AF2809</t>
  </si>
  <si>
    <t>Mingajik</t>
  </si>
  <si>
    <t>AF2804</t>
  </si>
  <si>
    <t>Qarqin</t>
  </si>
  <si>
    <t>AF2810</t>
  </si>
  <si>
    <t>Qush Tepa</t>
  </si>
  <si>
    <t>AF2805</t>
  </si>
  <si>
    <t>Shiberghan</t>
  </si>
  <si>
    <t>AF2801</t>
  </si>
  <si>
    <t>Bagrami</t>
  </si>
  <si>
    <t>AF0104</t>
  </si>
  <si>
    <t>Chahar Asyab</t>
  </si>
  <si>
    <t>AF0103</t>
  </si>
  <si>
    <t>Deh Sabz</t>
  </si>
  <si>
    <t>AF0105</t>
  </si>
  <si>
    <t>Estalef</t>
  </si>
  <si>
    <t>AF0113</t>
  </si>
  <si>
    <t>Farza</t>
  </si>
  <si>
    <t>AF0112</t>
  </si>
  <si>
    <t>Guldara</t>
  </si>
  <si>
    <t>AF0111</t>
  </si>
  <si>
    <t>AF0101</t>
  </si>
  <si>
    <t>Kalakan</t>
  </si>
  <si>
    <t>AF0110</t>
  </si>
  <si>
    <t>Khak-e-Jabbar</t>
  </si>
  <si>
    <t>AF0109</t>
  </si>
  <si>
    <t>Mir Bacha Kot</t>
  </si>
  <si>
    <t>AF0108</t>
  </si>
  <si>
    <t>Musahi</t>
  </si>
  <si>
    <t>AF0107</t>
  </si>
  <si>
    <t>Paghman</t>
  </si>
  <si>
    <t>AF0102</t>
  </si>
  <si>
    <t>AF0114</t>
  </si>
  <si>
    <t>Shakar Dara</t>
  </si>
  <si>
    <t>AF0106</t>
  </si>
  <si>
    <t>Surobi</t>
  </si>
  <si>
    <t>AF0115</t>
  </si>
  <si>
    <t>Arghandab</t>
  </si>
  <si>
    <t>AF2702</t>
  </si>
  <si>
    <t>Arghestan</t>
  </si>
  <si>
    <t>AF2708</t>
  </si>
  <si>
    <t>Daman</t>
  </si>
  <si>
    <t>AF2703</t>
  </si>
  <si>
    <t>Ghorak</t>
  </si>
  <si>
    <t>AF2709</t>
  </si>
  <si>
    <t>AF2701</t>
  </si>
  <si>
    <t>Khakrez</t>
  </si>
  <si>
    <t>AF2707</t>
  </si>
  <si>
    <t>Maruf</t>
  </si>
  <si>
    <t>AF2715</t>
  </si>
  <si>
    <t>Maywand</t>
  </si>
  <si>
    <t>AF2710</t>
  </si>
  <si>
    <t>Miyanshin</t>
  </si>
  <si>
    <t>AF2713</t>
  </si>
  <si>
    <t>Nesh</t>
  </si>
  <si>
    <t>AF2712</t>
  </si>
  <si>
    <t>Panjwayi</t>
  </si>
  <si>
    <t>AF2704</t>
  </si>
  <si>
    <t>Reg</t>
  </si>
  <si>
    <t>AF2716</t>
  </si>
  <si>
    <t>Shah Wali Kot</t>
  </si>
  <si>
    <t>AF2706</t>
  </si>
  <si>
    <t>Shorabak</t>
  </si>
  <si>
    <t>AF2714</t>
  </si>
  <si>
    <t>Spin Boldak</t>
  </si>
  <si>
    <t>AF2711</t>
  </si>
  <si>
    <t>Zheray</t>
  </si>
  <si>
    <t>AF2705</t>
  </si>
  <si>
    <t>Alasay</t>
  </si>
  <si>
    <t>AF0207</t>
  </si>
  <si>
    <t>Hisa-e-Awal-e-Kohistan</t>
  </si>
  <si>
    <t>AF0204</t>
  </si>
  <si>
    <t>Hisa-e-Duwum-e-Kohistan</t>
  </si>
  <si>
    <t>AF0202</t>
  </si>
  <si>
    <t>Koh Band</t>
  </si>
  <si>
    <t>AF0203</t>
  </si>
  <si>
    <t>Mahmood-e-Raqi</t>
  </si>
  <si>
    <t>AF0201</t>
  </si>
  <si>
    <t>Nijrab</t>
  </si>
  <si>
    <t>AF0205</t>
  </si>
  <si>
    <t>AF0206</t>
  </si>
  <si>
    <t>Bak</t>
  </si>
  <si>
    <t>AF1409</t>
  </si>
  <si>
    <t>Gurbuz</t>
  </si>
  <si>
    <t>AF1403</t>
  </si>
  <si>
    <t>Jaji Maydan</t>
  </si>
  <si>
    <t>AF1413</t>
  </si>
  <si>
    <t>Mandozayi</t>
  </si>
  <si>
    <t>AF1402</t>
  </si>
  <si>
    <t>Matun</t>
  </si>
  <si>
    <t>AF1401</t>
  </si>
  <si>
    <t>Musa Khel</t>
  </si>
  <si>
    <t>AF1405</t>
  </si>
  <si>
    <t>Nadir Shah Kot</t>
  </si>
  <si>
    <t>AF1406</t>
  </si>
  <si>
    <t>Qalandar</t>
  </si>
  <si>
    <t>AF1410</t>
  </si>
  <si>
    <t>Sabari</t>
  </si>
  <si>
    <t>AF1407</t>
  </si>
  <si>
    <t>Shamal</t>
  </si>
  <si>
    <t>AF1412</t>
  </si>
  <si>
    <t>Spera</t>
  </si>
  <si>
    <t>AF1411</t>
  </si>
  <si>
    <t>Tani</t>
  </si>
  <si>
    <t>AF1404</t>
  </si>
  <si>
    <t>Terezayi</t>
  </si>
  <si>
    <t>AF1408</t>
  </si>
  <si>
    <t>Asad Abad</t>
  </si>
  <si>
    <t>AF1501</t>
  </si>
  <si>
    <t>Bar Kunar</t>
  </si>
  <si>
    <t>AF1508</t>
  </si>
  <si>
    <t>Chapa Dara</t>
  </si>
  <si>
    <t>AF1513</t>
  </si>
  <si>
    <t>Chawkay</t>
  </si>
  <si>
    <t>AF1509</t>
  </si>
  <si>
    <t>Dangam</t>
  </si>
  <si>
    <t>AF1512</t>
  </si>
  <si>
    <t>Dara-e-Pech</t>
  </si>
  <si>
    <t>AF1507</t>
  </si>
  <si>
    <t>Ghazi Abad</t>
  </si>
  <si>
    <t>AF1511</t>
  </si>
  <si>
    <t>Khas Kunar</t>
  </si>
  <si>
    <t>AF1510</t>
  </si>
  <si>
    <t>Marawara</t>
  </si>
  <si>
    <t>AF1502</t>
  </si>
  <si>
    <t>Narang</t>
  </si>
  <si>
    <t>AF1504</t>
  </si>
  <si>
    <t>Nari</t>
  </si>
  <si>
    <t>AF1515</t>
  </si>
  <si>
    <t>Nurgal</t>
  </si>
  <si>
    <t>AF1514</t>
  </si>
  <si>
    <t>Sar Kani</t>
  </si>
  <si>
    <t>AF1505</t>
  </si>
  <si>
    <t>Shigal</t>
  </si>
  <si>
    <t>AF1506</t>
  </si>
  <si>
    <t>Watapur</t>
  </si>
  <si>
    <t>AF1503</t>
  </si>
  <si>
    <t>Ali Abad</t>
  </si>
  <si>
    <t>AF1903</t>
  </si>
  <si>
    <t>Chahar Darah</t>
  </si>
  <si>
    <t>AF1902</t>
  </si>
  <si>
    <t>Dasht-e-Archi</t>
  </si>
  <si>
    <t>AF1906</t>
  </si>
  <si>
    <t>Imam Sahib</t>
  </si>
  <si>
    <t>AF1905</t>
  </si>
  <si>
    <t>Khan Abad</t>
  </si>
  <si>
    <t>AF1904</t>
  </si>
  <si>
    <t>AF1901</t>
  </si>
  <si>
    <t>Qala-e-Zal</t>
  </si>
  <si>
    <t>AF1907</t>
  </si>
  <si>
    <t>Alingar</t>
  </si>
  <si>
    <t>AF0704</t>
  </si>
  <si>
    <t>Alishang</t>
  </si>
  <si>
    <t>AF0703</t>
  </si>
  <si>
    <t>Dawlatshah</t>
  </si>
  <si>
    <t>AF0705</t>
  </si>
  <si>
    <t>Mehtarlam</t>
  </si>
  <si>
    <t>AF0701</t>
  </si>
  <si>
    <t>Qarghayi</t>
  </si>
  <si>
    <t>AF0702</t>
  </si>
  <si>
    <t>Azra</t>
  </si>
  <si>
    <t>AF0507</t>
  </si>
  <si>
    <t>Baraki Barak</t>
  </si>
  <si>
    <t>AF0502</t>
  </si>
  <si>
    <t>Charkh</t>
  </si>
  <si>
    <t>AF0503</t>
  </si>
  <si>
    <t>Kharwar</t>
  </si>
  <si>
    <t>AF0506</t>
  </si>
  <si>
    <t>Khoshi</t>
  </si>
  <si>
    <t>AF0504</t>
  </si>
  <si>
    <t>Mohammad Agha</t>
  </si>
  <si>
    <t>AF0505</t>
  </si>
  <si>
    <t>Pul-e-Alam</t>
  </si>
  <si>
    <t>AF0501</t>
  </si>
  <si>
    <t>Chak-e-Wardak</t>
  </si>
  <si>
    <t>AF0404</t>
  </si>
  <si>
    <t>Daymirdad</t>
  </si>
  <si>
    <t>AF0406</t>
  </si>
  <si>
    <t>Hesa-e-Awal-e-Behsud</t>
  </si>
  <si>
    <t>AF0407</t>
  </si>
  <si>
    <t>AF0408</t>
  </si>
  <si>
    <t>Jalrez</t>
  </si>
  <si>
    <t>AF0403</t>
  </si>
  <si>
    <t>Markaz-e-Behsud</t>
  </si>
  <si>
    <t>AF0409</t>
  </si>
  <si>
    <t>Maydan Shahr</t>
  </si>
  <si>
    <t>AF0401</t>
  </si>
  <si>
    <t>Nerkh</t>
  </si>
  <si>
    <t>AF0402</t>
  </si>
  <si>
    <t>Saydabad</t>
  </si>
  <si>
    <t>AF0405</t>
  </si>
  <si>
    <t>Achin</t>
  </si>
  <si>
    <t>AF0615</t>
  </si>
  <si>
    <t>Bati Kot</t>
  </si>
  <si>
    <t>AF0609</t>
  </si>
  <si>
    <t>Behsud</t>
  </si>
  <si>
    <t>AF0602</t>
  </si>
  <si>
    <t>Chaparhar</t>
  </si>
  <si>
    <t>AF0604</t>
  </si>
  <si>
    <t>Dara-e-Nur</t>
  </si>
  <si>
    <t>AF0612</t>
  </si>
  <si>
    <t>Deh Bala</t>
  </si>
  <si>
    <t>AF0610</t>
  </si>
  <si>
    <t>Dur Baba</t>
  </si>
  <si>
    <t>AF0622</t>
  </si>
  <si>
    <t>Goshta</t>
  </si>
  <si>
    <t>AF0614</t>
  </si>
  <si>
    <t>Hesarak</t>
  </si>
  <si>
    <t>AF0621</t>
  </si>
  <si>
    <t>Jalalabad</t>
  </si>
  <si>
    <t>AF0601</t>
  </si>
  <si>
    <t>Kama</t>
  </si>
  <si>
    <t>AF0605</t>
  </si>
  <si>
    <t>Khogyani</t>
  </si>
  <si>
    <t>AF0608</t>
  </si>
  <si>
    <t>Kot</t>
  </si>
  <si>
    <t>AF0613</t>
  </si>
  <si>
    <t>Kuz Kunar</t>
  </si>
  <si>
    <t>AF0606</t>
  </si>
  <si>
    <t>Lalpur</t>
  </si>
  <si>
    <t>AF0618</t>
  </si>
  <si>
    <t>Muhmand Dara</t>
  </si>
  <si>
    <t>AF0617</t>
  </si>
  <si>
    <t>Nazyan</t>
  </si>
  <si>
    <t>AF0620</t>
  </si>
  <si>
    <t>Pachir Wa Agam</t>
  </si>
  <si>
    <t>AF0611</t>
  </si>
  <si>
    <t>Rodat</t>
  </si>
  <si>
    <t>AF0607</t>
  </si>
  <si>
    <t>Sherzad</t>
  </si>
  <si>
    <t>AF0619</t>
  </si>
  <si>
    <t>Shinwar</t>
  </si>
  <si>
    <t>AF0616</t>
  </si>
  <si>
    <t>Surkh Rod</t>
  </si>
  <si>
    <t>AF0603</t>
  </si>
  <si>
    <t>Chakhansur</t>
  </si>
  <si>
    <t>AF3403</t>
  </si>
  <si>
    <t>Char Burjak</t>
  </si>
  <si>
    <t>AF3404</t>
  </si>
  <si>
    <t>Kang</t>
  </si>
  <si>
    <t>AF3402</t>
  </si>
  <si>
    <t>Khashrod</t>
  </si>
  <si>
    <t>AF3405</t>
  </si>
  <si>
    <t>Zaranj</t>
  </si>
  <si>
    <t>AF3401</t>
  </si>
  <si>
    <t>Barg-e-Matal</t>
  </si>
  <si>
    <t>AF1608</t>
  </si>
  <si>
    <t>Duab</t>
  </si>
  <si>
    <t>AF1605</t>
  </si>
  <si>
    <t>Kamdesh</t>
  </si>
  <si>
    <t>AF1606</t>
  </si>
  <si>
    <t>Mandol</t>
  </si>
  <si>
    <t>AF1607</t>
  </si>
  <si>
    <t>Nurgaram</t>
  </si>
  <si>
    <t>AF1604</t>
  </si>
  <si>
    <t>Parun</t>
  </si>
  <si>
    <t>AF1601</t>
  </si>
  <si>
    <t>Wama</t>
  </si>
  <si>
    <t>AF1603</t>
  </si>
  <si>
    <t>Waygal</t>
  </si>
  <si>
    <t>AF1602</t>
  </si>
  <si>
    <t>Barmal</t>
  </si>
  <si>
    <t>AF1214</t>
  </si>
  <si>
    <t>Dila</t>
  </si>
  <si>
    <t>AF1216</t>
  </si>
  <si>
    <t>Giyan</t>
  </si>
  <si>
    <t>AF1215</t>
  </si>
  <si>
    <t>Gomal</t>
  </si>
  <si>
    <t>AF1208</t>
  </si>
  <si>
    <t>Jani Khel</t>
  </si>
  <si>
    <t>AF1209</t>
  </si>
  <si>
    <t>Mata Khan</t>
  </si>
  <si>
    <t>AF1202</t>
  </si>
  <si>
    <t>Nika</t>
  </si>
  <si>
    <t>AF1213</t>
  </si>
  <si>
    <t>Omna</t>
  </si>
  <si>
    <t>AF1206</t>
  </si>
  <si>
    <t>Sar Rawzah</t>
  </si>
  <si>
    <t>AF1205</t>
  </si>
  <si>
    <t>Sharan</t>
  </si>
  <si>
    <t>AF1201</t>
  </si>
  <si>
    <t>AF1210</t>
  </si>
  <si>
    <t>Turwo</t>
  </si>
  <si>
    <t>AF1219</t>
  </si>
  <si>
    <t>Urgun</t>
  </si>
  <si>
    <t>AF1211</t>
  </si>
  <si>
    <t>Wazakhah</t>
  </si>
  <si>
    <t>AF1217</t>
  </si>
  <si>
    <t>Wormamay</t>
  </si>
  <si>
    <t>AF1218</t>
  </si>
  <si>
    <t>Yahya Khel</t>
  </si>
  <si>
    <t>AF1204</t>
  </si>
  <si>
    <t>Yosuf Khel</t>
  </si>
  <si>
    <t>AF1203</t>
  </si>
  <si>
    <t>Zarghun Shahr</t>
  </si>
  <si>
    <t>AF1207</t>
  </si>
  <si>
    <t>Ziruk</t>
  </si>
  <si>
    <t>AF1212</t>
  </si>
  <si>
    <t>Ahmadaba</t>
  </si>
  <si>
    <t>AF1302</t>
  </si>
  <si>
    <t>Chamkani</t>
  </si>
  <si>
    <t>AF1310</t>
  </si>
  <si>
    <t>Dand Wa Patan</t>
  </si>
  <si>
    <t>AF1311</t>
  </si>
  <si>
    <t>Gardez</t>
  </si>
  <si>
    <t>AF1301</t>
  </si>
  <si>
    <t>Jaji</t>
  </si>
  <si>
    <t>AF1307</t>
  </si>
  <si>
    <t>AF1309</t>
  </si>
  <si>
    <t>Lija Ahmad Khel</t>
  </si>
  <si>
    <t>AF1308</t>
  </si>
  <si>
    <t>Sayed Karam</t>
  </si>
  <si>
    <t>AF1306</t>
  </si>
  <si>
    <t>Shawak</t>
  </si>
  <si>
    <t>AF1304</t>
  </si>
  <si>
    <t>Zadran</t>
  </si>
  <si>
    <t>AF1305</t>
  </si>
  <si>
    <t>Zurmat</t>
  </si>
  <si>
    <t>AF1303</t>
  </si>
  <si>
    <t>Anawa</t>
  </si>
  <si>
    <t>AF0805</t>
  </si>
  <si>
    <t>Bazarak</t>
  </si>
  <si>
    <t>AF0801</t>
  </si>
  <si>
    <t>Dara</t>
  </si>
  <si>
    <t>AF0803</t>
  </si>
  <si>
    <t>Khenj</t>
  </si>
  <si>
    <t>AF0804</t>
  </si>
  <si>
    <t>Paryan</t>
  </si>
  <si>
    <t>AF0807</t>
  </si>
  <si>
    <t>Rukha</t>
  </si>
  <si>
    <t>AF0802</t>
  </si>
  <si>
    <t>Shutul</t>
  </si>
  <si>
    <t>AF0806</t>
  </si>
  <si>
    <t>Bagram</t>
  </si>
  <si>
    <t>AF0302</t>
  </si>
  <si>
    <t>Charikar</t>
  </si>
  <si>
    <t>AF0301</t>
  </si>
  <si>
    <t>Ghorband</t>
  </si>
  <si>
    <t>AF0307</t>
  </si>
  <si>
    <t>Jabal Saraj</t>
  </si>
  <si>
    <t>AF0305</t>
  </si>
  <si>
    <t>Koh-e-Safi</t>
  </si>
  <si>
    <t>AF0308</t>
  </si>
  <si>
    <t>Salang</t>
  </si>
  <si>
    <t>AF0306</t>
  </si>
  <si>
    <t>Sayed Khel</t>
  </si>
  <si>
    <t>AF0304</t>
  </si>
  <si>
    <t>Shekh Ali</t>
  </si>
  <si>
    <t>AF0310</t>
  </si>
  <si>
    <t>Shinwari</t>
  </si>
  <si>
    <t>AF0303</t>
  </si>
  <si>
    <t>Surkh-e-Parsa</t>
  </si>
  <si>
    <t>AF0309</t>
  </si>
  <si>
    <t>Aybak</t>
  </si>
  <si>
    <t>AF2001</t>
  </si>
  <si>
    <t>Dara-e-Suf-e-Bala</t>
  </si>
  <si>
    <t>AF2007</t>
  </si>
  <si>
    <t>Dara-e-Suf-e-Payin</t>
  </si>
  <si>
    <t>AF2006</t>
  </si>
  <si>
    <t>Feroz Nakhchir</t>
  </si>
  <si>
    <t>AF2004</t>
  </si>
  <si>
    <t>Hazrat-e-Sultan</t>
  </si>
  <si>
    <t>AF2002</t>
  </si>
  <si>
    <t>Khuram Wa Sarbagh</t>
  </si>
  <si>
    <t>AF2003</t>
  </si>
  <si>
    <t>Ruy-e-Duab</t>
  </si>
  <si>
    <t>AF2005</t>
  </si>
  <si>
    <t>Balkhab</t>
  </si>
  <si>
    <t>AF2207</t>
  </si>
  <si>
    <t>Gosfandi</t>
  </si>
  <si>
    <t>AF2206</t>
  </si>
  <si>
    <t>Kohestanat</t>
  </si>
  <si>
    <t>AF2203</t>
  </si>
  <si>
    <t>Sancharak</t>
  </si>
  <si>
    <t>AF2205</t>
  </si>
  <si>
    <t>AF2201</t>
  </si>
  <si>
    <t>Sayad</t>
  </si>
  <si>
    <t>AF2202</t>
  </si>
  <si>
    <t>Sozmaqala</t>
  </si>
  <si>
    <t>AF2204</t>
  </si>
  <si>
    <t>AF1803</t>
  </si>
  <si>
    <t>Bangi</t>
  </si>
  <si>
    <t>AF1804</t>
  </si>
  <si>
    <t>Chahab</t>
  </si>
  <si>
    <t>AF1816</t>
  </si>
  <si>
    <t>Chal</t>
  </si>
  <si>
    <t>AF1805</t>
  </si>
  <si>
    <t>Darqad</t>
  </si>
  <si>
    <t>AF1815</t>
  </si>
  <si>
    <t>Dasht-e-Qala</t>
  </si>
  <si>
    <t>AF1812</t>
  </si>
  <si>
    <t>Eshkmesh</t>
  </si>
  <si>
    <t>AF1811</t>
  </si>
  <si>
    <t>Farkhar</t>
  </si>
  <si>
    <t>AF1808</t>
  </si>
  <si>
    <t>Hazar Sumuch</t>
  </si>
  <si>
    <t>AF1802</t>
  </si>
  <si>
    <t>Kalafgan</t>
  </si>
  <si>
    <t>AF1807</t>
  </si>
  <si>
    <t>Khwaja Bahawuddin</t>
  </si>
  <si>
    <t>AF1814</t>
  </si>
  <si>
    <t>Khwaja Ghar</t>
  </si>
  <si>
    <t>AF1809</t>
  </si>
  <si>
    <t>Namak Ab</t>
  </si>
  <si>
    <t>AF1806</t>
  </si>
  <si>
    <t>Rostaq</t>
  </si>
  <si>
    <t>AF1810</t>
  </si>
  <si>
    <t>Taloqan</t>
  </si>
  <si>
    <t>AF1801</t>
  </si>
  <si>
    <t>Warsaj</t>
  </si>
  <si>
    <t>AF1813</t>
  </si>
  <si>
    <t>Yangi Qala</t>
  </si>
  <si>
    <t>AF1817</t>
  </si>
  <si>
    <t>Chinarto</t>
  </si>
  <si>
    <t>AF2506</t>
  </si>
  <si>
    <t>Chora</t>
  </si>
  <si>
    <t>AF2503</t>
  </si>
  <si>
    <t>Dehrawud</t>
  </si>
  <si>
    <t>AF2502</t>
  </si>
  <si>
    <t>Gizab</t>
  </si>
  <si>
    <t>AF2507</t>
  </si>
  <si>
    <t>Khas Uruzgan</t>
  </si>
  <si>
    <t>AF2505</t>
  </si>
  <si>
    <t>Shahid-e-Hassas</t>
  </si>
  <si>
    <t>AF2504</t>
  </si>
  <si>
    <t>Tirinkot</t>
  </si>
  <si>
    <t>AF2501</t>
  </si>
  <si>
    <t>AF2605</t>
  </si>
  <si>
    <t>Atghar</t>
  </si>
  <si>
    <t>AF2608</t>
  </si>
  <si>
    <t>Daychopan</t>
  </si>
  <si>
    <t>AF2607</t>
  </si>
  <si>
    <t>Kakar</t>
  </si>
  <si>
    <t>AF2611</t>
  </si>
  <si>
    <t>Mizan</t>
  </si>
  <si>
    <t>AF2604</t>
  </si>
  <si>
    <t>Nawbahar</t>
  </si>
  <si>
    <t>AF2609</t>
  </si>
  <si>
    <t>Qalat</t>
  </si>
  <si>
    <t>AF2601</t>
  </si>
  <si>
    <t>Shah Joi</t>
  </si>
  <si>
    <t>AF2606</t>
  </si>
  <si>
    <t>Shamul Zayi</t>
  </si>
  <si>
    <t>AF2610</t>
  </si>
  <si>
    <t>Shinkay</t>
  </si>
  <si>
    <t>AF2603</t>
  </si>
  <si>
    <t>Tarnak Wa Jaldak</t>
  </si>
  <si>
    <t>AF2602</t>
  </si>
  <si>
    <t>New IDPs in 2024 (Conflict + Natural Disaster)</t>
  </si>
  <si>
    <t>New Cross Border Returnees in 2024 (From Iran and Pakistan)</t>
  </si>
  <si>
    <t>Natural Disaster-Affected in 2024 (Sudden Onset)</t>
  </si>
  <si>
    <t>Refugees and Asylum Seekers</t>
  </si>
  <si>
    <t>Total Households</t>
  </si>
  <si>
    <t>Female-Headed Households</t>
  </si>
  <si>
    <t>#inneed+households</t>
  </si>
  <si>
    <t>#inneed+m+children+idps</t>
  </si>
  <si>
    <t>#inneed+f+children+idps</t>
  </si>
  <si>
    <t>#inneed+m+adult+idps</t>
  </si>
  <si>
    <t>#inneed+f+adult+idps</t>
  </si>
  <si>
    <t>#inneed+m+children+returnees</t>
  </si>
  <si>
    <t>#inneed+f+children+returnees</t>
  </si>
  <si>
    <t>#inneed+m+adult+returnees</t>
  </si>
  <si>
    <t>#inneed+f+adult+returnees</t>
  </si>
  <si>
    <t>#inneed+m+children+nd_affected</t>
  </si>
  <si>
    <t>#inneed+f+adult+nd_affected</t>
  </si>
  <si>
    <t>#inneed+m+adult+nd_affected</t>
  </si>
  <si>
    <t>#inneed+f+children+nd_affected</t>
  </si>
  <si>
    <t>#inneed+f</t>
  </si>
  <si>
    <t>1. People in need 2024</t>
  </si>
  <si>
    <t>Total projected needs 2024</t>
  </si>
  <si>
    <t>A. New IDPs in 2024</t>
  </si>
  <si>
    <t>B. New Cross-Border Returnees in 2024</t>
  </si>
  <si>
    <t>C. Sudden-Onset Natural Disaster-Affected in 2024</t>
  </si>
  <si>
    <t>2. Total projected needs for sector: FSAC Cluster</t>
  </si>
  <si>
    <t>2. Total projected needs for sector: Health Cluster</t>
  </si>
  <si>
    <t>2. Total projected needs for sector: Nutrition Cluster</t>
  </si>
  <si>
    <t>2. Total projected needs for sector: Protection Cluster</t>
  </si>
  <si>
    <t>2. Total projected needs for sector 1: General Protection</t>
  </si>
  <si>
    <t>2. Total projected needs for sector 2: Child Protection</t>
  </si>
  <si>
    <t>2. Total projected needs for sector 3: HLP</t>
  </si>
  <si>
    <t>2. Total projected needs for sector 4: GBV</t>
  </si>
  <si>
    <t>2. Total projected needs for sector 5: Mine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</si>
</sst>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,,&quot;M&quot;_-;\-* #,##0.00,,&quot;M&quot;_-;_-* &quot;-&quot;??_-;_-@_-"/>
    <numFmt numFmtId="167" formatCode="_-* #,##0.0,,&quot;M&quot;_-;\-* #,##0.0,,&quot;M&quot;_-;_-* &quot;-&quot;??_-;_-@_-"/>
    <numFmt numFmtId="168" formatCode="0.0%"/>
    <numFmt numFmtId="169" formatCode="_-* #,##0.0_-;\-* #,##0.0_-;_-* &quot;-&quot;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5"/>
      <name val="Arial Narrow"/>
      <family val="2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sz val="9"/>
      <color theme="0" tint="-0.499984740745262"/>
      <name val="Arial"/>
      <family val="2"/>
    </font>
    <font>
      <b/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8"/>
      <color rgb="FF40BAD2"/>
      <name val="Arial Narrow"/>
      <family val="2"/>
    </font>
    <font>
      <b/>
      <sz val="16"/>
      <color rgb="FF40BAD2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color rgb="FFDE8A5B"/>
      <name val="Arial Narrow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sz val="10"/>
      <color theme="0"/>
      <name val="Arial Narrow"/>
      <family val="2"/>
    </font>
    <font>
      <sz val="10"/>
      <color theme="1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sz val="11"/>
      <color theme="0" tint="-4.9989318521683403E-2"/>
      <name val="Arial Narrow"/>
      <family val="2"/>
    </font>
    <font>
      <sz val="10"/>
      <color theme="1"/>
      <name val="Arial Narrow"/>
      <family val="2"/>
    </font>
    <font>
      <sz val="10"/>
      <color theme="0" tint="-0.499984740745262"/>
      <name val="Arial Narrow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8A5B"/>
        <bgColor indexed="64"/>
      </patternFill>
    </fill>
    <fill>
      <patternFill patternType="solid">
        <fgColor rgb="FF40BAD2"/>
        <bgColor indexed="64"/>
      </patternFill>
    </fill>
    <fill>
      <patternFill patternType="solid">
        <fgColor theme="1" tint="0.34998626667073579"/>
        <bgColor indexed="64"/>
      </patternFill>
    </fill>
  </fills>
  <borders count="51">
    <border>
      <left/>
      <right/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DE8A5B"/>
      </left>
      <right/>
      <top/>
      <bottom/>
      <diagonal/>
    </border>
    <border>
      <left/>
      <right/>
      <top/>
      <bottom style="medium">
        <color rgb="FFDE8A5B"/>
      </bottom>
      <diagonal/>
    </border>
    <border>
      <left style="medium">
        <color rgb="FFDE8A5B"/>
      </left>
      <right/>
      <top/>
      <bottom style="medium">
        <color rgb="FFDE8A5B"/>
      </bottom>
      <diagonal/>
    </border>
    <border>
      <left style="thick">
        <color rgb="FFDE8A5B"/>
      </left>
      <right/>
      <top/>
      <bottom/>
      <diagonal/>
    </border>
    <border>
      <left/>
      <right/>
      <top/>
      <bottom style="thick">
        <color rgb="FFDE8A5B"/>
      </bottom>
      <diagonal/>
    </border>
    <border>
      <left style="medium">
        <color rgb="FFDE8A5B"/>
      </left>
      <right/>
      <top/>
      <bottom style="thick">
        <color rgb="FFDE8A5B"/>
      </bottom>
      <diagonal/>
    </border>
    <border>
      <left style="medium">
        <color rgb="FFDE8A5B"/>
      </left>
      <right/>
      <top style="thick">
        <color rgb="FFDE8A5B"/>
      </top>
      <bottom/>
      <diagonal/>
    </border>
    <border>
      <left/>
      <right/>
      <top style="thick">
        <color rgb="FFDE8A5B"/>
      </top>
      <bottom/>
      <diagonal/>
    </border>
    <border>
      <left/>
      <right style="medium">
        <color rgb="FFDE8A5B"/>
      </right>
      <top/>
      <bottom/>
      <diagonal/>
    </border>
    <border>
      <left/>
      <right style="medium">
        <color rgb="FFDE8A5B"/>
      </right>
      <top/>
      <bottom style="medium">
        <color rgb="FFDE8A5B"/>
      </bottom>
      <diagonal/>
    </border>
    <border>
      <left/>
      <right/>
      <top style="medium">
        <color rgb="FFDE8A5B"/>
      </top>
      <bottom/>
      <diagonal/>
    </border>
    <border>
      <left style="medium">
        <color rgb="FFDE8A5B"/>
      </left>
      <right style="medium">
        <color rgb="FFDE8A5B"/>
      </right>
      <top/>
      <bottom style="medium">
        <color rgb="FFDE8A5B"/>
      </bottom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n">
        <color theme="0" tint="-0.14996795556505021"/>
      </bottom>
      <diagonal/>
    </border>
    <border>
      <left/>
      <right style="thick">
        <color theme="0" tint="-0.24994659260841701"/>
      </right>
      <top/>
      <bottom style="thin">
        <color theme="0" tint="-0.14996795556505021"/>
      </bottom>
      <diagonal/>
    </border>
    <border>
      <left style="thick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/>
      <bottom style="thin">
        <color theme="0" tint="-0.24994659260841701"/>
      </bottom>
      <diagonal/>
    </border>
    <border>
      <left/>
      <right style="thick">
        <color theme="0" tint="-0.24994659260841701"/>
      </right>
      <top style="thin">
        <color theme="0" tint="-0.14996795556505021"/>
      </top>
      <bottom/>
      <diagonal/>
    </border>
    <border>
      <left style="thick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ck">
        <color theme="0" tint="-0.24994659260841701"/>
      </right>
      <top/>
      <bottom style="thin">
        <color theme="0" tint="-0.14990691854609822"/>
      </bottom>
      <diagonal/>
    </border>
    <border>
      <left style="thin">
        <color theme="0" tint="-0.14993743705557422"/>
      </left>
      <right style="thick">
        <color theme="0" tint="-0.24994659260841701"/>
      </right>
      <top style="thin">
        <color theme="0" tint="-0.14990691854609822"/>
      </top>
      <bottom style="thin">
        <color theme="0" tint="-0.14990691854609822"/>
      </bottom>
      <diagonal/>
    </border>
    <border>
      <left style="thick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3743705557422"/>
      </left>
      <right style="thick">
        <color theme="0" tint="-0.24994659260841701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0" tint="-0.24994659260841701"/>
      </right>
      <top style="thin">
        <color theme="0" tint="-0.14996795556505021"/>
      </top>
      <bottom/>
      <diagonal/>
    </border>
    <border>
      <left style="thick">
        <color theme="0" tint="-0.2499465926084170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/>
      <right style="thick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ck">
        <color theme="0" tint="-0.24994659260841701"/>
      </right>
      <top/>
      <bottom style="thin">
        <color theme="0" tint="-0.2499465926084170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 applyProtection="1">
      <protection locked="0"/>
    </xf>
    <xf numFmtId="0" fontId="4" fillId="3" borderId="0" xfId="0" applyFont="1" applyFill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2" fillId="0" borderId="0" xfId="0" applyFont="1" applyProtection="1">
      <protection locked="0"/>
    </xf>
    <xf numFmtId="165" fontId="0" fillId="0" borderId="0" xfId="1" applyNumberFormat="1" applyFont="1"/>
    <xf numFmtId="0" fontId="7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2" fillId="6" borderId="6" xfId="0" applyFont="1" applyFill="1" applyBorder="1" applyAlignment="1">
      <alignment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166" fontId="11" fillId="4" borderId="5" xfId="1" applyNumberFormat="1" applyFont="1" applyFill="1" applyBorder="1" applyAlignment="1">
      <alignment horizontal="center" vertical="center"/>
    </xf>
    <xf numFmtId="166" fontId="11" fillId="4" borderId="0" xfId="1" applyNumberFormat="1" applyFont="1" applyFill="1" applyBorder="1" applyAlignment="1">
      <alignment horizontal="center" vertical="center"/>
    </xf>
    <xf numFmtId="9" fontId="11" fillId="4" borderId="5" xfId="2" applyFont="1" applyFill="1" applyBorder="1" applyAlignment="1">
      <alignment horizontal="center" vertical="center"/>
    </xf>
    <xf numFmtId="9" fontId="11" fillId="4" borderId="0" xfId="2" applyFont="1" applyFill="1" applyBorder="1" applyAlignment="1">
      <alignment horizontal="center" vertical="center"/>
    </xf>
    <xf numFmtId="167" fontId="14" fillId="4" borderId="5" xfId="1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166" fontId="11" fillId="4" borderId="7" xfId="1" applyNumberFormat="1" applyFont="1" applyFill="1" applyBorder="1" applyAlignment="1">
      <alignment horizontal="center" vertical="center"/>
    </xf>
    <xf numFmtId="166" fontId="11" fillId="4" borderId="6" xfId="1" applyNumberFormat="1" applyFont="1" applyFill="1" applyBorder="1" applyAlignment="1">
      <alignment horizontal="center" vertical="center"/>
    </xf>
    <xf numFmtId="9" fontId="11" fillId="4" borderId="7" xfId="2" applyFont="1" applyFill="1" applyBorder="1" applyAlignment="1">
      <alignment horizontal="center" vertical="center"/>
    </xf>
    <xf numFmtId="9" fontId="11" fillId="4" borderId="6" xfId="2" applyFont="1" applyFill="1" applyBorder="1" applyAlignment="1">
      <alignment horizontal="center" vertical="center"/>
    </xf>
    <xf numFmtId="167" fontId="14" fillId="4" borderId="7" xfId="1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166" fontId="13" fillId="4" borderId="5" xfId="1" applyNumberFormat="1" applyFont="1" applyFill="1" applyBorder="1" applyAlignment="1">
      <alignment horizontal="center" vertical="center"/>
    </xf>
    <xf numFmtId="9" fontId="13" fillId="4" borderId="5" xfId="2" applyFont="1" applyFill="1" applyBorder="1" applyAlignment="1">
      <alignment horizontal="center" vertical="center"/>
    </xf>
    <xf numFmtId="9" fontId="13" fillId="4" borderId="0" xfId="2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wrapText="1"/>
    </xf>
    <xf numFmtId="9" fontId="11" fillId="4" borderId="11" xfId="2" applyFont="1" applyFill="1" applyBorder="1" applyAlignment="1">
      <alignment horizontal="center" vertical="center"/>
    </xf>
    <xf numFmtId="9" fontId="11" fillId="4" borderId="12" xfId="2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167" fontId="11" fillId="4" borderId="11" xfId="1" applyNumberFormat="1" applyFont="1" applyFill="1" applyBorder="1" applyAlignment="1">
      <alignment horizontal="center" vertical="center"/>
    </xf>
    <xf numFmtId="167" fontId="14" fillId="4" borderId="12" xfId="1" applyNumberFormat="1" applyFont="1" applyFill="1" applyBorder="1" applyAlignment="1">
      <alignment horizontal="center" vertical="center"/>
    </xf>
    <xf numFmtId="167" fontId="11" fillId="4" borderId="5" xfId="1" applyNumberFormat="1" applyFont="1" applyFill="1" applyBorder="1" applyAlignment="1">
      <alignment horizontal="center" vertical="center"/>
    </xf>
    <xf numFmtId="167" fontId="14" fillId="4" borderId="0" xfId="1" applyNumberFormat="1" applyFont="1" applyFill="1" applyBorder="1" applyAlignment="1">
      <alignment horizontal="center" vertical="center"/>
    </xf>
    <xf numFmtId="167" fontId="11" fillId="0" borderId="5" xfId="1" applyNumberFormat="1" applyFont="1" applyFill="1" applyBorder="1" applyAlignment="1">
      <alignment horizontal="center" vertical="center"/>
    </xf>
    <xf numFmtId="167" fontId="14" fillId="0" borderId="0" xfId="1" applyNumberFormat="1" applyFont="1" applyFill="1" applyBorder="1" applyAlignment="1">
      <alignment horizontal="center" vertical="center"/>
    </xf>
    <xf numFmtId="166" fontId="14" fillId="4" borderId="6" xfId="1" applyNumberFormat="1" applyFont="1" applyFill="1" applyBorder="1" applyAlignment="1">
      <alignment horizontal="center" vertical="center"/>
    </xf>
    <xf numFmtId="167" fontId="13" fillId="4" borderId="5" xfId="1" applyNumberFormat="1" applyFont="1" applyFill="1" applyBorder="1" applyAlignment="1">
      <alignment horizontal="center" vertical="center"/>
    </xf>
    <xf numFmtId="166" fontId="14" fillId="4" borderId="5" xfId="1" applyNumberFormat="1" applyFont="1" applyFill="1" applyBorder="1" applyAlignment="1">
      <alignment horizontal="center" vertical="center"/>
    </xf>
    <xf numFmtId="166" fontId="14" fillId="4" borderId="7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5" borderId="8" xfId="0" applyFont="1" applyFill="1" applyBorder="1" applyAlignment="1">
      <alignment horizontal="left" vertical="center" wrapText="1"/>
    </xf>
    <xf numFmtId="164" fontId="0" fillId="0" borderId="0" xfId="0" applyNumberFormat="1"/>
    <xf numFmtId="0" fontId="12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wrapText="1"/>
    </xf>
    <xf numFmtId="0" fontId="12" fillId="5" borderId="0" xfId="0" applyFont="1" applyFill="1" applyAlignment="1">
      <alignment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7" fillId="6" borderId="0" xfId="0" applyFont="1" applyFill="1" applyAlignment="1">
      <alignment wrapText="1"/>
    </xf>
    <xf numFmtId="0" fontId="17" fillId="6" borderId="0" xfId="0" applyFont="1" applyFill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0" borderId="0" xfId="0" applyFont="1"/>
    <xf numFmtId="166" fontId="11" fillId="4" borderId="13" xfId="1" applyNumberFormat="1" applyFont="1" applyFill="1" applyBorder="1" applyAlignment="1">
      <alignment horizontal="center" vertical="center"/>
    </xf>
    <xf numFmtId="166" fontId="11" fillId="4" borderId="14" xfId="1" applyNumberFormat="1" applyFont="1" applyFill="1" applyBorder="1" applyAlignment="1">
      <alignment horizontal="center" vertical="center"/>
    </xf>
    <xf numFmtId="166" fontId="13" fillId="4" borderId="13" xfId="1" applyNumberFormat="1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vertical="center"/>
    </xf>
    <xf numFmtId="166" fontId="11" fillId="4" borderId="0" xfId="0" applyNumberFormat="1" applyFont="1" applyFill="1" applyAlignment="1">
      <alignment horizontal="left" vertical="center"/>
    </xf>
    <xf numFmtId="166" fontId="11" fillId="4" borderId="5" xfId="0" applyNumberFormat="1" applyFont="1" applyFill="1" applyBorder="1" applyAlignment="1">
      <alignment horizontal="left" vertical="center"/>
    </xf>
    <xf numFmtId="166" fontId="11" fillId="4" borderId="7" xfId="0" applyNumberFormat="1" applyFont="1" applyFill="1" applyBorder="1" applyAlignment="1">
      <alignment horizontal="left" vertical="center"/>
    </xf>
    <xf numFmtId="166" fontId="11" fillId="4" borderId="6" xfId="0" applyNumberFormat="1" applyFont="1" applyFill="1" applyBorder="1" applyAlignment="1">
      <alignment horizontal="left" vertical="center"/>
    </xf>
    <xf numFmtId="166" fontId="13" fillId="4" borderId="5" xfId="0" applyNumberFormat="1" applyFont="1" applyFill="1" applyBorder="1" applyAlignment="1">
      <alignment horizontal="left" vertical="center"/>
    </xf>
    <xf numFmtId="166" fontId="13" fillId="4" borderId="15" xfId="0" applyNumberFormat="1" applyFont="1" applyFill="1" applyBorder="1" applyAlignment="1">
      <alignment horizontal="left" vertical="center"/>
    </xf>
    <xf numFmtId="9" fontId="5" fillId="3" borderId="1" xfId="2" applyFont="1" applyFill="1" applyBorder="1" applyAlignment="1">
      <alignment vertical="center"/>
    </xf>
    <xf numFmtId="9" fontId="5" fillId="3" borderId="0" xfId="2" applyFont="1" applyFill="1" applyBorder="1" applyAlignment="1">
      <alignment vertical="center"/>
    </xf>
    <xf numFmtId="9" fontId="5" fillId="3" borderId="2" xfId="2" applyFont="1" applyFill="1" applyBorder="1" applyAlignment="1">
      <alignment vertical="center"/>
    </xf>
    <xf numFmtId="168" fontId="0" fillId="0" borderId="0" xfId="2" applyNumberFormat="1" applyFont="1"/>
    <xf numFmtId="169" fontId="0" fillId="0" borderId="0" xfId="2" applyNumberFormat="1" applyFont="1"/>
    <xf numFmtId="9" fontId="0" fillId="0" borderId="0" xfId="2" applyFont="1"/>
    <xf numFmtId="168" fontId="11" fillId="4" borderId="0" xfId="2" applyNumberFormat="1" applyFont="1" applyFill="1" applyBorder="1" applyAlignment="1">
      <alignment horizontal="center" vertical="center"/>
    </xf>
    <xf numFmtId="168" fontId="11" fillId="4" borderId="6" xfId="2" applyNumberFormat="1" applyFont="1" applyFill="1" applyBorder="1" applyAlignment="1">
      <alignment horizontal="center" vertical="center"/>
    </xf>
    <xf numFmtId="168" fontId="13" fillId="4" borderId="0" xfId="2" applyNumberFormat="1" applyFont="1" applyFill="1" applyBorder="1" applyAlignment="1">
      <alignment horizontal="center" vertical="center"/>
    </xf>
    <xf numFmtId="168" fontId="11" fillId="4" borderId="12" xfId="2" applyNumberFormat="1" applyFont="1" applyFill="1" applyBorder="1" applyAlignment="1">
      <alignment horizontal="center" vertical="center"/>
    </xf>
    <xf numFmtId="165" fontId="11" fillId="4" borderId="5" xfId="1" applyNumberFormat="1" applyFont="1" applyFill="1" applyBorder="1" applyAlignment="1">
      <alignment horizontal="center" vertical="center"/>
    </xf>
    <xf numFmtId="165" fontId="13" fillId="4" borderId="5" xfId="1" applyNumberFormat="1" applyFont="1" applyFill="1" applyBorder="1" applyAlignment="1">
      <alignment horizontal="center" vertical="center"/>
    </xf>
    <xf numFmtId="165" fontId="11" fillId="4" borderId="16" xfId="1" applyNumberFormat="1" applyFont="1" applyFill="1" applyBorder="1" applyAlignment="1">
      <alignment horizontal="center" vertical="center"/>
    </xf>
    <xf numFmtId="9" fontId="12" fillId="6" borderId="7" xfId="2" applyFont="1" applyFill="1" applyBorder="1" applyAlignment="1">
      <alignment horizontal="center" vertical="center" wrapText="1"/>
    </xf>
    <xf numFmtId="9" fontId="12" fillId="6" borderId="6" xfId="2" applyFont="1" applyFill="1" applyBorder="1" applyAlignment="1">
      <alignment horizontal="center" vertical="center" wrapText="1"/>
    </xf>
    <xf numFmtId="165" fontId="11" fillId="4" borderId="11" xfId="1" applyNumberFormat="1" applyFont="1" applyFill="1" applyBorder="1" applyAlignment="1">
      <alignment horizontal="center" vertical="center"/>
    </xf>
    <xf numFmtId="165" fontId="14" fillId="4" borderId="11" xfId="1" applyNumberFormat="1" applyFont="1" applyFill="1" applyBorder="1" applyAlignment="1">
      <alignment horizontal="center" vertical="center"/>
    </xf>
    <xf numFmtId="165" fontId="14" fillId="4" borderId="5" xfId="1" applyNumberFormat="1" applyFont="1" applyFill="1" applyBorder="1" applyAlignment="1">
      <alignment horizontal="center" vertical="center"/>
    </xf>
    <xf numFmtId="165" fontId="11" fillId="4" borderId="7" xfId="1" applyNumberFormat="1" applyFont="1" applyFill="1" applyBorder="1" applyAlignment="1">
      <alignment horizontal="center" vertical="center"/>
    </xf>
    <xf numFmtId="165" fontId="14" fillId="4" borderId="7" xfId="1" applyNumberFormat="1" applyFont="1" applyFill="1" applyBorder="1" applyAlignment="1">
      <alignment horizontal="center" vertical="center"/>
    </xf>
    <xf numFmtId="0" fontId="19" fillId="4" borderId="0" xfId="0" applyFont="1" applyFill="1" applyAlignment="1">
      <alignment horizontal="left" vertical="center" indent="1"/>
    </xf>
    <xf numFmtId="165" fontId="12" fillId="6" borderId="7" xfId="1" applyNumberFormat="1" applyFont="1" applyFill="1" applyBorder="1" applyAlignment="1">
      <alignment horizontal="center" vertical="center" wrapText="1"/>
    </xf>
    <xf numFmtId="165" fontId="12" fillId="6" borderId="6" xfId="1" applyNumberFormat="1" applyFont="1" applyFill="1" applyBorder="1" applyAlignment="1">
      <alignment horizontal="center" vertical="center" wrapText="1"/>
    </xf>
    <xf numFmtId="168" fontId="12" fillId="6" borderId="6" xfId="2" applyNumberFormat="1" applyFont="1" applyFill="1" applyBorder="1" applyAlignment="1">
      <alignment horizontal="center" vertical="center" wrapText="1"/>
    </xf>
    <xf numFmtId="165" fontId="12" fillId="5" borderId="7" xfId="1" applyNumberFormat="1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165" fontId="11" fillId="0" borderId="0" xfId="1" applyNumberFormat="1" applyFont="1" applyProtection="1">
      <protection locked="0"/>
    </xf>
    <xf numFmtId="165" fontId="23" fillId="3" borderId="27" xfId="1" applyNumberFormat="1" applyFont="1" applyFill="1" applyBorder="1" applyAlignment="1" applyProtection="1">
      <alignment horizontal="center"/>
      <protection locked="0"/>
    </xf>
    <xf numFmtId="165" fontId="23" fillId="3" borderId="28" xfId="1" applyNumberFormat="1" applyFont="1" applyFill="1" applyBorder="1" applyAlignment="1" applyProtection="1">
      <alignment horizontal="center"/>
      <protection locked="0"/>
    </xf>
    <xf numFmtId="165" fontId="23" fillId="3" borderId="29" xfId="1" applyNumberFormat="1" applyFont="1" applyFill="1" applyBorder="1" applyAlignment="1" applyProtection="1">
      <alignment horizontal="center"/>
      <protection locked="0"/>
    </xf>
    <xf numFmtId="165" fontId="23" fillId="3" borderId="30" xfId="1" applyNumberFormat="1" applyFont="1" applyFill="1" applyBorder="1" applyAlignment="1" applyProtection="1">
      <alignment horizontal="center"/>
      <protection locked="0"/>
    </xf>
    <xf numFmtId="165" fontId="3" fillId="0" borderId="27" xfId="1" applyNumberFormat="1" applyFont="1" applyBorder="1" applyProtection="1"/>
    <xf numFmtId="165" fontId="3" fillId="0" borderId="28" xfId="1" applyNumberFormat="1" applyFont="1" applyBorder="1" applyProtection="1"/>
    <xf numFmtId="165" fontId="3" fillId="0" borderId="29" xfId="1" applyNumberFormat="1" applyFont="1" applyBorder="1" applyProtection="1"/>
    <xf numFmtId="165" fontId="3" fillId="0" borderId="30" xfId="1" applyNumberFormat="1" applyFont="1" applyBorder="1" applyProtection="1"/>
    <xf numFmtId="165" fontId="3" fillId="0" borderId="27" xfId="1" applyNumberFormat="1" applyFont="1" applyBorder="1" applyProtection="1">
      <protection locked="0"/>
    </xf>
    <xf numFmtId="165" fontId="3" fillId="0" borderId="28" xfId="1" applyNumberFormat="1" applyFont="1" applyBorder="1" applyProtection="1">
      <protection locked="0"/>
    </xf>
    <xf numFmtId="165" fontId="3" fillId="0" borderId="29" xfId="1" applyNumberFormat="1" applyFont="1" applyBorder="1" applyProtection="1">
      <protection locked="0"/>
    </xf>
    <xf numFmtId="165" fontId="11" fillId="0" borderId="31" xfId="1" applyNumberFormat="1" applyFont="1" applyBorder="1" applyProtection="1"/>
    <xf numFmtId="165" fontId="11" fillId="0" borderId="32" xfId="1" applyNumberFormat="1" applyFont="1" applyBorder="1" applyProtection="1"/>
    <xf numFmtId="165" fontId="11" fillId="0" borderId="28" xfId="1" applyNumberFormat="1" applyFont="1" applyBorder="1" applyProtection="1"/>
    <xf numFmtId="165" fontId="11" fillId="0" borderId="28" xfId="1" applyNumberFormat="1" applyFont="1" applyBorder="1" applyProtection="1">
      <protection locked="0"/>
    </xf>
    <xf numFmtId="165" fontId="11" fillId="0" borderId="33" xfId="1" applyNumberFormat="1" applyFont="1" applyBorder="1" applyProtection="1"/>
    <xf numFmtId="165" fontId="6" fillId="0" borderId="34" xfId="1" applyNumberFormat="1" applyFont="1" applyBorder="1" applyProtection="1"/>
    <xf numFmtId="165" fontId="6" fillId="0" borderId="35" xfId="1" applyNumberFormat="1" applyFont="1" applyBorder="1" applyProtection="1"/>
    <xf numFmtId="165" fontId="6" fillId="0" borderId="36" xfId="1" applyNumberFormat="1" applyFont="1" applyBorder="1" applyProtection="1"/>
    <xf numFmtId="165" fontId="6" fillId="0" borderId="37" xfId="1" applyNumberFormat="1" applyFont="1" applyBorder="1" applyProtection="1"/>
    <xf numFmtId="165" fontId="6" fillId="0" borderId="38" xfId="1" applyNumberFormat="1" applyFont="1" applyBorder="1" applyProtection="1"/>
    <xf numFmtId="165" fontId="6" fillId="0" borderId="39" xfId="1" applyNumberFormat="1" applyFont="1" applyBorder="1" applyProtection="1"/>
    <xf numFmtId="165" fontId="24" fillId="3" borderId="29" xfId="1" applyNumberFormat="1" applyFont="1" applyFill="1" applyBorder="1" applyAlignment="1" applyProtection="1">
      <alignment horizontal="center"/>
      <protection locked="0"/>
    </xf>
    <xf numFmtId="165" fontId="24" fillId="3" borderId="30" xfId="1" applyNumberFormat="1" applyFont="1" applyFill="1" applyBorder="1" applyAlignment="1" applyProtection="1">
      <alignment horizontal="center"/>
      <protection locked="0"/>
    </xf>
    <xf numFmtId="165" fontId="24" fillId="3" borderId="27" xfId="1" applyNumberFormat="1" applyFont="1" applyFill="1" applyBorder="1" applyAlignment="1" applyProtection="1">
      <alignment horizontal="center"/>
      <protection locked="0"/>
    </xf>
    <xf numFmtId="165" fontId="24" fillId="3" borderId="28" xfId="1" applyNumberFormat="1" applyFont="1" applyFill="1" applyBorder="1" applyAlignment="1" applyProtection="1">
      <alignment horizontal="center"/>
      <protection locked="0"/>
    </xf>
    <xf numFmtId="165" fontId="23" fillId="0" borderId="44" xfId="1" applyNumberFormat="1" applyFont="1" applyBorder="1" applyProtection="1">
      <protection locked="0"/>
    </xf>
    <xf numFmtId="165" fontId="23" fillId="0" borderId="45" xfId="1" applyNumberFormat="1" applyFont="1" applyBorder="1" applyProtection="1">
      <protection locked="0"/>
    </xf>
    <xf numFmtId="165" fontId="23" fillId="0" borderId="44" xfId="1" applyNumberFormat="1" applyFont="1" applyFill="1" applyBorder="1" applyProtection="1">
      <protection locked="0"/>
    </xf>
    <xf numFmtId="165" fontId="23" fillId="0" borderId="45" xfId="1" applyNumberFormat="1" applyFont="1" applyFill="1" applyBorder="1" applyProtection="1">
      <protection locked="0"/>
    </xf>
    <xf numFmtId="165" fontId="25" fillId="0" borderId="40" xfId="1" applyNumberFormat="1" applyFont="1" applyBorder="1" applyProtection="1">
      <protection locked="0"/>
    </xf>
    <xf numFmtId="165" fontId="25" fillId="0" borderId="46" xfId="1" applyNumberFormat="1" applyFont="1" applyBorder="1" applyProtection="1">
      <protection locked="0"/>
    </xf>
    <xf numFmtId="164" fontId="11" fillId="0" borderId="28" xfId="1" applyFont="1" applyBorder="1" applyProtection="1">
      <protection locked="0"/>
    </xf>
    <xf numFmtId="164" fontId="6" fillId="0" borderId="35" xfId="1" applyFont="1" applyBorder="1" applyProtection="1"/>
    <xf numFmtId="165" fontId="23" fillId="0" borderId="40" xfId="1" applyNumberFormat="1" applyFont="1" applyBorder="1" applyProtection="1">
      <protection locked="0"/>
    </xf>
    <xf numFmtId="165" fontId="20" fillId="2" borderId="18" xfId="1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1" fontId="3" fillId="0" borderId="27" xfId="1" applyNumberFormat="1" applyFont="1" applyBorder="1" applyProtection="1"/>
    <xf numFmtId="1" fontId="3" fillId="0" borderId="28" xfId="1" applyNumberFormat="1" applyFont="1" applyBorder="1" applyProtection="1"/>
    <xf numFmtId="1" fontId="3" fillId="0" borderId="29" xfId="1" applyNumberFormat="1" applyFont="1" applyBorder="1" applyProtection="1"/>
    <xf numFmtId="1" fontId="3" fillId="0" borderId="30" xfId="1" applyNumberFormat="1" applyFont="1" applyBorder="1" applyProtection="1"/>
    <xf numFmtId="1" fontId="3" fillId="0" borderId="27" xfId="1" applyNumberFormat="1" applyFont="1" applyBorder="1" applyProtection="1">
      <protection locked="0"/>
    </xf>
    <xf numFmtId="1" fontId="3" fillId="0" borderId="28" xfId="1" applyNumberFormat="1" applyFont="1" applyBorder="1" applyProtection="1">
      <protection locked="0"/>
    </xf>
    <xf numFmtId="1" fontId="3" fillId="0" borderId="29" xfId="1" applyNumberFormat="1" applyFont="1" applyBorder="1" applyProtection="1">
      <protection locked="0"/>
    </xf>
    <xf numFmtId="1" fontId="11" fillId="0" borderId="31" xfId="1" applyNumberFormat="1" applyFont="1" applyBorder="1" applyProtection="1"/>
    <xf numFmtId="1" fontId="11" fillId="0" borderId="32" xfId="1" applyNumberFormat="1" applyFont="1" applyBorder="1" applyProtection="1"/>
    <xf numFmtId="1" fontId="11" fillId="0" borderId="28" xfId="1" applyNumberFormat="1" applyFont="1" applyBorder="1" applyProtection="1"/>
    <xf numFmtId="1" fontId="11" fillId="0" borderId="28" xfId="1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" fontId="11" fillId="0" borderId="33" xfId="1" applyNumberFormat="1" applyFont="1" applyBorder="1" applyProtection="1"/>
    <xf numFmtId="1" fontId="3" fillId="0" borderId="34" xfId="1" applyNumberFormat="1" applyFont="1" applyBorder="1" applyProtection="1"/>
    <xf numFmtId="1" fontId="3" fillId="0" borderId="35" xfId="1" applyNumberFormat="1" applyFont="1" applyBorder="1" applyProtection="1"/>
    <xf numFmtId="1" fontId="3" fillId="0" borderId="36" xfId="1" applyNumberFormat="1" applyFont="1" applyBorder="1" applyProtection="1"/>
    <xf numFmtId="1" fontId="3" fillId="0" borderId="37" xfId="1" applyNumberFormat="1" applyFont="1" applyBorder="1" applyProtection="1"/>
    <xf numFmtId="1" fontId="3" fillId="0" borderId="34" xfId="1" applyNumberFormat="1" applyFont="1" applyBorder="1" applyProtection="1">
      <protection locked="0"/>
    </xf>
    <xf numFmtId="1" fontId="3" fillId="0" borderId="35" xfId="1" applyNumberFormat="1" applyFont="1" applyBorder="1" applyProtection="1">
      <protection locked="0"/>
    </xf>
    <xf numFmtId="1" fontId="3" fillId="0" borderId="36" xfId="1" applyNumberFormat="1" applyFont="1" applyBorder="1" applyProtection="1">
      <protection locked="0"/>
    </xf>
    <xf numFmtId="1" fontId="11" fillId="0" borderId="38" xfId="1" applyNumberFormat="1" applyFont="1" applyBorder="1" applyProtection="1"/>
    <xf numFmtId="1" fontId="11" fillId="0" borderId="39" xfId="1" applyNumberFormat="1" applyFont="1" applyBorder="1" applyProtection="1"/>
    <xf numFmtId="1" fontId="11" fillId="0" borderId="35" xfId="1" applyNumberFormat="1" applyFont="1" applyBorder="1" applyProtection="1"/>
    <xf numFmtId="1" fontId="11" fillId="0" borderId="35" xfId="1" applyNumberFormat="1" applyFont="1" applyBorder="1" applyProtection="1">
      <protection locked="0"/>
    </xf>
    <xf numFmtId="1" fontId="6" fillId="0" borderId="34" xfId="1" applyNumberFormat="1" applyFont="1" applyBorder="1" applyProtection="1"/>
    <xf numFmtId="1" fontId="6" fillId="0" borderId="35" xfId="1" applyNumberFormat="1" applyFont="1" applyBorder="1" applyProtection="1"/>
    <xf numFmtId="1" fontId="6" fillId="0" borderId="36" xfId="1" applyNumberFormat="1" applyFont="1" applyBorder="1" applyProtection="1"/>
    <xf numFmtId="1" fontId="6" fillId="0" borderId="37" xfId="1" applyNumberFormat="1" applyFont="1" applyBorder="1" applyProtection="1"/>
    <xf numFmtId="1" fontId="6" fillId="0" borderId="38" xfId="1" applyNumberFormat="1" applyFont="1" applyBorder="1" applyProtection="1"/>
    <xf numFmtId="1" fontId="6" fillId="0" borderId="39" xfId="1" applyNumberFormat="1" applyFont="1" applyBorder="1" applyProtection="1"/>
    <xf numFmtId="1" fontId="0" fillId="0" borderId="0" xfId="0" applyNumberFormat="1"/>
    <xf numFmtId="0" fontId="12" fillId="5" borderId="8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 vertical="center" wrapText="1"/>
    </xf>
    <xf numFmtId="165" fontId="12" fillId="5" borderId="8" xfId="1" applyNumberFormat="1" applyFont="1" applyFill="1" applyBorder="1" applyAlignment="1">
      <alignment horizontal="left" vertical="center" wrapText="1"/>
    </xf>
    <xf numFmtId="165" fontId="12" fillId="5" borderId="0" xfId="1" applyNumberFormat="1" applyFont="1" applyFill="1" applyBorder="1" applyAlignment="1">
      <alignment horizontal="left" vertical="center" wrapText="1"/>
    </xf>
    <xf numFmtId="9" fontId="12" fillId="5" borderId="5" xfId="2" applyFont="1" applyFill="1" applyBorder="1" applyAlignment="1">
      <alignment horizontal="left" vertical="center" wrapText="1"/>
    </xf>
    <xf numFmtId="9" fontId="12" fillId="5" borderId="0" xfId="2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165" fontId="23" fillId="3" borderId="0" xfId="1" applyNumberFormat="1" applyFont="1" applyFill="1" applyBorder="1" applyAlignment="1" applyProtection="1">
      <alignment horizontal="center" vertical="top"/>
      <protection locked="0"/>
    </xf>
    <xf numFmtId="165" fontId="23" fillId="3" borderId="22" xfId="1" applyNumberFormat="1" applyFont="1" applyFill="1" applyBorder="1" applyAlignment="1" applyProtection="1">
      <alignment horizontal="center" vertical="top"/>
      <protection locked="0"/>
    </xf>
    <xf numFmtId="165" fontId="21" fillId="7" borderId="21" xfId="1" applyNumberFormat="1" applyFont="1" applyFill="1" applyBorder="1" applyAlignment="1" applyProtection="1">
      <alignment horizontal="center"/>
      <protection locked="0"/>
    </xf>
    <xf numFmtId="165" fontId="21" fillId="7" borderId="22" xfId="1" applyNumberFormat="1" applyFont="1" applyFill="1" applyBorder="1" applyAlignment="1" applyProtection="1">
      <alignment horizontal="center"/>
      <protection locked="0"/>
    </xf>
    <xf numFmtId="165" fontId="21" fillId="7" borderId="50" xfId="1" applyNumberFormat="1" applyFont="1" applyFill="1" applyBorder="1" applyAlignment="1" applyProtection="1">
      <alignment horizontal="center"/>
      <protection locked="0"/>
    </xf>
    <xf numFmtId="165" fontId="20" fillId="2" borderId="17" xfId="1" applyNumberFormat="1" applyFont="1" applyFill="1" applyBorder="1" applyAlignment="1" applyProtection="1">
      <alignment horizontal="left"/>
      <protection locked="0"/>
    </xf>
    <xf numFmtId="165" fontId="20" fillId="2" borderId="0" xfId="1" applyNumberFormat="1" applyFont="1" applyFill="1" applyBorder="1" applyAlignment="1" applyProtection="1">
      <alignment horizontal="left"/>
      <protection locked="0"/>
    </xf>
    <xf numFmtId="165" fontId="21" fillId="7" borderId="23" xfId="1" applyNumberFormat="1" applyFont="1" applyFill="1" applyBorder="1" applyAlignment="1" applyProtection="1">
      <alignment horizontal="center"/>
      <protection locked="0"/>
    </xf>
    <xf numFmtId="165" fontId="21" fillId="7" borderId="24" xfId="1" applyNumberFormat="1" applyFont="1" applyFill="1" applyBorder="1" applyAlignment="1" applyProtection="1">
      <alignment horizontal="center"/>
      <protection locked="0"/>
    </xf>
    <xf numFmtId="165" fontId="20" fillId="2" borderId="17" xfId="1" applyNumberFormat="1" applyFont="1" applyFill="1" applyBorder="1" applyAlignment="1" applyProtection="1">
      <alignment horizontal="center"/>
      <protection locked="0"/>
    </xf>
    <xf numFmtId="165" fontId="20" fillId="2" borderId="0" xfId="1" applyNumberFormat="1" applyFont="1" applyFill="1" applyBorder="1" applyAlignment="1" applyProtection="1">
      <alignment horizontal="center"/>
      <protection locked="0"/>
    </xf>
    <xf numFmtId="165" fontId="20" fillId="2" borderId="18" xfId="1" applyNumberFormat="1" applyFont="1" applyFill="1" applyBorder="1" applyAlignment="1" applyProtection="1">
      <alignment horizontal="center"/>
      <protection locked="0"/>
    </xf>
    <xf numFmtId="165" fontId="20" fillId="2" borderId="19" xfId="1" applyNumberFormat="1" applyFont="1" applyFill="1" applyBorder="1" applyAlignment="1" applyProtection="1">
      <alignment horizontal="center"/>
      <protection locked="0"/>
    </xf>
    <xf numFmtId="165" fontId="20" fillId="2" borderId="3" xfId="1" applyNumberFormat="1" applyFont="1" applyFill="1" applyBorder="1" applyAlignment="1" applyProtection="1">
      <alignment horizontal="center"/>
      <protection locked="0"/>
    </xf>
    <xf numFmtId="165" fontId="20" fillId="2" borderId="20" xfId="1" applyNumberFormat="1" applyFont="1" applyFill="1" applyBorder="1" applyAlignment="1" applyProtection="1">
      <alignment horizontal="center"/>
      <protection locked="0"/>
    </xf>
    <xf numFmtId="165" fontId="21" fillId="7" borderId="47" xfId="1" applyNumberFormat="1" applyFont="1" applyFill="1" applyBorder="1" applyAlignment="1" applyProtection="1">
      <alignment horizontal="center"/>
      <protection locked="0"/>
    </xf>
    <xf numFmtId="165" fontId="21" fillId="7" borderId="48" xfId="1" applyNumberFormat="1" applyFont="1" applyFill="1" applyBorder="1" applyAlignment="1" applyProtection="1">
      <alignment horizontal="center"/>
      <protection locked="0"/>
    </xf>
    <xf numFmtId="165" fontId="21" fillId="7" borderId="49" xfId="1" applyNumberFormat="1" applyFont="1" applyFill="1" applyBorder="1" applyAlignment="1" applyProtection="1">
      <alignment horizontal="center"/>
      <protection locked="0"/>
    </xf>
    <xf numFmtId="165" fontId="23" fillId="3" borderId="17" xfId="1" applyNumberFormat="1" applyFont="1" applyFill="1" applyBorder="1" applyAlignment="1" applyProtection="1">
      <alignment horizontal="center" vertical="top"/>
      <protection locked="0"/>
    </xf>
    <xf numFmtId="165" fontId="23" fillId="3" borderId="21" xfId="1" applyNumberFormat="1" applyFont="1" applyFill="1" applyBorder="1" applyAlignment="1" applyProtection="1">
      <alignment horizontal="center" vertical="top"/>
      <protection locked="0"/>
    </xf>
    <xf numFmtId="0" fontId="20" fillId="2" borderId="40" xfId="1" applyNumberFormat="1" applyFont="1" applyFill="1" applyBorder="1" applyAlignment="1" applyProtection="1">
      <alignment horizontal="left" vertical="top" wrapText="1"/>
      <protection locked="0"/>
    </xf>
    <xf numFmtId="0" fontId="20" fillId="2" borderId="42" xfId="1" applyNumberFormat="1" applyFont="1" applyFill="1" applyBorder="1" applyAlignment="1" applyProtection="1">
      <alignment horizontal="left" vertical="top" wrapText="1"/>
      <protection locked="0"/>
    </xf>
    <xf numFmtId="165" fontId="22" fillId="7" borderId="25" xfId="1" applyNumberFormat="1" applyFont="1" applyFill="1" applyBorder="1" applyAlignment="1" applyProtection="1">
      <alignment horizontal="center" vertical="center"/>
      <protection locked="0"/>
    </xf>
    <xf numFmtId="165" fontId="22" fillId="7" borderId="31" xfId="1" applyNumberFormat="1" applyFont="1" applyFill="1" applyBorder="1" applyAlignment="1" applyProtection="1">
      <alignment horizontal="center" vertical="center"/>
      <protection locked="0"/>
    </xf>
    <xf numFmtId="0" fontId="20" fillId="2" borderId="41" xfId="1" applyNumberFormat="1" applyFont="1" applyFill="1" applyBorder="1" applyAlignment="1" applyProtection="1">
      <alignment horizontal="left" vertical="top" wrapText="1"/>
      <protection locked="0"/>
    </xf>
    <xf numFmtId="0" fontId="20" fillId="2" borderId="43" xfId="1" applyNumberFormat="1" applyFont="1" applyFill="1" applyBorder="1" applyAlignment="1" applyProtection="1">
      <alignment horizontal="left" vertical="top" wrapText="1"/>
      <protection locked="0"/>
    </xf>
    <xf numFmtId="165" fontId="22" fillId="7" borderId="21" xfId="1" applyNumberFormat="1" applyFont="1" applyFill="1" applyBorder="1" applyAlignment="1" applyProtection="1">
      <alignment horizontal="center" vertical="center"/>
      <protection locked="0"/>
    </xf>
    <xf numFmtId="165" fontId="22" fillId="7" borderId="22" xfId="1" applyNumberFormat="1" applyFont="1" applyFill="1" applyBorder="1" applyAlignment="1" applyProtection="1">
      <alignment horizontal="center" vertical="center"/>
      <protection locked="0"/>
    </xf>
    <xf numFmtId="165" fontId="22" fillId="7" borderId="26" xfId="1" applyNumberFormat="1" applyFont="1" applyFill="1" applyBorder="1" applyAlignment="1" applyProtection="1">
      <alignment horizontal="center" vertical="center"/>
      <protection locked="0"/>
    </xf>
    <xf numFmtId="165" fontId="22" fillId="7" borderId="18" xfId="1" applyNumberFormat="1" applyFont="1" applyFill="1" applyBorder="1" applyAlignment="1" applyProtection="1">
      <alignment horizontal="center" vertical="center"/>
      <protection locked="0"/>
    </xf>
  </cellXfs>
  <cellStyles count="6">
    <cellStyle name="Comma" xfId="1" builtinId="3"/>
    <cellStyle name="Comma 2" xfId="3" xr:uid="{376EDD85-4A42-4DAA-9535-6D9A143B5720}"/>
    <cellStyle name="Comma 2 2" xfId="5" xr:uid="{11771CC3-0A89-49C2-8162-1D305325700C}"/>
    <cellStyle name="Normal" xfId="0" builtinId="0"/>
    <cellStyle name="Normal 3" xfId="4" xr:uid="{D9D9DF33-72B4-4115-A8E1-FA5F3B76E24A}"/>
    <cellStyle name="Percent" xfId="2" builtinId="5"/>
  </cellStyles>
  <dxfs count="152">
    <dxf>
      <numFmt numFmtId="170" formatCode="_-* #,##0.0,&quot;K&quot;_-;\-* #,##0.0,&quot;K&quot;_-;_-* &quot;-&quot;??_-;_-@_-"/>
    </dxf>
    <dxf>
      <numFmt numFmtId="167" formatCode="_-* #,##0.0,,&quot;M&quot;_-;\-* #,##0.0,,&quot;M&quot;_-;_-* &quot;-&quot;??_-;_-@_-"/>
    </dxf>
    <dxf>
      <numFmt numFmtId="171" formatCode="_-* #,##0.00,,,&quot;B&quot;_-;\-* #,##0.00,,,&quot;B&quot;_-;_-* &quot;-&quot;??_-;_-@_-"/>
    </dxf>
    <dxf>
      <numFmt numFmtId="170" formatCode="_-* #,##0.0,&quot;K&quot;_-;\-* #,##0.0,&quot;K&quot;_-;_-* &quot;-&quot;??_-;_-@_-"/>
    </dxf>
    <dxf>
      <numFmt numFmtId="167" formatCode="_-* #,##0.0,,&quot;M&quot;_-;\-* #,##0.0,,&quot;M&quot;_-;_-* &quot;-&quot;??_-;_-@_-"/>
    </dxf>
    <dxf>
      <numFmt numFmtId="171" formatCode="_-* #,##0.00,,,&quot;B&quot;_-;\-* #,##0.00,,,&quot;B&quot;_-;_-* &quot;-&quot;??_-;_-@_-"/>
    </dxf>
    <dxf>
      <numFmt numFmtId="170" formatCode="_-* #,##0.0,&quot;K&quot;_-;\-* #,##0.0,&quot;K&quot;_-;_-* &quot;-&quot;??_-;_-@_-"/>
    </dxf>
    <dxf>
      <numFmt numFmtId="167" formatCode="_-* #,##0.0,,&quot;M&quot;_-;\-* #,##0.0,,&quot;M&quot;_-;_-* &quot;-&quot;??_-;_-@_-"/>
    </dxf>
    <dxf>
      <numFmt numFmtId="171" formatCode="_-* #,##0.00,,,&quot;B&quot;_-;\-* #,##0.00,,,&quot;B&quot;_-;_-* &quot;-&quot;??_-;_-@_-"/>
    </dxf>
    <dxf>
      <numFmt numFmtId="170" formatCode="_-* #,##0.0,&quot;K&quot;_-;\-* #,##0.0,&quot;K&quot;_-;_-* &quot;-&quot;??_-;_-@_-"/>
    </dxf>
    <dxf>
      <numFmt numFmtId="167" formatCode="_-* #,##0.0,,&quot;M&quot;_-;\-* #,##0.0,,&quot;M&quot;_-;_-* &quot;-&quot;??_-;_-@_-"/>
    </dxf>
    <dxf>
      <numFmt numFmtId="171" formatCode="_-* #,##0.00,,,&quot;B&quot;_-;\-* #,##0.00,,,&quot;B&quot;_-;_-* &quot;-&quot;??_-;_-@_-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BFAA61B\08052020_ESNFI_Returnees%20needs%20(version%2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reen\Desktop\Afghanistan\INFORMATION%20MANAGEMENT\2020\CLUSTER\data\01%20HNO_HRP\2020%20HRP%20revision\Data\01%20Working%20folder\Maureen\08052020_ESNFI_Returnees%20needs%20(version%20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madi/Documents/Documents/Contact_List/EiEWG%20Afghanistan_Education%20Sector_Contact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ing thresholds"/>
      <sheetName val="Template Library"/>
      <sheetName val="Shock_affected"/>
      <sheetName val="2. PiN"/>
      <sheetName val="3. Targe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ing thresholds"/>
      <sheetName val="Template Library"/>
      <sheetName val="Shock_affected"/>
      <sheetName val="2. PiN"/>
      <sheetName val="3. Targe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4"/>
      <sheetName val="4Ws FP"/>
      <sheetName val="Sheet3"/>
      <sheetName val="SAG"/>
      <sheetName val="Sheet2"/>
      <sheetName val="CONTACTLIST"/>
      <sheetName val="Orgn_List18"/>
      <sheetName val="LIST_ORG"/>
      <sheetName val="To Add"/>
      <sheetName val="Removed"/>
      <sheetName val="EiEWG Afghanistan_Education S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DE99-9ACA-464A-B2CA-30F02EBABBB5}">
  <sheetPr>
    <tabColor theme="9" tint="-0.249977111117893"/>
  </sheetPr>
  <dimension ref="A1:X62"/>
  <sheetViews>
    <sheetView showGridLines="0" zoomScale="115" zoomScaleNormal="115" workbookViewId="0">
      <selection activeCell="D4" sqref="D4"/>
    </sheetView>
  </sheetViews>
  <sheetFormatPr defaultRowHeight="14.4" x14ac:dyDescent="0.55000000000000004"/>
  <cols>
    <col min="1" max="1" width="22.26171875" customWidth="1"/>
    <col min="2" max="2" width="1.26171875" customWidth="1"/>
    <col min="3" max="8" width="15.15625" customWidth="1"/>
    <col min="9" max="12" width="8.734375" customWidth="1"/>
    <col min="13" max="13" width="9.734375" customWidth="1"/>
    <col min="14" max="14" width="7.7890625" bestFit="1" customWidth="1"/>
    <col min="15" max="15" width="9.734375" customWidth="1"/>
    <col min="16" max="16" width="12.47265625" customWidth="1"/>
    <col min="17" max="18" width="9.734375" customWidth="1"/>
    <col min="19" max="19" width="10.15625" bestFit="1" customWidth="1"/>
    <col min="24" max="24" width="12.734375" bestFit="1" customWidth="1"/>
  </cols>
  <sheetData>
    <row r="1" spans="1:24" x14ac:dyDescent="0.55000000000000004">
      <c r="N1" s="48"/>
      <c r="O1" s="48"/>
      <c r="X1" s="6"/>
    </row>
    <row r="2" spans="1:24" ht="25.2" x14ac:dyDescent="0.55000000000000004">
      <c r="A2" s="7" t="s">
        <v>1004</v>
      </c>
      <c r="B2" s="8"/>
    </row>
    <row r="4" spans="1:24" ht="22.2" x14ac:dyDescent="0.55000000000000004">
      <c r="A4" s="9" t="s">
        <v>0</v>
      </c>
      <c r="B4" s="10"/>
    </row>
    <row r="6" spans="1:24" ht="16.5" customHeight="1" x14ac:dyDescent="0.55000000000000004">
      <c r="A6" s="11" t="s">
        <v>1</v>
      </c>
      <c r="B6" s="11"/>
      <c r="C6" s="162" t="s">
        <v>2</v>
      </c>
      <c r="D6" s="163"/>
      <c r="G6" s="164" t="s">
        <v>3</v>
      </c>
      <c r="H6" s="165"/>
      <c r="I6" s="166" t="s">
        <v>4</v>
      </c>
      <c r="J6" s="167"/>
      <c r="K6" s="167"/>
    </row>
    <row r="7" spans="1:24" ht="28.5" thickBot="1" x14ac:dyDescent="0.6">
      <c r="A7" s="12" t="s">
        <v>5</v>
      </c>
      <c r="B7" s="12"/>
      <c r="C7" s="13" t="s">
        <v>6</v>
      </c>
      <c r="D7" s="13" t="s">
        <v>7</v>
      </c>
      <c r="E7" s="13" t="s">
        <v>8</v>
      </c>
      <c r="F7" s="13" t="s">
        <v>196</v>
      </c>
      <c r="G7" s="88" t="s">
        <v>11</v>
      </c>
      <c r="H7" s="89" t="s">
        <v>12</v>
      </c>
      <c r="I7" s="80" t="s">
        <v>13</v>
      </c>
      <c r="J7" s="81" t="s">
        <v>14</v>
      </c>
      <c r="K7" s="81" t="s">
        <v>15</v>
      </c>
      <c r="L7" s="14" t="s">
        <v>16</v>
      </c>
      <c r="M7" s="90" t="s">
        <v>17</v>
      </c>
      <c r="N7" s="15" t="s">
        <v>18</v>
      </c>
    </row>
    <row r="8" spans="1:24" x14ac:dyDescent="0.55000000000000004">
      <c r="A8" s="11" t="s">
        <v>19</v>
      </c>
      <c r="B8" s="11"/>
      <c r="C8" s="77">
        <v>0</v>
      </c>
      <c r="D8" s="77">
        <v>137416.39511230378</v>
      </c>
      <c r="E8" s="77">
        <v>0</v>
      </c>
      <c r="F8" s="77">
        <v>0</v>
      </c>
      <c r="G8" s="77">
        <v>2347667.32168712</v>
      </c>
      <c r="H8" s="77">
        <v>5682703.3871027194</v>
      </c>
      <c r="I8" s="18">
        <v>0</v>
      </c>
      <c r="J8" s="19">
        <v>1.0000000000000002</v>
      </c>
      <c r="K8" s="19">
        <v>2.5596054037168741E-17</v>
      </c>
      <c r="L8" s="19">
        <v>0</v>
      </c>
      <c r="M8" s="73">
        <v>2.9999999999999992E-2</v>
      </c>
      <c r="N8" s="20">
        <v>8030370.7087898394</v>
      </c>
    </row>
    <row r="9" spans="1:24" x14ac:dyDescent="0.55000000000000004">
      <c r="A9" s="11" t="s">
        <v>20</v>
      </c>
      <c r="B9" s="11"/>
      <c r="C9" s="77">
        <v>83933.108043260407</v>
      </c>
      <c r="D9" s="77">
        <v>953153.99380892562</v>
      </c>
      <c r="E9" s="77">
        <v>137029.47618130597</v>
      </c>
      <c r="F9" s="77">
        <v>25797.999999999996</v>
      </c>
      <c r="G9" s="77">
        <v>1812118.0228661939</v>
      </c>
      <c r="H9" s="77">
        <v>4797471.9650339168</v>
      </c>
      <c r="I9" s="18">
        <v>0.21195199196271969</v>
      </c>
      <c r="J9" s="19">
        <v>0.485483925142494</v>
      </c>
      <c r="K9" s="19">
        <v>0.49778859478651816</v>
      </c>
      <c r="L9" s="19">
        <v>1.6727480070987861E-2</v>
      </c>
      <c r="M9" s="73">
        <v>8.1153092877643482E-2</v>
      </c>
      <c r="N9" s="20">
        <v>6609589.9879001109</v>
      </c>
    </row>
    <row r="10" spans="1:24" x14ac:dyDescent="0.55000000000000004">
      <c r="A10" s="11" t="s">
        <v>21</v>
      </c>
      <c r="B10" s="11"/>
      <c r="C10" s="77">
        <v>68280.059177881179</v>
      </c>
      <c r="D10" s="77">
        <v>696378.24476156186</v>
      </c>
      <c r="E10" s="77">
        <v>181748</v>
      </c>
      <c r="F10" s="77">
        <v>50434</v>
      </c>
      <c r="G10" s="77">
        <v>4711112.2380091315</v>
      </c>
      <c r="H10" s="77">
        <v>11112565.061990868</v>
      </c>
      <c r="I10" s="18">
        <v>0.23585738123202418</v>
      </c>
      <c r="J10" s="19">
        <v>0.51907640003834199</v>
      </c>
      <c r="K10" s="19">
        <v>0.46125042270658329</v>
      </c>
      <c r="L10" s="19">
        <v>1.9673177255074583E-2</v>
      </c>
      <c r="M10" s="73">
        <v>8.5016054396012411E-2</v>
      </c>
      <c r="N10" s="20">
        <v>15823677.300000001</v>
      </c>
    </row>
    <row r="11" spans="1:24" x14ac:dyDescent="0.55000000000000004">
      <c r="A11" s="11" t="s">
        <v>22</v>
      </c>
      <c r="B11" s="11"/>
      <c r="C11" s="77">
        <v>0</v>
      </c>
      <c r="D11" s="77">
        <v>1379619.4262976993</v>
      </c>
      <c r="E11" s="77">
        <v>0</v>
      </c>
      <c r="F11" s="77">
        <v>0</v>
      </c>
      <c r="G11" s="77">
        <v>5245505</v>
      </c>
      <c r="H11" s="77">
        <v>12690728</v>
      </c>
      <c r="I11" s="18">
        <v>0.23482854467824993</v>
      </c>
      <c r="J11" s="19">
        <v>0.52286263794075383</v>
      </c>
      <c r="K11" s="19">
        <v>0.4572781471895464</v>
      </c>
      <c r="L11" s="19">
        <v>1.9859214869699781E-2</v>
      </c>
      <c r="M11" s="73">
        <v>8.4503400931600275E-2</v>
      </c>
      <c r="N11" s="20">
        <v>17936233</v>
      </c>
    </row>
    <row r="12" spans="1:24" x14ac:dyDescent="0.55000000000000004">
      <c r="A12" s="11" t="s">
        <v>23</v>
      </c>
      <c r="B12" s="11"/>
      <c r="C12" s="77">
        <v>0</v>
      </c>
      <c r="D12" s="77">
        <v>234067.70591042907</v>
      </c>
      <c r="E12" s="77">
        <v>0</v>
      </c>
      <c r="F12" s="77">
        <v>0</v>
      </c>
      <c r="G12" s="77">
        <v>2202176.3812122587</v>
      </c>
      <c r="H12" s="77">
        <v>5197455.7632689849</v>
      </c>
      <c r="I12" s="18">
        <v>0.31242209962166267</v>
      </c>
      <c r="J12" s="19">
        <v>0.68757790037833755</v>
      </c>
      <c r="K12" s="19">
        <v>0.31242209962166256</v>
      </c>
      <c r="L12" s="19">
        <v>0</v>
      </c>
      <c r="M12" s="73">
        <v>8.4656838341898299E-2</v>
      </c>
      <c r="N12" s="20">
        <v>7399632.1444812436</v>
      </c>
    </row>
    <row r="13" spans="1:24" x14ac:dyDescent="0.55000000000000004">
      <c r="A13" s="11" t="s">
        <v>24</v>
      </c>
      <c r="B13" s="11"/>
      <c r="C13" s="77">
        <v>136550.9874334599</v>
      </c>
      <c r="D13" s="77">
        <v>1333515.5147929213</v>
      </c>
      <c r="E13" s="77">
        <v>164398.36108345358</v>
      </c>
      <c r="F13" s="77">
        <v>50424.3</v>
      </c>
      <c r="G13" s="77">
        <v>6082711.7158539332</v>
      </c>
      <c r="H13" s="77">
        <v>14723296.913230747</v>
      </c>
      <c r="I13" s="18">
        <v>0.27688953268121685</v>
      </c>
      <c r="J13" s="19">
        <v>0.53324130547465332</v>
      </c>
      <c r="K13" s="19">
        <v>0.4625770198207777</v>
      </c>
      <c r="L13" s="19">
        <v>4.1816747045687061E-3</v>
      </c>
      <c r="M13" s="73">
        <v>0.12841445615952901</v>
      </c>
      <c r="N13" s="20">
        <v>20806008.62908468</v>
      </c>
    </row>
    <row r="14" spans="1:24" x14ac:dyDescent="0.55000000000000004">
      <c r="A14" s="87" t="s">
        <v>25</v>
      </c>
      <c r="B14" s="11"/>
      <c r="C14" s="77">
        <v>108200.54336744815</v>
      </c>
      <c r="D14" s="77">
        <v>1172792.0674118537</v>
      </c>
      <c r="E14" s="77">
        <v>136520</v>
      </c>
      <c r="F14" s="77">
        <v>50406</v>
      </c>
      <c r="G14" s="77">
        <v>4922690.3439516602</v>
      </c>
      <c r="H14" s="77">
        <v>9887213.835082693</v>
      </c>
      <c r="I14" s="18">
        <v>0.23536026194430049</v>
      </c>
      <c r="J14" s="19">
        <v>0.51908910826923949</v>
      </c>
      <c r="K14" s="19">
        <v>0.476101782813453</v>
      </c>
      <c r="L14" s="19">
        <v>4.8091089173076095E-3</v>
      </c>
      <c r="M14" s="73">
        <v>0.15000000000000005</v>
      </c>
      <c r="N14" s="20">
        <v>14809904.179034352</v>
      </c>
    </row>
    <row r="15" spans="1:24" x14ac:dyDescent="0.55000000000000004">
      <c r="A15" s="87" t="s">
        <v>26</v>
      </c>
      <c r="B15" s="11"/>
      <c r="C15" s="77">
        <v>62838</v>
      </c>
      <c r="D15" s="77">
        <v>886110.89903641655</v>
      </c>
      <c r="E15" s="77">
        <v>96861</v>
      </c>
      <c r="F15" s="77">
        <v>34295</v>
      </c>
      <c r="G15" s="77">
        <v>2853661</v>
      </c>
      <c r="H15" s="77">
        <v>6360091</v>
      </c>
      <c r="I15" s="18">
        <v>0.13769189793690995</v>
      </c>
      <c r="J15" s="19">
        <v>0.7436816185197952</v>
      </c>
      <c r="K15" s="19">
        <v>0.25375519766540278</v>
      </c>
      <c r="L15" s="19">
        <v>2.5631838148020476E-3</v>
      </c>
      <c r="M15" s="73">
        <v>0.14999999999999997</v>
      </c>
      <c r="N15" s="20">
        <v>9213752</v>
      </c>
    </row>
    <row r="16" spans="1:24" x14ac:dyDescent="0.55000000000000004">
      <c r="A16" s="87" t="s">
        <v>27</v>
      </c>
      <c r="B16" s="11"/>
      <c r="C16" s="77">
        <v>22268.350029071411</v>
      </c>
      <c r="D16" s="77">
        <v>757381.29945953831</v>
      </c>
      <c r="E16" s="77">
        <v>27206.170346327075</v>
      </c>
      <c r="F16" s="77">
        <v>0</v>
      </c>
      <c r="G16" s="77">
        <v>2344870.9129356658</v>
      </c>
      <c r="H16" s="77">
        <v>3951933.4335253173</v>
      </c>
      <c r="I16" s="18">
        <v>0.23816255422793153</v>
      </c>
      <c r="J16" s="19">
        <v>0.51777476700181158</v>
      </c>
      <c r="K16" s="19">
        <v>0.47740298066820652</v>
      </c>
      <c r="L16" s="19">
        <v>4.8222523299818864E-3</v>
      </c>
      <c r="M16" s="73">
        <v>0.15000000000000002</v>
      </c>
      <c r="N16" s="20">
        <v>6296804.3464609832</v>
      </c>
    </row>
    <row r="17" spans="1:14" x14ac:dyDescent="0.55000000000000004">
      <c r="A17" s="87" t="s">
        <v>28</v>
      </c>
      <c r="B17" s="11"/>
      <c r="C17" s="77">
        <v>44329.309694469004</v>
      </c>
      <c r="D17" s="77">
        <v>317305.3546211858</v>
      </c>
      <c r="E17" s="77">
        <v>60623.909731000007</v>
      </c>
      <c r="F17" s="77">
        <v>15886.710000000001</v>
      </c>
      <c r="G17" s="77">
        <v>3608922.1713899998</v>
      </c>
      <c r="H17" s="77">
        <v>9645029.0373100005</v>
      </c>
      <c r="I17" s="18">
        <v>0.42974044308094761</v>
      </c>
      <c r="J17" s="19">
        <v>0.52581609476209612</v>
      </c>
      <c r="K17" s="19">
        <v>0.46944206618552459</v>
      </c>
      <c r="L17" s="19">
        <v>4.7418390523790363E-3</v>
      </c>
      <c r="M17" s="73">
        <v>0.14999999999999997</v>
      </c>
      <c r="N17" s="20">
        <v>13253951.208700001</v>
      </c>
    </row>
    <row r="18" spans="1:14" x14ac:dyDescent="0.55000000000000004">
      <c r="A18" s="87" t="s">
        <v>29</v>
      </c>
      <c r="B18" s="11"/>
      <c r="C18" s="77">
        <v>136431.22112535659</v>
      </c>
      <c r="D18" s="77">
        <v>0</v>
      </c>
      <c r="E18" s="77">
        <v>0</v>
      </c>
      <c r="F18" s="77">
        <v>0</v>
      </c>
      <c r="G18" s="77">
        <v>462260.99997871183</v>
      </c>
      <c r="H18" s="77">
        <v>2259077.1076768884</v>
      </c>
      <c r="I18" s="18">
        <v>0.15183061755350108</v>
      </c>
      <c r="J18" s="19">
        <v>0.34086712565282484</v>
      </c>
      <c r="K18" s="19">
        <v>0.3066254354690986</v>
      </c>
      <c r="L18" s="19">
        <v>3.0972266208999875E-3</v>
      </c>
      <c r="M18" s="73">
        <v>9.7588468161423525E-2</v>
      </c>
      <c r="N18" s="20">
        <v>4182878.6109555997</v>
      </c>
    </row>
    <row r="19" spans="1:14" ht="14.7" thickBot="1" x14ac:dyDescent="0.6">
      <c r="A19" s="21" t="s">
        <v>30</v>
      </c>
      <c r="B19" s="21"/>
      <c r="C19" s="79">
        <v>0</v>
      </c>
      <c r="D19" s="79">
        <v>1432309.6932378309</v>
      </c>
      <c r="E19" s="79">
        <v>0</v>
      </c>
      <c r="F19" s="79">
        <v>0</v>
      </c>
      <c r="G19" s="85">
        <v>2962834.399898049</v>
      </c>
      <c r="H19" s="85">
        <v>18143102.703362688</v>
      </c>
      <c r="I19" s="24">
        <v>0.2281622866139503</v>
      </c>
      <c r="J19" s="25">
        <v>0.52966976156951839</v>
      </c>
      <c r="K19" s="25">
        <v>0.45283954785422798</v>
      </c>
      <c r="L19" s="25">
        <v>1.749069057625342E-2</v>
      </c>
      <c r="M19" s="74">
        <v>8.2905614140706713E-2</v>
      </c>
      <c r="N19" s="26">
        <v>21105937.103260737</v>
      </c>
    </row>
    <row r="20" spans="1:14" x14ac:dyDescent="0.55000000000000004">
      <c r="A20" s="27" t="s">
        <v>18</v>
      </c>
      <c r="B20" s="27"/>
      <c r="C20" s="78">
        <v>136554.64740105733</v>
      </c>
      <c r="D20" s="78">
        <v>1460295.6886309898</v>
      </c>
      <c r="E20" s="78">
        <v>181748.19785169949</v>
      </c>
      <c r="F20" s="78">
        <v>50434</v>
      </c>
      <c r="G20" s="78">
        <v>6759308.115643505</v>
      </c>
      <c r="H20" s="78">
        <v>16907080.869471062</v>
      </c>
      <c r="I20" s="29">
        <v>0.24750548603589101</v>
      </c>
      <c r="J20" s="30">
        <v>0.52214637384382467</v>
      </c>
      <c r="K20" s="30">
        <v>0.45957253556584943</v>
      </c>
      <c r="L20" s="30">
        <v>1.828109059032591E-2</v>
      </c>
      <c r="M20" s="75">
        <v>0.11264477834954678</v>
      </c>
      <c r="N20" s="20">
        <v>23666388.985114567</v>
      </c>
    </row>
    <row r="21" spans="1:14" x14ac:dyDescent="0.55000000000000004">
      <c r="C21" s="70"/>
      <c r="D21" s="70"/>
      <c r="E21" s="70"/>
      <c r="F21" s="70"/>
      <c r="G21" s="70"/>
      <c r="H21" s="70"/>
      <c r="I21" s="71"/>
      <c r="J21" s="71"/>
      <c r="K21" s="71"/>
      <c r="L21" s="71"/>
      <c r="M21" s="71"/>
      <c r="N21" s="72"/>
    </row>
    <row r="23" spans="1:14" ht="22.2" x14ac:dyDescent="0.55000000000000004">
      <c r="A23" s="9" t="s">
        <v>31</v>
      </c>
      <c r="B23" s="10"/>
    </row>
    <row r="25" spans="1:14" ht="16.5" customHeight="1" x14ac:dyDescent="0.55000000000000004">
      <c r="A25" s="11" t="s">
        <v>1</v>
      </c>
      <c r="B25" s="11"/>
      <c r="C25" s="164" t="s">
        <v>2</v>
      </c>
      <c r="D25" s="165"/>
      <c r="E25" s="6"/>
      <c r="F25" s="6"/>
      <c r="G25" s="164" t="s">
        <v>3</v>
      </c>
      <c r="H25" s="165"/>
      <c r="I25" s="166" t="s">
        <v>4</v>
      </c>
      <c r="J25" s="167"/>
      <c r="K25" s="167"/>
      <c r="L25" s="72"/>
      <c r="M25" s="70"/>
      <c r="N25" s="6"/>
    </row>
    <row r="26" spans="1:14" ht="28.5" thickBot="1" x14ac:dyDescent="0.6">
      <c r="A26" s="12" t="s">
        <v>5</v>
      </c>
      <c r="B26" s="12"/>
      <c r="C26" s="88" t="s">
        <v>6</v>
      </c>
      <c r="D26" s="88" t="s">
        <v>7</v>
      </c>
      <c r="E26" s="88" t="s">
        <v>8</v>
      </c>
      <c r="F26" s="88" t="s">
        <v>196</v>
      </c>
      <c r="G26" s="88" t="s">
        <v>11</v>
      </c>
      <c r="H26" s="89" t="s">
        <v>12</v>
      </c>
      <c r="I26" s="80" t="s">
        <v>13</v>
      </c>
      <c r="J26" s="81" t="s">
        <v>14</v>
      </c>
      <c r="K26" s="81" t="s">
        <v>15</v>
      </c>
      <c r="L26" s="81" t="s">
        <v>16</v>
      </c>
      <c r="M26" s="90" t="s">
        <v>17</v>
      </c>
      <c r="N26" s="91" t="s">
        <v>18</v>
      </c>
    </row>
    <row r="27" spans="1:14" ht="14.7" thickTop="1" x14ac:dyDescent="0.55000000000000004">
      <c r="A27" s="11" t="s">
        <v>32</v>
      </c>
      <c r="B27" s="11"/>
      <c r="C27" s="82">
        <v>1274.1291055478</v>
      </c>
      <c r="D27" s="82">
        <v>33586.622681044522</v>
      </c>
      <c r="E27" s="82">
        <v>7434</v>
      </c>
      <c r="F27" s="82">
        <v>0</v>
      </c>
      <c r="G27" s="82">
        <v>66523.836114033955</v>
      </c>
      <c r="H27" s="82">
        <v>597010.13506356906</v>
      </c>
      <c r="I27" s="32">
        <v>0.27265130066200677</v>
      </c>
      <c r="J27" s="33">
        <v>0.54489880244487376</v>
      </c>
      <c r="K27" s="33">
        <v>0.44096942860530647</v>
      </c>
      <c r="L27" s="33">
        <v>1.4131768949819736E-2</v>
      </c>
      <c r="M27" s="76">
        <v>0.10107764717994872</v>
      </c>
      <c r="N27" s="83">
        <v>663533.971177603</v>
      </c>
    </row>
    <row r="28" spans="1:14" x14ac:dyDescent="0.55000000000000004">
      <c r="A28" s="11" t="s">
        <v>33</v>
      </c>
      <c r="B28" s="11"/>
      <c r="C28" s="77">
        <v>2549.1965932660487</v>
      </c>
      <c r="D28" s="77">
        <v>37000.314615576179</v>
      </c>
      <c r="E28" s="77">
        <v>12938</v>
      </c>
      <c r="F28" s="77">
        <v>0</v>
      </c>
      <c r="G28" s="77">
        <v>29716.917770868698</v>
      </c>
      <c r="H28" s="77">
        <v>513667.28364895692</v>
      </c>
      <c r="I28" s="18">
        <v>0.26432971783997011</v>
      </c>
      <c r="J28" s="19">
        <v>0.48751552946749327</v>
      </c>
      <c r="K28" s="19">
        <v>0.49422550519462377</v>
      </c>
      <c r="L28" s="19">
        <v>1.8258965337882977E-2</v>
      </c>
      <c r="M28" s="73">
        <v>9.0587837055523146E-2</v>
      </c>
      <c r="N28" s="84">
        <v>543384.20141982567</v>
      </c>
    </row>
    <row r="29" spans="1:14" x14ac:dyDescent="0.55000000000000004">
      <c r="A29" s="11" t="s">
        <v>34</v>
      </c>
      <c r="B29" s="11"/>
      <c r="C29" s="77">
        <v>2722.4880414475147</v>
      </c>
      <c r="D29" s="77">
        <v>71800.111305672544</v>
      </c>
      <c r="E29" s="77">
        <v>5956</v>
      </c>
      <c r="F29" s="77">
        <v>0</v>
      </c>
      <c r="G29" s="77">
        <v>82403</v>
      </c>
      <c r="H29" s="77">
        <v>570869.69899171893</v>
      </c>
      <c r="I29" s="18">
        <v>0.23027730134992816</v>
      </c>
      <c r="J29" s="19">
        <v>0.54097921549502537</v>
      </c>
      <c r="K29" s="19">
        <v>0.44186395758981517</v>
      </c>
      <c r="L29" s="19">
        <v>1.7156826915159483E-2</v>
      </c>
      <c r="M29" s="73">
        <v>0.1233120814810639</v>
      </c>
      <c r="N29" s="84">
        <v>653272.69899171893</v>
      </c>
    </row>
    <row r="30" spans="1:14" x14ac:dyDescent="0.55000000000000004">
      <c r="A30" s="11" t="s">
        <v>35</v>
      </c>
      <c r="B30" s="11"/>
      <c r="C30" s="77">
        <v>15803.181395268552</v>
      </c>
      <c r="D30" s="77">
        <v>78024.011134863162</v>
      </c>
      <c r="E30" s="77">
        <v>7334</v>
      </c>
      <c r="F30" s="77">
        <v>0</v>
      </c>
      <c r="G30" s="77">
        <v>504605.17631381319</v>
      </c>
      <c r="H30" s="77">
        <v>626786.57261363347</v>
      </c>
      <c r="I30" s="18">
        <v>0.24906408895692805</v>
      </c>
      <c r="J30" s="19">
        <v>0.51721127369788811</v>
      </c>
      <c r="K30" s="19">
        <v>0.45808809574996867</v>
      </c>
      <c r="L30" s="19">
        <v>2.470063055214319E-2</v>
      </c>
      <c r="M30" s="73">
        <v>0.13245968133248598</v>
      </c>
      <c r="N30" s="84">
        <v>1131391.7489274465</v>
      </c>
    </row>
    <row r="31" spans="1:14" x14ac:dyDescent="0.55000000000000004">
      <c r="A31" s="11" t="s">
        <v>36</v>
      </c>
      <c r="B31" s="11"/>
      <c r="C31" s="77">
        <v>108.30717396198283</v>
      </c>
      <c r="D31" s="77">
        <v>12828.616682609178</v>
      </c>
      <c r="E31" s="77">
        <v>5334</v>
      </c>
      <c r="F31" s="77">
        <v>0</v>
      </c>
      <c r="G31" s="77">
        <v>20959.500000000004</v>
      </c>
      <c r="H31" s="77">
        <v>180010.18401580042</v>
      </c>
      <c r="I31" s="18">
        <v>0.25825083745426763</v>
      </c>
      <c r="J31" s="19">
        <v>0.4971572415535439</v>
      </c>
      <c r="K31" s="19">
        <v>0.4813404847519806</v>
      </c>
      <c r="L31" s="19">
        <v>2.1502273694475507E-2</v>
      </c>
      <c r="M31" s="73">
        <v>0.13099163988770818</v>
      </c>
      <c r="N31" s="84">
        <v>200969.68401580042</v>
      </c>
    </row>
    <row r="32" spans="1:14" x14ac:dyDescent="0.55000000000000004">
      <c r="A32" s="11" t="s">
        <v>37</v>
      </c>
      <c r="B32" s="11"/>
      <c r="C32" s="77">
        <v>69.470274228488464</v>
      </c>
      <c r="D32" s="77">
        <v>30381.930884312631</v>
      </c>
      <c r="E32" s="77">
        <v>3277</v>
      </c>
      <c r="F32" s="77">
        <v>0</v>
      </c>
      <c r="G32" s="77">
        <v>10558.5</v>
      </c>
      <c r="H32" s="77">
        <v>215751.93329640309</v>
      </c>
      <c r="I32" s="18">
        <v>0.25878649648156027</v>
      </c>
      <c r="J32" s="19">
        <v>0.4965490137674331</v>
      </c>
      <c r="K32" s="19">
        <v>0.48168878568393947</v>
      </c>
      <c r="L32" s="19">
        <v>2.1762200548627372E-2</v>
      </c>
      <c r="M32" s="73">
        <v>0.1237908007910245</v>
      </c>
      <c r="N32" s="84">
        <v>226310.43329640309</v>
      </c>
    </row>
    <row r="33" spans="1:14" x14ac:dyDescent="0.55000000000000004">
      <c r="A33" s="11" t="s">
        <v>38</v>
      </c>
      <c r="B33" s="11"/>
      <c r="C33" s="77">
        <v>4743</v>
      </c>
      <c r="D33" s="77">
        <v>27197.244307955181</v>
      </c>
      <c r="E33" s="77">
        <v>10625</v>
      </c>
      <c r="F33" s="77">
        <v>0</v>
      </c>
      <c r="G33" s="77">
        <v>68605</v>
      </c>
      <c r="H33" s="77">
        <v>331632.5</v>
      </c>
      <c r="I33" s="18">
        <v>0.24782208438739495</v>
      </c>
      <c r="J33" s="19">
        <v>0.47777563134388951</v>
      </c>
      <c r="K33" s="19">
        <v>0.50232436865611052</v>
      </c>
      <c r="L33" s="19">
        <v>1.9900000000000004E-2</v>
      </c>
      <c r="M33" s="73">
        <v>0.12850878284176023</v>
      </c>
      <c r="N33" s="84">
        <v>400237.5</v>
      </c>
    </row>
    <row r="34" spans="1:14" x14ac:dyDescent="0.55000000000000004">
      <c r="A34" s="11" t="s">
        <v>39</v>
      </c>
      <c r="B34" s="11"/>
      <c r="C34" s="77">
        <v>5374</v>
      </c>
      <c r="D34" s="77">
        <v>60289.460885743109</v>
      </c>
      <c r="E34" s="77">
        <v>15336</v>
      </c>
      <c r="F34" s="77">
        <v>0</v>
      </c>
      <c r="G34" s="77">
        <v>66759.5</v>
      </c>
      <c r="H34" s="77">
        <v>713589.7103981605</v>
      </c>
      <c r="I34" s="18">
        <v>0.23236355516715651</v>
      </c>
      <c r="J34" s="19">
        <v>0.53896855883315387</v>
      </c>
      <c r="K34" s="19">
        <v>0.4356465984117765</v>
      </c>
      <c r="L34" s="19">
        <v>2.5384842755069567E-2</v>
      </c>
      <c r="M34" s="73">
        <v>0.12549284743655681</v>
      </c>
      <c r="N34" s="84">
        <v>780349.2103981605</v>
      </c>
    </row>
    <row r="35" spans="1:14" x14ac:dyDescent="0.55000000000000004">
      <c r="A35" s="11" t="s">
        <v>40</v>
      </c>
      <c r="B35" s="11"/>
      <c r="C35" s="77">
        <v>1911.0572703805537</v>
      </c>
      <c r="D35" s="77">
        <v>32936.941494587532</v>
      </c>
      <c r="E35" s="77">
        <v>4659.0000000000009</v>
      </c>
      <c r="F35" s="77">
        <v>0</v>
      </c>
      <c r="G35" s="77">
        <v>219139.41063793964</v>
      </c>
      <c r="H35" s="77">
        <v>1034939.4587894564</v>
      </c>
      <c r="I35" s="18">
        <v>0.22503736132948104</v>
      </c>
      <c r="J35" s="19">
        <v>0.54098227308031666</v>
      </c>
      <c r="K35" s="19">
        <v>0.43791793681072327</v>
      </c>
      <c r="L35" s="19">
        <v>2.1099790108960074E-2</v>
      </c>
      <c r="M35" s="73">
        <v>0.12702061573454679</v>
      </c>
      <c r="N35" s="84">
        <v>1254078.869427396</v>
      </c>
    </row>
    <row r="36" spans="1:14" x14ac:dyDescent="0.55000000000000004">
      <c r="A36" s="11" t="s">
        <v>41</v>
      </c>
      <c r="B36" s="11"/>
      <c r="C36" s="77">
        <v>7216.8484561576588</v>
      </c>
      <c r="D36" s="77">
        <v>42712.239488328181</v>
      </c>
      <c r="E36" s="77">
        <v>1169</v>
      </c>
      <c r="F36" s="77">
        <v>0</v>
      </c>
      <c r="G36" s="77">
        <v>32972.687749999997</v>
      </c>
      <c r="H36" s="77">
        <v>552957.4447041254</v>
      </c>
      <c r="I36" s="18">
        <v>0.2540413061478009</v>
      </c>
      <c r="J36" s="19">
        <v>0.48720245236146076</v>
      </c>
      <c r="K36" s="19">
        <v>0.49377767174766668</v>
      </c>
      <c r="L36" s="19">
        <v>1.9019875890872583E-2</v>
      </c>
      <c r="M36" s="73">
        <v>8.7026303801999688E-2</v>
      </c>
      <c r="N36" s="84">
        <v>585930.13245412544</v>
      </c>
    </row>
    <row r="37" spans="1:14" x14ac:dyDescent="0.55000000000000004">
      <c r="A37" s="11" t="s">
        <v>42</v>
      </c>
      <c r="B37" s="11"/>
      <c r="C37" s="77">
        <v>4676.8881755260963</v>
      </c>
      <c r="D37" s="77">
        <v>30521.682741333923</v>
      </c>
      <c r="E37" s="77">
        <v>5596.9999999999991</v>
      </c>
      <c r="F37" s="77">
        <v>0</v>
      </c>
      <c r="G37" s="77">
        <v>114556.71897807111</v>
      </c>
      <c r="H37" s="77">
        <v>1152595.6034035506</v>
      </c>
      <c r="I37" s="18">
        <v>0.21964496863083419</v>
      </c>
      <c r="J37" s="19">
        <v>0.5547984252676913</v>
      </c>
      <c r="K37" s="19">
        <v>0.43938440392355727</v>
      </c>
      <c r="L37" s="19">
        <v>5.8171708087514686E-3</v>
      </c>
      <c r="M37" s="73">
        <v>8.3907625783192177E-2</v>
      </c>
      <c r="N37" s="84">
        <v>1267152.3223816217</v>
      </c>
    </row>
    <row r="38" spans="1:14" x14ac:dyDescent="0.55000000000000004">
      <c r="A38" s="11" t="s">
        <v>43</v>
      </c>
      <c r="B38" s="11"/>
      <c r="C38" s="77">
        <v>15388.370174329109</v>
      </c>
      <c r="D38" s="77">
        <v>129975.36057829943</v>
      </c>
      <c r="E38" s="77">
        <v>6470</v>
      </c>
      <c r="F38" s="77">
        <v>25</v>
      </c>
      <c r="G38" s="77">
        <v>478095.29351159092</v>
      </c>
      <c r="H38" s="77">
        <v>1259586.2646957943</v>
      </c>
      <c r="I38" s="18">
        <v>0.25472837629890377</v>
      </c>
      <c r="J38" s="19">
        <v>0.4714189891268219</v>
      </c>
      <c r="K38" s="19">
        <v>0.50922233232283443</v>
      </c>
      <c r="L38" s="19">
        <v>1.9358678550343681E-2</v>
      </c>
      <c r="M38" s="73">
        <v>8.7679682400772188E-2</v>
      </c>
      <c r="N38" s="84">
        <v>1737681.5582073852</v>
      </c>
    </row>
    <row r="39" spans="1:14" x14ac:dyDescent="0.55000000000000004">
      <c r="A39" s="11" t="s">
        <v>44</v>
      </c>
      <c r="B39" s="11"/>
      <c r="C39" s="77">
        <v>1554.718917118684</v>
      </c>
      <c r="D39" s="77">
        <v>22995.013278499988</v>
      </c>
      <c r="E39" s="77">
        <v>7443</v>
      </c>
      <c r="F39" s="77">
        <v>0</v>
      </c>
      <c r="G39" s="77">
        <v>178571.79296000002</v>
      </c>
      <c r="H39" s="77">
        <v>484669.27178389858</v>
      </c>
      <c r="I39" s="18">
        <v>0.24178622546829456</v>
      </c>
      <c r="J39" s="19">
        <v>0.5284190752201523</v>
      </c>
      <c r="K39" s="19">
        <v>0.44605906707259591</v>
      </c>
      <c r="L39" s="19">
        <v>2.552185770725186E-2</v>
      </c>
      <c r="M39" s="73">
        <v>8.6831093173999355E-2</v>
      </c>
      <c r="N39" s="84">
        <v>663241.06474389858</v>
      </c>
    </row>
    <row r="40" spans="1:14" x14ac:dyDescent="0.55000000000000004">
      <c r="A40" s="11" t="s">
        <v>45</v>
      </c>
      <c r="B40" s="11"/>
      <c r="C40" s="77">
        <v>35891.003105048243</v>
      </c>
      <c r="D40" s="77">
        <v>143021.66456389293</v>
      </c>
      <c r="E40" s="77">
        <v>4706.9999999999991</v>
      </c>
      <c r="F40" s="77">
        <v>409</v>
      </c>
      <c r="G40" s="77">
        <v>2961121.4811340398</v>
      </c>
      <c r="H40" s="77">
        <v>432123.42647467763</v>
      </c>
      <c r="I40" s="18">
        <v>0.28012750253263152</v>
      </c>
      <c r="J40" s="19">
        <v>0.49553216684663359</v>
      </c>
      <c r="K40" s="19">
        <v>0.47869027565851369</v>
      </c>
      <c r="L40" s="19">
        <v>2.5777557494852738E-2</v>
      </c>
      <c r="M40" s="73">
        <v>0.13638817678863691</v>
      </c>
      <c r="N40" s="84">
        <v>3393244.9076087177</v>
      </c>
    </row>
    <row r="41" spans="1:14" x14ac:dyDescent="0.55000000000000004">
      <c r="A41" s="11" t="s">
        <v>46</v>
      </c>
      <c r="B41" s="11"/>
      <c r="C41" s="77">
        <v>8849.4520842402089</v>
      </c>
      <c r="D41" s="77">
        <v>69919.17209777364</v>
      </c>
      <c r="E41" s="77">
        <v>7584</v>
      </c>
      <c r="F41" s="77">
        <v>0</v>
      </c>
      <c r="G41" s="77">
        <v>554591.95591704792</v>
      </c>
      <c r="H41" s="77">
        <v>1038347.7205503775</v>
      </c>
      <c r="I41" s="18">
        <v>0.21985315711358741</v>
      </c>
      <c r="J41" s="19">
        <v>0.54942444704588478</v>
      </c>
      <c r="K41" s="19">
        <v>0.44468464092610288</v>
      </c>
      <c r="L41" s="19">
        <v>5.8909120280123137E-3</v>
      </c>
      <c r="M41" s="73">
        <v>0.12762719759685118</v>
      </c>
      <c r="N41" s="84">
        <v>1592939.6764674254</v>
      </c>
    </row>
    <row r="42" spans="1:14" x14ac:dyDescent="0.55000000000000004">
      <c r="A42" s="11" t="s">
        <v>47</v>
      </c>
      <c r="B42" s="11"/>
      <c r="C42" s="77">
        <v>811.25248338349229</v>
      </c>
      <c r="D42" s="77">
        <v>26362.318618558693</v>
      </c>
      <c r="E42" s="77">
        <v>2476</v>
      </c>
      <c r="F42" s="77">
        <v>0</v>
      </c>
      <c r="G42" s="77">
        <v>26171.727032402716</v>
      </c>
      <c r="H42" s="77">
        <v>225467.17896731652</v>
      </c>
      <c r="I42" s="18">
        <v>0.26071083916599608</v>
      </c>
      <c r="J42" s="19">
        <v>0.49690645506024272</v>
      </c>
      <c r="K42" s="19">
        <v>0.47523061324346461</v>
      </c>
      <c r="L42" s="19">
        <v>2.7862931696292715E-2</v>
      </c>
      <c r="M42" s="73">
        <v>0.13149036943155984</v>
      </c>
      <c r="N42" s="84">
        <v>251638.90599971922</v>
      </c>
    </row>
    <row r="43" spans="1:14" x14ac:dyDescent="0.55000000000000004">
      <c r="A43" s="11" t="s">
        <v>48</v>
      </c>
      <c r="B43" s="11"/>
      <c r="C43" s="77">
        <v>47.249322079297862</v>
      </c>
      <c r="D43" s="77">
        <v>6157.7043026251522</v>
      </c>
      <c r="E43" s="77">
        <v>2176</v>
      </c>
      <c r="F43" s="77">
        <v>19721</v>
      </c>
      <c r="G43" s="77">
        <v>123857.77282890942</v>
      </c>
      <c r="H43" s="77">
        <v>436869.85840151878</v>
      </c>
      <c r="I43" s="18">
        <v>0.23638707791007674</v>
      </c>
      <c r="J43" s="19">
        <v>0.53952875271125811</v>
      </c>
      <c r="K43" s="19">
        <v>0.44128045785611281</v>
      </c>
      <c r="L43" s="19">
        <v>1.9190789432629016E-2</v>
      </c>
      <c r="M43" s="73">
        <v>0.13490750862081424</v>
      </c>
      <c r="N43" s="84">
        <v>560727.63123042823</v>
      </c>
    </row>
    <row r="44" spans="1:14" x14ac:dyDescent="0.55000000000000004">
      <c r="A44" s="11" t="s">
        <v>49</v>
      </c>
      <c r="B44" s="11"/>
      <c r="C44" s="77">
        <v>1396.984256345952</v>
      </c>
      <c r="D44" s="77">
        <v>45010.853179446043</v>
      </c>
      <c r="E44" s="77">
        <v>5949</v>
      </c>
      <c r="F44" s="77">
        <v>0</v>
      </c>
      <c r="G44" s="77">
        <v>21875.499121377976</v>
      </c>
      <c r="H44" s="77">
        <v>232508.5615072271</v>
      </c>
      <c r="I44" s="18">
        <v>0.22055057535576242</v>
      </c>
      <c r="J44" s="19">
        <v>0.53799271964523965</v>
      </c>
      <c r="K44" s="19">
        <v>0.45252541285280234</v>
      </c>
      <c r="L44" s="19">
        <v>9.4818675019579992E-3</v>
      </c>
      <c r="M44" s="73">
        <v>0.1249344354933638</v>
      </c>
      <c r="N44" s="84">
        <v>254384.06062860508</v>
      </c>
    </row>
    <row r="45" spans="1:14" x14ac:dyDescent="0.55000000000000004">
      <c r="A45" s="11" t="s">
        <v>50</v>
      </c>
      <c r="B45" s="11"/>
      <c r="C45" s="77">
        <v>973</v>
      </c>
      <c r="D45" s="77">
        <v>90239.580310164994</v>
      </c>
      <c r="E45" s="77">
        <v>1063</v>
      </c>
      <c r="F45" s="77">
        <v>0</v>
      </c>
      <c r="G45" s="77">
        <v>225351</v>
      </c>
      <c r="H45" s="77">
        <v>873475.09825939592</v>
      </c>
      <c r="I45" s="18">
        <v>0.25069321860516203</v>
      </c>
      <c r="J45" s="19">
        <v>0.54134472449581239</v>
      </c>
      <c r="K45" s="19">
        <v>0.44254511236767918</v>
      </c>
      <c r="L45" s="19">
        <v>1.6110163136508416E-2</v>
      </c>
      <c r="M45" s="73">
        <v>9.2492198040797627E-2</v>
      </c>
      <c r="N45" s="84">
        <v>1098826.0982593959</v>
      </c>
    </row>
    <row r="46" spans="1:14" x14ac:dyDescent="0.55000000000000004">
      <c r="A46" s="11" t="s">
        <v>51</v>
      </c>
      <c r="B46" s="11"/>
      <c r="C46" s="77">
        <v>0</v>
      </c>
      <c r="D46" s="77">
        <v>42463.515959672775</v>
      </c>
      <c r="E46" s="77">
        <v>3614</v>
      </c>
      <c r="F46" s="77">
        <v>0</v>
      </c>
      <c r="G46" s="77">
        <v>46078.884050082132</v>
      </c>
      <c r="H46" s="77">
        <v>174172.7930298493</v>
      </c>
      <c r="I46" s="18">
        <v>0.23166371714346565</v>
      </c>
      <c r="J46" s="19">
        <v>0.52600419541925969</v>
      </c>
      <c r="K46" s="19">
        <v>0.46541504953244101</v>
      </c>
      <c r="L46" s="19">
        <v>8.5807550482992594E-3</v>
      </c>
      <c r="M46" s="73">
        <v>0.12720075301042402</v>
      </c>
      <c r="N46" s="84">
        <v>220251.67707993143</v>
      </c>
    </row>
    <row r="47" spans="1:14" x14ac:dyDescent="0.55000000000000004">
      <c r="A47" s="11" t="s">
        <v>52</v>
      </c>
      <c r="B47" s="11"/>
      <c r="C47" s="77">
        <v>157</v>
      </c>
      <c r="D47" s="77">
        <v>17198.285414406258</v>
      </c>
      <c r="E47" s="77">
        <v>5222.9999999999991</v>
      </c>
      <c r="F47" s="77">
        <v>0</v>
      </c>
      <c r="G47" s="77">
        <v>40900.5</v>
      </c>
      <c r="H47" s="77">
        <v>391360.44888000004</v>
      </c>
      <c r="I47" s="18">
        <v>0.30016142965535236</v>
      </c>
      <c r="J47" s="19">
        <v>0.49708329537223578</v>
      </c>
      <c r="K47" s="19">
        <v>0.48036815871989452</v>
      </c>
      <c r="L47" s="19">
        <v>2.2548545907869703E-2</v>
      </c>
      <c r="M47" s="73">
        <v>0.10188119527683691</v>
      </c>
      <c r="N47" s="84">
        <v>432260.94888000004</v>
      </c>
    </row>
    <row r="48" spans="1:14" x14ac:dyDescent="0.55000000000000004">
      <c r="A48" s="11" t="s">
        <v>197</v>
      </c>
      <c r="B48" s="11"/>
      <c r="C48" s="77">
        <v>307.99999999999994</v>
      </c>
      <c r="D48" s="77">
        <v>12462.985930820347</v>
      </c>
      <c r="E48" s="77">
        <v>3230</v>
      </c>
      <c r="F48" s="77">
        <v>0</v>
      </c>
      <c r="G48" s="77">
        <v>10748.5</v>
      </c>
      <c r="H48" s="77">
        <v>397190.99999738001</v>
      </c>
      <c r="I48" s="18">
        <v>0.25210332476864955</v>
      </c>
      <c r="J48" s="19">
        <v>0.49928491399354108</v>
      </c>
      <c r="K48" s="19">
        <v>0.4720926321865298</v>
      </c>
      <c r="L48" s="19">
        <v>2.8622453819929155E-2</v>
      </c>
      <c r="M48" s="73">
        <v>0.12650597865181573</v>
      </c>
      <c r="N48" s="84">
        <v>407939.49999738001</v>
      </c>
    </row>
    <row r="49" spans="1:15" x14ac:dyDescent="0.55000000000000004">
      <c r="A49" s="11" t="s">
        <v>53</v>
      </c>
      <c r="B49" s="11"/>
      <c r="C49" s="77">
        <v>111.58993763649758</v>
      </c>
      <c r="D49" s="77">
        <v>177207.37214141001</v>
      </c>
      <c r="E49" s="77">
        <v>9249</v>
      </c>
      <c r="F49" s="77">
        <v>0</v>
      </c>
      <c r="G49" s="77">
        <v>370142.31759383966</v>
      </c>
      <c r="H49" s="77">
        <v>754251.93638306414</v>
      </c>
      <c r="I49" s="18">
        <v>0.22854741575844995</v>
      </c>
      <c r="J49" s="19">
        <v>0.52953080013058051</v>
      </c>
      <c r="K49" s="19">
        <v>0.46104232894169528</v>
      </c>
      <c r="L49" s="19">
        <v>9.4268709277241739E-3</v>
      </c>
      <c r="M49" s="73">
        <v>8.7819465435471714E-2</v>
      </c>
      <c r="N49" s="84">
        <v>1124394.2539769039</v>
      </c>
    </row>
    <row r="50" spans="1:15" x14ac:dyDescent="0.55000000000000004">
      <c r="A50" s="11" t="s">
        <v>54</v>
      </c>
      <c r="B50" s="11"/>
      <c r="C50" s="77">
        <v>4331.9253287390993</v>
      </c>
      <c r="D50" s="77">
        <v>23325.137594147</v>
      </c>
      <c r="E50" s="77">
        <v>1711</v>
      </c>
      <c r="F50" s="77">
        <v>0</v>
      </c>
      <c r="G50" s="77">
        <v>94321.5</v>
      </c>
      <c r="H50" s="77">
        <v>85870.220953138312</v>
      </c>
      <c r="I50" s="18">
        <v>0.21878463611684254</v>
      </c>
      <c r="J50" s="19">
        <v>0.54763352404888255</v>
      </c>
      <c r="K50" s="19">
        <v>0.44638036851902002</v>
      </c>
      <c r="L50" s="19">
        <v>5.9861074320973883E-3</v>
      </c>
      <c r="M50" s="73">
        <v>0.11526744488885879</v>
      </c>
      <c r="N50" s="84">
        <v>180191.72095313831</v>
      </c>
    </row>
    <row r="51" spans="1:15" x14ac:dyDescent="0.55000000000000004">
      <c r="A51" s="11" t="s">
        <v>55</v>
      </c>
      <c r="B51" s="11"/>
      <c r="C51" s="77">
        <v>26.300247597734437</v>
      </c>
      <c r="D51" s="77">
        <v>1175.2078424904867</v>
      </c>
      <c r="E51" s="77">
        <v>1910</v>
      </c>
      <c r="F51" s="77">
        <v>0</v>
      </c>
      <c r="G51" s="77">
        <v>420.39939396186548</v>
      </c>
      <c r="H51" s="77">
        <v>45742.302871071006</v>
      </c>
      <c r="I51" s="18">
        <v>0.24959468866985304</v>
      </c>
      <c r="J51" s="19">
        <v>0.53935167569570852</v>
      </c>
      <c r="K51" s="19">
        <v>0.45254363225254629</v>
      </c>
      <c r="L51" s="19">
        <v>8.1046920517451777E-3</v>
      </c>
      <c r="M51" s="73">
        <v>0.10491995889391811</v>
      </c>
      <c r="N51" s="84">
        <v>46162.702265032873</v>
      </c>
    </row>
    <row r="52" spans="1:15" x14ac:dyDescent="0.55000000000000004">
      <c r="A52" s="11" t="s">
        <v>56</v>
      </c>
      <c r="B52" s="11"/>
      <c r="C52" s="77">
        <v>107.15664947297762</v>
      </c>
      <c r="D52" s="77">
        <v>5607.6320753740511</v>
      </c>
      <c r="E52" s="77">
        <v>1595.1978516994282</v>
      </c>
      <c r="F52" s="77">
        <v>30279</v>
      </c>
      <c r="G52" s="77">
        <v>12618.5</v>
      </c>
      <c r="H52" s="77">
        <v>539302.25829773257</v>
      </c>
      <c r="I52" s="18">
        <v>0.25759973676022557</v>
      </c>
      <c r="J52" s="19">
        <v>0.55173053709426378</v>
      </c>
      <c r="K52" s="19">
        <v>0.42999899736135588</v>
      </c>
      <c r="L52" s="19">
        <v>1.8270465544380408E-2</v>
      </c>
      <c r="M52" s="73">
        <v>9.8089510442309152E-2</v>
      </c>
      <c r="N52" s="84">
        <v>551920.75829773257</v>
      </c>
    </row>
    <row r="53" spans="1:15" x14ac:dyDescent="0.55000000000000004">
      <c r="A53" s="11" t="s">
        <v>57</v>
      </c>
      <c r="B53" s="11"/>
      <c r="C53" s="77">
        <v>355.58735986872034</v>
      </c>
      <c r="D53" s="77">
        <v>13136.89009834086</v>
      </c>
      <c r="E53" s="77">
        <v>3306.0000000000005</v>
      </c>
      <c r="F53" s="77">
        <v>0</v>
      </c>
      <c r="G53" s="77">
        <v>65457</v>
      </c>
      <c r="H53" s="77">
        <v>285680.49637649843</v>
      </c>
      <c r="I53" s="18">
        <v>0.22656335031420077</v>
      </c>
      <c r="J53" s="19">
        <v>0.54020103984154144</v>
      </c>
      <c r="K53" s="19">
        <v>0.43881999016517298</v>
      </c>
      <c r="L53" s="19">
        <v>2.0978969993285621E-2</v>
      </c>
      <c r="M53" s="73">
        <v>0.12915789997641069</v>
      </c>
      <c r="N53" s="84">
        <v>351137.49637649843</v>
      </c>
    </row>
    <row r="54" spans="1:15" x14ac:dyDescent="0.55000000000000004">
      <c r="A54" s="11" t="s">
        <v>58</v>
      </c>
      <c r="B54" s="11"/>
      <c r="C54" s="77">
        <v>25.334564070857546</v>
      </c>
      <c r="D54" s="77">
        <v>4056.8901096394629</v>
      </c>
      <c r="E54" s="77">
        <v>3272</v>
      </c>
      <c r="F54" s="77">
        <v>0</v>
      </c>
      <c r="G54" s="77">
        <v>2408.0000000000005</v>
      </c>
      <c r="H54" s="77">
        <v>48506.5</v>
      </c>
      <c r="I54" s="18">
        <v>0.25406281020141608</v>
      </c>
      <c r="J54" s="19">
        <v>0.49706216402007292</v>
      </c>
      <c r="K54" s="19">
        <v>0.47139333195847932</v>
      </c>
      <c r="L54" s="19">
        <v>3.1544504021447727E-2</v>
      </c>
      <c r="M54" s="73">
        <v>9.4691614655942807E-2</v>
      </c>
      <c r="N54" s="84">
        <v>50914.5</v>
      </c>
    </row>
    <row r="55" spans="1:15" x14ac:dyDescent="0.55000000000000004">
      <c r="A55" s="11" t="s">
        <v>59</v>
      </c>
      <c r="B55" s="11"/>
      <c r="C55" s="77">
        <v>312.83493816996139</v>
      </c>
      <c r="D55" s="77">
        <v>35544.998285777569</v>
      </c>
      <c r="E55" s="77">
        <v>3710</v>
      </c>
      <c r="F55" s="77">
        <v>0</v>
      </c>
      <c r="G55" s="77">
        <v>75893.497069670004</v>
      </c>
      <c r="H55" s="77">
        <v>353169.0468123756</v>
      </c>
      <c r="I55" s="18">
        <v>0.26943778371803379</v>
      </c>
      <c r="J55" s="19">
        <v>0.49677559688398143</v>
      </c>
      <c r="K55" s="19">
        <v>0.47699454324949542</v>
      </c>
      <c r="L55" s="19">
        <v>2.622985986652316E-2</v>
      </c>
      <c r="M55" s="73">
        <v>0.13544131998544917</v>
      </c>
      <c r="N55" s="84">
        <v>429062.5438820456</v>
      </c>
    </row>
    <row r="56" spans="1:15" x14ac:dyDescent="0.55000000000000004">
      <c r="A56" s="11" t="s">
        <v>60</v>
      </c>
      <c r="B56" s="11"/>
      <c r="C56" s="77">
        <v>10000.666372216667</v>
      </c>
      <c r="D56" s="77">
        <v>12108.902651827642</v>
      </c>
      <c r="E56" s="77">
        <v>4733</v>
      </c>
      <c r="F56" s="77">
        <v>0</v>
      </c>
      <c r="G56" s="77">
        <v>29477.838747829035</v>
      </c>
      <c r="H56" s="77">
        <v>308113.37766181002</v>
      </c>
      <c r="I56" s="18">
        <v>0.24200599687956598</v>
      </c>
      <c r="J56" s="19">
        <v>0.53976571160603515</v>
      </c>
      <c r="K56" s="19">
        <v>0.43568923118505515</v>
      </c>
      <c r="L56" s="19">
        <v>2.4545057208909683E-2</v>
      </c>
      <c r="M56" s="73">
        <v>9.2152021739365805E-2</v>
      </c>
      <c r="N56" s="84">
        <v>337591.21640963905</v>
      </c>
    </row>
    <row r="57" spans="1:15" x14ac:dyDescent="0.55000000000000004">
      <c r="A57" s="11" t="s">
        <v>61</v>
      </c>
      <c r="B57" s="11"/>
      <c r="C57" s="77">
        <v>4799.7923156816832</v>
      </c>
      <c r="D57" s="77">
        <v>36399.758323156457</v>
      </c>
      <c r="E57" s="77">
        <v>4706.0000000000009</v>
      </c>
      <c r="F57" s="77">
        <v>0</v>
      </c>
      <c r="G57" s="77">
        <v>26294.5</v>
      </c>
      <c r="H57" s="77">
        <v>401882.72586702602</v>
      </c>
      <c r="I57" s="18">
        <v>0.23470860610697247</v>
      </c>
      <c r="J57" s="19">
        <v>0.54087600288993398</v>
      </c>
      <c r="K57" s="19">
        <v>0.43410641877337625</v>
      </c>
      <c r="L57" s="19">
        <v>2.5017578336689793E-2</v>
      </c>
      <c r="M57" s="73">
        <v>0.13026647701037955</v>
      </c>
      <c r="N57" s="84">
        <v>428177.22586702602</v>
      </c>
    </row>
    <row r="58" spans="1:15" x14ac:dyDescent="0.55000000000000004">
      <c r="A58" s="11" t="s">
        <v>62</v>
      </c>
      <c r="B58" s="11"/>
      <c r="C58" s="77">
        <v>1112.3411527309934</v>
      </c>
      <c r="D58" s="77">
        <v>69329.20907632132</v>
      </c>
      <c r="E58" s="77">
        <v>2851</v>
      </c>
      <c r="F58" s="77">
        <v>0</v>
      </c>
      <c r="G58" s="77">
        <v>123356.8769749226</v>
      </c>
      <c r="H58" s="77">
        <v>1088238.4905902667</v>
      </c>
      <c r="I58" s="18">
        <v>0.24836639690998916</v>
      </c>
      <c r="J58" s="19">
        <v>0.54721510014280605</v>
      </c>
      <c r="K58" s="19">
        <v>0.43735553421063478</v>
      </c>
      <c r="L58" s="19">
        <v>1.5429365646559189E-2</v>
      </c>
      <c r="M58" s="73">
        <v>9.6130807078290789E-2</v>
      </c>
      <c r="N58" s="84">
        <v>1211595.3675651893</v>
      </c>
    </row>
    <row r="59" spans="1:15" x14ac:dyDescent="0.55000000000000004">
      <c r="A59" s="11" t="s">
        <v>63</v>
      </c>
      <c r="B59" s="11"/>
      <c r="C59" s="77">
        <v>1109</v>
      </c>
      <c r="D59" s="77">
        <v>7638.7818296318001</v>
      </c>
      <c r="E59" s="77">
        <v>7462.9999999999991</v>
      </c>
      <c r="F59" s="77">
        <v>0</v>
      </c>
      <c r="G59" s="77">
        <v>29741.781743105214</v>
      </c>
      <c r="H59" s="77">
        <v>308758.63607990596</v>
      </c>
      <c r="I59" s="18">
        <v>0.22609538266512971</v>
      </c>
      <c r="J59" s="19">
        <v>0.55798251287229139</v>
      </c>
      <c r="K59" s="19">
        <v>0.4367313695757486</v>
      </c>
      <c r="L59" s="19">
        <v>5.286117551959962E-3</v>
      </c>
      <c r="M59" s="73">
        <v>0.12324759610372234</v>
      </c>
      <c r="N59" s="84">
        <v>338500.41782301117</v>
      </c>
    </row>
    <row r="60" spans="1:15" ht="14.7" thickBot="1" x14ac:dyDescent="0.6">
      <c r="A60" s="21" t="s">
        <v>65</v>
      </c>
      <c r="B60" s="21"/>
      <c r="C60" s="85">
        <v>2436.5217065424686</v>
      </c>
      <c r="D60" s="85">
        <v>11679.278146686556</v>
      </c>
      <c r="E60" s="85">
        <v>7648.0000000000009</v>
      </c>
      <c r="F60" s="85">
        <v>0</v>
      </c>
      <c r="G60" s="85">
        <v>45011.25</v>
      </c>
      <c r="H60" s="85">
        <v>251982.73010536248</v>
      </c>
      <c r="I60" s="24">
        <v>0.22049948260489197</v>
      </c>
      <c r="J60" s="25">
        <v>0.55208523644887819</v>
      </c>
      <c r="K60" s="25">
        <v>0.4420752815542654</v>
      </c>
      <c r="L60" s="25">
        <v>5.8394819968564269E-3</v>
      </c>
      <c r="M60" s="74">
        <v>8.4684197715985565E-2</v>
      </c>
      <c r="N60" s="86">
        <v>296993.98010536248</v>
      </c>
    </row>
    <row r="61" spans="1:15" x14ac:dyDescent="0.55000000000000004">
      <c r="A61" s="27" t="s">
        <v>18</v>
      </c>
      <c r="B61" s="27"/>
      <c r="C61" s="78">
        <v>136554.64740105733</v>
      </c>
      <c r="D61" s="78">
        <v>1460295.6886309898</v>
      </c>
      <c r="E61" s="78">
        <v>181748.19785169949</v>
      </c>
      <c r="F61" s="78">
        <v>50434</v>
      </c>
      <c r="G61" s="78">
        <v>6759308.115643505</v>
      </c>
      <c r="H61" s="78">
        <v>16907080.869471062</v>
      </c>
      <c r="I61" s="29">
        <v>0.24750548603589101</v>
      </c>
      <c r="J61" s="30">
        <v>0.52214637384382467</v>
      </c>
      <c r="K61" s="30">
        <v>0.45957253556584943</v>
      </c>
      <c r="L61" s="75">
        <v>1.828109059032591E-2</v>
      </c>
      <c r="M61" s="75">
        <v>0.11264477834954678</v>
      </c>
      <c r="N61" s="84">
        <v>23666388.985114567</v>
      </c>
    </row>
    <row r="62" spans="1:15" x14ac:dyDescent="0.55000000000000004">
      <c r="N62" s="48"/>
      <c r="O62" s="48"/>
    </row>
  </sheetData>
  <mergeCells count="6">
    <mergeCell ref="C6:D6"/>
    <mergeCell ref="C25:D25"/>
    <mergeCell ref="I6:K6"/>
    <mergeCell ref="I25:K25"/>
    <mergeCell ref="G6:H6"/>
    <mergeCell ref="G25:H25"/>
  </mergeCells>
  <conditionalFormatting sqref="C25:G25 C26:H61">
    <cfRule type="expression" dxfId="11" priority="22" stopIfTrue="1">
      <formula>C25&gt;=999950000</formula>
    </cfRule>
    <cfRule type="expression" dxfId="10" priority="23" stopIfTrue="1">
      <formula>C25&gt;=999950</formula>
    </cfRule>
    <cfRule type="expression" dxfId="9" priority="24">
      <formula>C25&gt;999</formula>
    </cfRule>
  </conditionalFormatting>
  <conditionalFormatting sqref="C8:H20">
    <cfRule type="expression" dxfId="8" priority="16" stopIfTrue="1">
      <formula>C8&gt;=999950000</formula>
    </cfRule>
    <cfRule type="expression" dxfId="7" priority="17" stopIfTrue="1">
      <formula>C8&gt;=999950</formula>
    </cfRule>
    <cfRule type="expression" dxfId="6" priority="18">
      <formula>C8&gt;999</formula>
    </cfRule>
  </conditionalFormatting>
  <conditionalFormatting sqref="G6 G7:H7">
    <cfRule type="expression" dxfId="5" priority="10" stopIfTrue="1">
      <formula>G6&gt;=999950000</formula>
    </cfRule>
    <cfRule type="expression" dxfId="4" priority="11" stopIfTrue="1">
      <formula>G6&gt;=999950</formula>
    </cfRule>
    <cfRule type="expression" dxfId="3" priority="12">
      <formula>G6&gt;999</formula>
    </cfRule>
  </conditionalFormatting>
  <conditionalFormatting sqref="N25:N61">
    <cfRule type="expression" dxfId="2" priority="4" stopIfTrue="1">
      <formula>N25&gt;=999950000</formula>
    </cfRule>
    <cfRule type="expression" dxfId="1" priority="5" stopIfTrue="1">
      <formula>N25&gt;=999950</formula>
    </cfRule>
    <cfRule type="expression" dxfId="0" priority="6">
      <formula>N25&gt;999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1E0E-A4BD-4558-8EB7-4EBAB1CE8EEC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1012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7335</v>
      </c>
      <c r="E8" s="99">
        <v>19400.122800000005</v>
      </c>
      <c r="F8" s="99">
        <v>4436.9730025618574</v>
      </c>
      <c r="G8" s="100">
        <v>17023.69944</v>
      </c>
      <c r="H8" s="101">
        <v>83802.958483800758</v>
      </c>
      <c r="I8" s="99">
        <v>212498.97728000002</v>
      </c>
      <c r="J8" s="99">
        <v>45707.474839463255</v>
      </c>
      <c r="K8" s="100">
        <v>171032.32727999997</v>
      </c>
      <c r="L8" s="101">
        <v>48195.795242561857</v>
      </c>
      <c r="M8" s="99">
        <v>513041.73788326397</v>
      </c>
      <c r="N8" s="99">
        <v>561237.53312582581</v>
      </c>
      <c r="O8" s="102">
        <v>313.12027331684891</v>
      </c>
      <c r="P8" s="103">
        <v>343.33965617514184</v>
      </c>
      <c r="Q8" s="103">
        <v>290.98135055914838</v>
      </c>
      <c r="R8" s="104">
        <v>324.35160599923984</v>
      </c>
      <c r="S8" s="105">
        <v>1271.7928860503789</v>
      </c>
      <c r="T8" s="102">
        <v>5219.3608284999373</v>
      </c>
      <c r="U8" s="103">
        <v>2835.3309134893993</v>
      </c>
      <c r="V8" s="103">
        <v>21495.904136642657</v>
      </c>
      <c r="W8" s="104">
        <v>3079.4942137427515</v>
      </c>
      <c r="X8" s="106">
        <v>32630.090092374747</v>
      </c>
      <c r="Y8" s="102">
        <v>1603.0118990921944</v>
      </c>
      <c r="Z8" s="103">
        <v>1723.7651922980926</v>
      </c>
      <c r="AA8" s="103">
        <v>359.98404632331926</v>
      </c>
      <c r="AB8" s="104">
        <v>1325.0361599999997</v>
      </c>
      <c r="AC8" s="105">
        <v>5011.797297713606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323037.05856380076</v>
      </c>
      <c r="AJ8" s="108">
        <v>236120.30892450505</v>
      </c>
      <c r="AK8" s="126">
        <v>2080.1656375200009</v>
      </c>
      <c r="AL8" s="108">
        <v>69494.425344000003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3891.414460163116</v>
      </c>
      <c r="E9" s="99">
        <v>7348.4236799999999</v>
      </c>
      <c r="F9" s="99">
        <v>5672.2312470174229</v>
      </c>
      <c r="G9" s="100">
        <v>9984.4243200000001</v>
      </c>
      <c r="H9" s="101">
        <v>75537.895685125608</v>
      </c>
      <c r="I9" s="99">
        <v>134148.51504</v>
      </c>
      <c r="J9" s="99">
        <v>80773.976335462459</v>
      </c>
      <c r="K9" s="100">
        <v>133648.16832000003</v>
      </c>
      <c r="L9" s="101">
        <v>26896.49370718054</v>
      </c>
      <c r="M9" s="99">
        <v>424108.55538058805</v>
      </c>
      <c r="N9" s="99">
        <v>451005.0490877686</v>
      </c>
      <c r="O9" s="102">
        <v>626.33760296546825</v>
      </c>
      <c r="P9" s="103">
        <v>685.7338835885671</v>
      </c>
      <c r="Q9" s="103">
        <v>588.86441304445736</v>
      </c>
      <c r="R9" s="104">
        <v>648.26069366755621</v>
      </c>
      <c r="S9" s="105">
        <v>2549.1965932660487</v>
      </c>
      <c r="T9" s="102">
        <v>5841.8341568730675</v>
      </c>
      <c r="U9" s="103">
        <v>3217.1010523828886</v>
      </c>
      <c r="V9" s="103">
        <v>19311.932650627678</v>
      </c>
      <c r="W9" s="104">
        <v>2854.7789784979832</v>
      </c>
      <c r="X9" s="109">
        <v>31225.646838381617</v>
      </c>
      <c r="Y9" s="102">
        <v>3119.1364867248294</v>
      </c>
      <c r="Z9" s="103">
        <v>3032.1740918509927</v>
      </c>
      <c r="AA9" s="103">
        <v>3491.2843824349266</v>
      </c>
      <c r="AB9" s="104">
        <v>3145.9925204358683</v>
      </c>
      <c r="AC9" s="105">
        <v>12788.587481446617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220926.24886528874</v>
      </c>
      <c r="AJ9" s="108">
        <v>228437.02001991408</v>
      </c>
      <c r="AK9" s="126">
        <v>1641.7802025657866</v>
      </c>
      <c r="AL9" s="108">
        <v>48148.321629314603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18877.659457441216</v>
      </c>
      <c r="E10" s="99">
        <v>21795.593500000003</v>
      </c>
      <c r="F10" s="99">
        <v>16660.911114271235</v>
      </c>
      <c r="G10" s="100">
        <v>19125.7363</v>
      </c>
      <c r="H10" s="101">
        <v>128090.56945376181</v>
      </c>
      <c r="I10" s="99">
        <v>153827.42669683308</v>
      </c>
      <c r="J10" s="99">
        <v>113510.24714927668</v>
      </c>
      <c r="K10" s="100">
        <v>124011.159494397</v>
      </c>
      <c r="L10" s="101">
        <v>76459.900371712458</v>
      </c>
      <c r="M10" s="99">
        <v>519439.40279426856</v>
      </c>
      <c r="N10" s="99">
        <v>595899.30316598108</v>
      </c>
      <c r="O10" s="102">
        <v>668.91531178365449</v>
      </c>
      <c r="P10" s="103">
        <v>732.34928314938134</v>
      </c>
      <c r="Q10" s="103">
        <v>628.89473757437599</v>
      </c>
      <c r="R10" s="104">
        <v>692.32870894010284</v>
      </c>
      <c r="S10" s="105">
        <v>2722.4880414475147</v>
      </c>
      <c r="T10" s="102">
        <v>14722.828295008967</v>
      </c>
      <c r="U10" s="103">
        <v>10464.356987576663</v>
      </c>
      <c r="V10" s="103">
        <v>34270.784580850297</v>
      </c>
      <c r="W10" s="104">
        <v>7844.6836749364529</v>
      </c>
      <c r="X10" s="109">
        <v>67302.653538372382</v>
      </c>
      <c r="Y10" s="102">
        <v>1571.2984956594137</v>
      </c>
      <c r="Z10" s="103">
        <v>1613.0977437642541</v>
      </c>
      <c r="AA10" s="103">
        <v>1391.1496235455954</v>
      </c>
      <c r="AB10" s="104">
        <v>1311.6721799659699</v>
      </c>
      <c r="AC10" s="105">
        <v>5887.2180429352329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322591.24910803611</v>
      </c>
      <c r="AJ10" s="108">
        <v>270777.51011104317</v>
      </c>
      <c r="AK10" s="126">
        <v>2530.5439469017965</v>
      </c>
      <c r="AL10" s="108">
        <v>82617.474654761769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107190.73639001246</v>
      </c>
      <c r="E11" s="99">
        <v>132040.46439999997</v>
      </c>
      <c r="F11" s="99">
        <v>118416.33075014147</v>
      </c>
      <c r="G11" s="100">
        <v>137260.2972</v>
      </c>
      <c r="H11" s="101">
        <v>144559.03195122155</v>
      </c>
      <c r="I11" s="99">
        <v>178952.11170000001</v>
      </c>
      <c r="J11" s="99">
        <v>125463.23249967868</v>
      </c>
      <c r="K11" s="100">
        <v>144528.41855</v>
      </c>
      <c r="L11" s="101">
        <v>494907.82874015393</v>
      </c>
      <c r="M11" s="99">
        <v>593502.79470090021</v>
      </c>
      <c r="N11" s="99">
        <v>1088410.623441054</v>
      </c>
      <c r="O11" s="102">
        <v>3882.8416688174834</v>
      </c>
      <c r="P11" s="103">
        <v>4251.05579532724</v>
      </c>
      <c r="Q11" s="103">
        <v>3650.5349023070362</v>
      </c>
      <c r="R11" s="104">
        <v>4018.7490288167928</v>
      </c>
      <c r="S11" s="105">
        <v>15803.181395268552</v>
      </c>
      <c r="T11" s="102">
        <v>13488.185567926846</v>
      </c>
      <c r="U11" s="103">
        <v>8309.166022345169</v>
      </c>
      <c r="V11" s="103">
        <v>41016.279532159147</v>
      </c>
      <c r="W11" s="104">
        <v>6770.1318439282859</v>
      </c>
      <c r="X11" s="109">
        <v>69583.762966359456</v>
      </c>
      <c r="Y11" s="102">
        <v>1872.4953317452837</v>
      </c>
      <c r="Z11" s="103">
        <v>1984.1346198168185</v>
      </c>
      <c r="AA11" s="103">
        <v>1706.4862605220283</v>
      </c>
      <c r="AB11" s="104">
        <v>1686.1882081453855</v>
      </c>
      <c r="AC11" s="105">
        <v>7249.3044202295168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562742.34444123402</v>
      </c>
      <c r="AJ11" s="108">
        <v>520815.31631167763</v>
      </c>
      <c r="AK11" s="126">
        <v>4852.9626881423583</v>
      </c>
      <c r="AL11" s="108">
        <v>150522.38270956354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4446.0595963828155</v>
      </c>
      <c r="E12" s="99">
        <v>4657.9477354672954</v>
      </c>
      <c r="F12" s="99">
        <v>4183.892915820662</v>
      </c>
      <c r="G12" s="100">
        <v>4668.7217086410819</v>
      </c>
      <c r="H12" s="101">
        <v>37480.122321026967</v>
      </c>
      <c r="I12" s="99">
        <v>47425.746800000001</v>
      </c>
      <c r="J12" s="99">
        <v>39638.498427786399</v>
      </c>
      <c r="K12" s="100">
        <v>46451.119200000001</v>
      </c>
      <c r="L12" s="101">
        <v>17956.621956311854</v>
      </c>
      <c r="M12" s="99">
        <v>170995.48674881336</v>
      </c>
      <c r="N12" s="99">
        <v>188952.10870512523</v>
      </c>
      <c r="O12" s="102">
        <v>26.611072642459181</v>
      </c>
      <c r="P12" s="103">
        <v>29.134629795773378</v>
      </c>
      <c r="Q12" s="103">
        <v>25.018957185218035</v>
      </c>
      <c r="R12" s="104">
        <v>27.542514338532232</v>
      </c>
      <c r="S12" s="105">
        <v>108.30717396198283</v>
      </c>
      <c r="T12" s="102">
        <v>2044.6869094012102</v>
      </c>
      <c r="U12" s="103">
        <v>1174.2482496928108</v>
      </c>
      <c r="V12" s="103">
        <v>7712.9213255633413</v>
      </c>
      <c r="W12" s="104">
        <v>1143.0364761490564</v>
      </c>
      <c r="X12" s="109">
        <v>12074.892960806419</v>
      </c>
      <c r="Y12" s="102">
        <v>1256.413185707562</v>
      </c>
      <c r="Z12" s="103">
        <v>1360.2794876733153</v>
      </c>
      <c r="AA12" s="103">
        <v>1322.3181996452229</v>
      </c>
      <c r="AB12" s="104">
        <v>1333.3902419867495</v>
      </c>
      <c r="AC12" s="105">
        <v>5272.4011150128499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94009.87645287707</v>
      </c>
      <c r="AJ12" s="108">
        <v>94059.36068043558</v>
      </c>
      <c r="AK12" s="126">
        <v>882.87157181257862</v>
      </c>
      <c r="AL12" s="108">
        <v>26325.348476944233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2239.7347383481451</v>
      </c>
      <c r="E13" s="99">
        <v>2738.8749000000003</v>
      </c>
      <c r="F13" s="99">
        <v>2107.6663733243859</v>
      </c>
      <c r="G13" s="100">
        <v>2745.21</v>
      </c>
      <c r="H13" s="101">
        <v>42165.137611155333</v>
      </c>
      <c r="I13" s="99">
        <v>53353.965150000004</v>
      </c>
      <c r="J13" s="99">
        <v>44593.310731259684</v>
      </c>
      <c r="K13" s="100">
        <v>52257.509099999996</v>
      </c>
      <c r="L13" s="101">
        <v>9831.4860116725322</v>
      </c>
      <c r="M13" s="99">
        <v>192369.92259241504</v>
      </c>
      <c r="N13" s="99">
        <v>202201.40860408757</v>
      </c>
      <c r="O13" s="102">
        <v>17.068846377939614</v>
      </c>
      <c r="P13" s="103">
        <v>18.687503767463397</v>
      </c>
      <c r="Q13" s="103">
        <v>16.047633346780838</v>
      </c>
      <c r="R13" s="104">
        <v>17.666290736304617</v>
      </c>
      <c r="S13" s="105">
        <v>69.470274228488464</v>
      </c>
      <c r="T13" s="102">
        <v>4661.072172158003</v>
      </c>
      <c r="U13" s="103">
        <v>2554.7585152625393</v>
      </c>
      <c r="V13" s="103">
        <v>15486.515420905556</v>
      </c>
      <c r="W13" s="104">
        <v>2224.7106767630967</v>
      </c>
      <c r="X13" s="109">
        <v>24927.056785089197</v>
      </c>
      <c r="Y13" s="102">
        <v>771.89089043188631</v>
      </c>
      <c r="Z13" s="103">
        <v>835.70226492415713</v>
      </c>
      <c r="AA13" s="103">
        <v>812.38034125185482</v>
      </c>
      <c r="AB13" s="104">
        <v>819.18256898960976</v>
      </c>
      <c r="AC13" s="105">
        <v>3239.1560655975081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100497.71239950348</v>
      </c>
      <c r="AJ13" s="108">
        <v>100765.46191317854</v>
      </c>
      <c r="AK13" s="126">
        <v>938.23429140554106</v>
      </c>
      <c r="AL13" s="108">
        <v>27942.703845377375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12137.228997976476</v>
      </c>
      <c r="E14" s="99">
        <v>12272.413630883721</v>
      </c>
      <c r="F14" s="99">
        <v>17691.55413264368</v>
      </c>
      <c r="G14" s="100">
        <v>16674.730589471797</v>
      </c>
      <c r="H14" s="101">
        <v>70858.937537157864</v>
      </c>
      <c r="I14" s="99">
        <v>80022.439649999986</v>
      </c>
      <c r="J14" s="99">
        <v>76399.231370255613</v>
      </c>
      <c r="K14" s="100">
        <v>79723.972199999989</v>
      </c>
      <c r="L14" s="101">
        <v>58775.927350975675</v>
      </c>
      <c r="M14" s="99">
        <v>307004.58075741347</v>
      </c>
      <c r="N14" s="99">
        <v>365780.50810838916</v>
      </c>
      <c r="O14" s="102">
        <v>1165.3141148887591</v>
      </c>
      <c r="P14" s="103">
        <v>1275.8221282257882</v>
      </c>
      <c r="Q14" s="103">
        <v>1095.5944669894316</v>
      </c>
      <c r="R14" s="104">
        <v>1206.1024803264606</v>
      </c>
      <c r="S14" s="105">
        <v>4742.8331904304396</v>
      </c>
      <c r="T14" s="102">
        <v>4755.220874110626</v>
      </c>
      <c r="U14" s="103">
        <v>3005.0434911342309</v>
      </c>
      <c r="V14" s="103">
        <v>13972.158160146373</v>
      </c>
      <c r="W14" s="104">
        <v>2402.9215315038618</v>
      </c>
      <c r="X14" s="109">
        <v>24135.34405689509</v>
      </c>
      <c r="Y14" s="102">
        <v>2561.5106795062075</v>
      </c>
      <c r="Z14" s="103">
        <v>2490.0950476052553</v>
      </c>
      <c r="AA14" s="103">
        <v>2867.1275748470466</v>
      </c>
      <c r="AB14" s="104">
        <v>2583.5655070050307</v>
      </c>
      <c r="AC14" s="105">
        <v>10502.29880896354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175291.01981601806</v>
      </c>
      <c r="AJ14" s="108">
        <v>188698.81434299779</v>
      </c>
      <c r="AK14" s="126">
        <v>1790.6739493732998</v>
      </c>
      <c r="AL14" s="108">
        <v>51434.033972629011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13435.066285472698</v>
      </c>
      <c r="E15" s="99">
        <v>16549.680049999999</v>
      </c>
      <c r="F15" s="99">
        <v>14842.059178715052</v>
      </c>
      <c r="G15" s="100">
        <v>17203.923149999999</v>
      </c>
      <c r="H15" s="101">
        <v>160061.81337662297</v>
      </c>
      <c r="I15" s="99">
        <v>195543.55297562963</v>
      </c>
      <c r="J15" s="99">
        <v>139481.89251605759</v>
      </c>
      <c r="K15" s="100">
        <v>158412.53784135202</v>
      </c>
      <c r="L15" s="101">
        <v>62030.728664187744</v>
      </c>
      <c r="M15" s="99">
        <v>653499.79670966219</v>
      </c>
      <c r="N15" s="99">
        <v>715530.5253738499</v>
      </c>
      <c r="O15" s="102">
        <v>1320.3251217789575</v>
      </c>
      <c r="P15" s="103">
        <v>1445.5329986102543</v>
      </c>
      <c r="Q15" s="103">
        <v>1241.3313110742336</v>
      </c>
      <c r="R15" s="104">
        <v>1366.5391879055303</v>
      </c>
      <c r="S15" s="105">
        <v>5373.7286193689761</v>
      </c>
      <c r="T15" s="102">
        <v>9920.3513665590835</v>
      </c>
      <c r="U15" s="103">
        <v>5672.0991328674036</v>
      </c>
      <c r="V15" s="103">
        <v>36760.023976906727</v>
      </c>
      <c r="W15" s="104">
        <v>5323.3845258767305</v>
      </c>
      <c r="X15" s="109">
        <v>57675.859002209945</v>
      </c>
      <c r="Y15" s="102">
        <v>3915.542460818881</v>
      </c>
      <c r="Z15" s="103">
        <v>4148.9894368026635</v>
      </c>
      <c r="AA15" s="103">
        <v>3568.4037757520896</v>
      </c>
      <c r="AB15" s="104">
        <v>3525.9588710277658</v>
      </c>
      <c r="AC15" s="105">
        <v>15158.894544401399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385590.11268772534</v>
      </c>
      <c r="AJ15" s="108">
        <v>326878.25353380531</v>
      </c>
      <c r="AK15" s="126">
        <v>3062.1591523192751</v>
      </c>
      <c r="AL15" s="108">
        <v>99466.746831707598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46185.874104256851</v>
      </c>
      <c r="E16" s="99">
        <v>52396.806499999999</v>
      </c>
      <c r="F16" s="99">
        <v>48045.32979206548</v>
      </c>
      <c r="G16" s="100">
        <v>56847.246549999996</v>
      </c>
      <c r="H16" s="101">
        <v>257679.64901615668</v>
      </c>
      <c r="I16" s="99">
        <v>277359.26209999999</v>
      </c>
      <c r="J16" s="99">
        <v>211347.82193490592</v>
      </c>
      <c r="K16" s="100">
        <v>223074.31875000001</v>
      </c>
      <c r="L16" s="101">
        <v>203475.25694632233</v>
      </c>
      <c r="M16" s="99">
        <v>969461.05180106265</v>
      </c>
      <c r="N16" s="99">
        <v>1172936.3087473849</v>
      </c>
      <c r="O16" s="102">
        <v>469.54677133250209</v>
      </c>
      <c r="P16" s="103">
        <v>514.07440573236886</v>
      </c>
      <c r="Q16" s="103">
        <v>441.45422945790796</v>
      </c>
      <c r="R16" s="104">
        <v>485.98186385777478</v>
      </c>
      <c r="S16" s="105">
        <v>1911.0572703805537</v>
      </c>
      <c r="T16" s="102">
        <v>5801.0110788704815</v>
      </c>
      <c r="U16" s="103">
        <v>3693.8987821945275</v>
      </c>
      <c r="V16" s="103">
        <v>14487.055278342319</v>
      </c>
      <c r="W16" s="104">
        <v>2845.3892258555584</v>
      </c>
      <c r="X16" s="109">
        <v>26827.354365262887</v>
      </c>
      <c r="Y16" s="102">
        <v>1307.4152152336819</v>
      </c>
      <c r="Z16" s="103">
        <v>1212.0876528689855</v>
      </c>
      <c r="AA16" s="103">
        <v>1089.1289130072762</v>
      </c>
      <c r="AB16" s="104">
        <v>996.56446839228158</v>
      </c>
      <c r="AC16" s="105">
        <v>4605.1962495022253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633621.59172041353</v>
      </c>
      <c r="AJ16" s="108">
        <v>534321.20650207461</v>
      </c>
      <c r="AK16" s="126">
        <v>4993.5105248967684</v>
      </c>
      <c r="AL16" s="108">
        <v>162885.47652000422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3765.2743205879065</v>
      </c>
      <c r="E17" s="99">
        <v>7110.2246399999995</v>
      </c>
      <c r="F17" s="99">
        <v>5488.3659588230512</v>
      </c>
      <c r="G17" s="100">
        <v>9660.7793600000005</v>
      </c>
      <c r="H17" s="101">
        <v>77320.161223323274</v>
      </c>
      <c r="I17" s="99">
        <v>139710.7696</v>
      </c>
      <c r="J17" s="99">
        <v>83365.642954898285</v>
      </c>
      <c r="K17" s="100">
        <v>139189.67680000002</v>
      </c>
      <c r="L17" s="101">
        <v>26024.644279410957</v>
      </c>
      <c r="M17" s="99">
        <v>439586.25057822157</v>
      </c>
      <c r="N17" s="99">
        <v>465610.89485763252</v>
      </c>
      <c r="O17" s="102">
        <v>1773.1796656779372</v>
      </c>
      <c r="P17" s="103">
        <v>1941.3322347064102</v>
      </c>
      <c r="Q17" s="103">
        <v>1667.0919933724192</v>
      </c>
      <c r="R17" s="104">
        <v>1835.2445624008926</v>
      </c>
      <c r="S17" s="105">
        <v>7216.8484561576588</v>
      </c>
      <c r="T17" s="102">
        <v>6633.1913920470006</v>
      </c>
      <c r="U17" s="103">
        <v>3592.6909202581396</v>
      </c>
      <c r="V17" s="103">
        <v>26390.343754378213</v>
      </c>
      <c r="W17" s="104">
        <v>3771.2280603961385</v>
      </c>
      <c r="X17" s="109">
        <v>40387.454127079494</v>
      </c>
      <c r="Y17" s="102">
        <v>281.82644558520064</v>
      </c>
      <c r="Z17" s="103">
        <v>273.96904570828644</v>
      </c>
      <c r="AA17" s="103">
        <v>315.4514950584657</v>
      </c>
      <c r="AB17" s="104">
        <v>284.25299554718885</v>
      </c>
      <c r="AC17" s="105">
        <v>1155.4999818991416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227906.42978391118</v>
      </c>
      <c r="AJ17" s="108">
        <v>236018.89637903243</v>
      </c>
      <c r="AK17" s="126">
        <v>1685.5686946888998</v>
      </c>
      <c r="AL17" s="108">
        <v>49240.393675147112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21234</v>
      </c>
      <c r="E18" s="99">
        <v>32106.586500000001</v>
      </c>
      <c r="F18" s="99">
        <v>7464.2389255327989</v>
      </c>
      <c r="G18" s="100">
        <v>27601.267500000002</v>
      </c>
      <c r="H18" s="101">
        <v>176725</v>
      </c>
      <c r="I18" s="99">
        <v>318568.4865</v>
      </c>
      <c r="J18" s="99">
        <v>74372.761648221276</v>
      </c>
      <c r="K18" s="100">
        <v>244667.87399999998</v>
      </c>
      <c r="L18" s="101">
        <v>88406.092925532808</v>
      </c>
      <c r="M18" s="99">
        <v>814334.12214822124</v>
      </c>
      <c r="N18" s="99">
        <v>902740.21507375408</v>
      </c>
      <c r="O18" s="102">
        <v>1149.1114247267619</v>
      </c>
      <c r="P18" s="103">
        <v>1258.0829192165197</v>
      </c>
      <c r="Q18" s="103">
        <v>1080.3611685465285</v>
      </c>
      <c r="R18" s="104">
        <v>1189.3326630362862</v>
      </c>
      <c r="S18" s="105">
        <v>4676.8881755260963</v>
      </c>
      <c r="T18" s="102">
        <v>6897.4408491489548</v>
      </c>
      <c r="U18" s="103">
        <v>5312.107345519913</v>
      </c>
      <c r="V18" s="103">
        <v>12479.107719742109</v>
      </c>
      <c r="W18" s="104">
        <v>3527.0583670724886</v>
      </c>
      <c r="X18" s="109">
        <v>28215.714281483466</v>
      </c>
      <c r="Y18" s="102">
        <v>1303</v>
      </c>
      <c r="Z18" s="103">
        <v>1320</v>
      </c>
      <c r="AA18" s="103">
        <v>259</v>
      </c>
      <c r="AB18" s="104">
        <v>605.3155499999998</v>
      </c>
      <c r="AC18" s="105">
        <v>3487.3155499999998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548634.07299999997</v>
      </c>
      <c r="AJ18" s="108">
        <v>351068.25381130411</v>
      </c>
      <c r="AK18" s="126">
        <v>3037.8882624500002</v>
      </c>
      <c r="AL18" s="108">
        <v>104081.22493349999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61809</v>
      </c>
      <c r="E19" s="99">
        <v>104441.44679999999</v>
      </c>
      <c r="F19" s="99">
        <v>30112</v>
      </c>
      <c r="G19" s="100">
        <v>141906.31445000001</v>
      </c>
      <c r="H19" s="101">
        <v>180666</v>
      </c>
      <c r="I19" s="99">
        <v>306278.4705</v>
      </c>
      <c r="J19" s="99">
        <v>74606.698499432066</v>
      </c>
      <c r="K19" s="100">
        <v>305136.11400000006</v>
      </c>
      <c r="L19" s="101">
        <v>338268.76124999998</v>
      </c>
      <c r="M19" s="99">
        <v>866687.28299943218</v>
      </c>
      <c r="N19" s="99">
        <v>1204956.0442494322</v>
      </c>
      <c r="O19" s="102">
        <v>3780.9225518326621</v>
      </c>
      <c r="P19" s="103">
        <v>4139.4715768945298</v>
      </c>
      <c r="Q19" s="103">
        <v>3554.7135102700245</v>
      </c>
      <c r="R19" s="104">
        <v>3913.2625353318917</v>
      </c>
      <c r="S19" s="105">
        <v>15388.370174329109</v>
      </c>
      <c r="T19" s="102">
        <v>21231.953806427238</v>
      </c>
      <c r="U19" s="103">
        <v>12490.573873976127</v>
      </c>
      <c r="V19" s="103">
        <v>75103.635696966696</v>
      </c>
      <c r="W19" s="104">
        <v>11610.676640748537</v>
      </c>
      <c r="X19" s="109">
        <v>120436.8400181186</v>
      </c>
      <c r="Y19" s="102">
        <v>1340</v>
      </c>
      <c r="Z19" s="103">
        <v>1304</v>
      </c>
      <c r="AA19" s="103">
        <v>353</v>
      </c>
      <c r="AB19" s="104">
        <v>795.81</v>
      </c>
      <c r="AC19" s="105">
        <v>3792.81</v>
      </c>
      <c r="AD19" s="102">
        <v>6</v>
      </c>
      <c r="AE19" s="103">
        <v>7</v>
      </c>
      <c r="AF19" s="103">
        <v>2</v>
      </c>
      <c r="AG19" s="104">
        <v>3.3000000000000003</v>
      </c>
      <c r="AH19" s="105">
        <v>18.3</v>
      </c>
      <c r="AI19" s="107">
        <v>653194.91729999997</v>
      </c>
      <c r="AJ19" s="108">
        <v>546798.83217993216</v>
      </c>
      <c r="AK19" s="126">
        <v>4962.2947695000003</v>
      </c>
      <c r="AL19" s="108">
        <v>142340.16917625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23176.669145705837</v>
      </c>
      <c r="E20" s="99">
        <v>45679.442240000004</v>
      </c>
      <c r="F20" s="99">
        <v>25603.855441935568</v>
      </c>
      <c r="G20" s="100">
        <v>47485.24512</v>
      </c>
      <c r="H20" s="101">
        <v>81208.358540770641</v>
      </c>
      <c r="I20" s="99">
        <v>141955.14816000001</v>
      </c>
      <c r="J20" s="99">
        <v>62202.92536971363</v>
      </c>
      <c r="K20" s="100">
        <v>114648.28704000001</v>
      </c>
      <c r="L20" s="101">
        <v>141945.21194764139</v>
      </c>
      <c r="M20" s="99">
        <v>400014.71911048429</v>
      </c>
      <c r="N20" s="99">
        <v>541959.93105812569</v>
      </c>
      <c r="O20" s="102">
        <v>381.99443793606065</v>
      </c>
      <c r="P20" s="103">
        <v>418.21938870492596</v>
      </c>
      <c r="Q20" s="103">
        <v>359.14006985441608</v>
      </c>
      <c r="R20" s="104">
        <v>395.36502062328128</v>
      </c>
      <c r="S20" s="105">
        <v>1554.718917118684</v>
      </c>
      <c r="T20" s="102">
        <v>4157.1166557140277</v>
      </c>
      <c r="U20" s="103">
        <v>2782.2330461279403</v>
      </c>
      <c r="V20" s="103">
        <v>11594.219698254106</v>
      </c>
      <c r="W20" s="104">
        <v>2103.4199342114207</v>
      </c>
      <c r="X20" s="109">
        <v>20636.989334307495</v>
      </c>
      <c r="Y20" s="102">
        <v>1900.3248914889755</v>
      </c>
      <c r="Z20" s="103">
        <v>2013.6233945045788</v>
      </c>
      <c r="AA20" s="103">
        <v>1731.848546095644</v>
      </c>
      <c r="AB20" s="104">
        <v>1711.2488182746258</v>
      </c>
      <c r="AC20" s="105">
        <v>7357.0456503638234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292019.61808647646</v>
      </c>
      <c r="AJ20" s="108">
        <v>248154.99257740923</v>
      </c>
      <c r="AK20" s="126">
        <v>1785.32039424</v>
      </c>
      <c r="AL20" s="108">
        <v>58238.601165600005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674589.86978490546</v>
      </c>
      <c r="E21" s="99">
        <v>781395.3683999998</v>
      </c>
      <c r="F21" s="99">
        <v>645342.29614509398</v>
      </c>
      <c r="G21" s="100">
        <v>838925.28629999992</v>
      </c>
      <c r="H21" s="101">
        <v>92870.227615150216</v>
      </c>
      <c r="I21" s="99">
        <v>110470.26639999999</v>
      </c>
      <c r="J21" s="99">
        <v>94077.314245404006</v>
      </c>
      <c r="K21" s="100">
        <v>111615.03600000001</v>
      </c>
      <c r="L21" s="101">
        <v>2940252.820629999</v>
      </c>
      <c r="M21" s="99">
        <v>409032.84426055424</v>
      </c>
      <c r="N21" s="99">
        <v>3349285.6648905533</v>
      </c>
      <c r="O21" s="102">
        <v>8818.4194629103531</v>
      </c>
      <c r="P21" s="103">
        <v>9654.6798352579754</v>
      </c>
      <c r="Q21" s="103">
        <v>8290.8217172661443</v>
      </c>
      <c r="R21" s="104">
        <v>9127.0820896137648</v>
      </c>
      <c r="S21" s="105">
        <v>35891.003105048243</v>
      </c>
      <c r="T21" s="102">
        <v>29884.819125912283</v>
      </c>
      <c r="U21" s="103">
        <v>22356.695670957313</v>
      </c>
      <c r="V21" s="103">
        <v>55285.168549650873</v>
      </c>
      <c r="W21" s="104">
        <v>15561.453564196987</v>
      </c>
      <c r="X21" s="109">
        <v>123088.13691071745</v>
      </c>
      <c r="Y21" s="102">
        <v>1153.3899341563183</v>
      </c>
      <c r="Z21" s="103">
        <v>1157.1120476993806</v>
      </c>
      <c r="AA21" s="103">
        <v>1129.196196126416</v>
      </c>
      <c r="AB21" s="104">
        <v>1212.9437508453098</v>
      </c>
      <c r="AC21" s="105">
        <v>4652.6419288274246</v>
      </c>
      <c r="AD21" s="102">
        <v>110</v>
      </c>
      <c r="AE21" s="103">
        <v>118</v>
      </c>
      <c r="AF21" s="103">
        <v>81</v>
      </c>
      <c r="AG21" s="104">
        <v>97</v>
      </c>
      <c r="AH21" s="105">
        <v>406</v>
      </c>
      <c r="AI21" s="107">
        <v>1659325.7322000554</v>
      </c>
      <c r="AJ21" s="108">
        <v>1674422.1772355721</v>
      </c>
      <c r="AK21" s="126">
        <v>15537.755454925727</v>
      </c>
      <c r="AL21" s="108">
        <v>462798.48634607968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136377.63811725265</v>
      </c>
      <c r="E22" s="99">
        <v>144026.27290000001</v>
      </c>
      <c r="F22" s="99">
        <v>109834.65867203918</v>
      </c>
      <c r="G22" s="100">
        <v>123815.9555</v>
      </c>
      <c r="H22" s="101">
        <v>244180.04278831143</v>
      </c>
      <c r="I22" s="99">
        <v>290205.23829999997</v>
      </c>
      <c r="J22" s="99">
        <v>210480.72392505189</v>
      </c>
      <c r="K22" s="100">
        <v>223796.86496286001</v>
      </c>
      <c r="L22" s="101">
        <v>514054.5251892918</v>
      </c>
      <c r="M22" s="99">
        <v>968662.86997622333</v>
      </c>
      <c r="N22" s="99">
        <v>1482717.3951655151</v>
      </c>
      <c r="O22" s="102">
        <v>2174.3103770978196</v>
      </c>
      <c r="P22" s="103">
        <v>2380.502610660616</v>
      </c>
      <c r="Q22" s="103">
        <v>2044.223431459488</v>
      </c>
      <c r="R22" s="104">
        <v>2250.4156650222844</v>
      </c>
      <c r="S22" s="105">
        <v>8849.4520842402089</v>
      </c>
      <c r="T22" s="102">
        <v>21503.781138505547</v>
      </c>
      <c r="U22" s="103">
        <v>19422.084117560236</v>
      </c>
      <c r="V22" s="103">
        <v>14933.10028933455</v>
      </c>
      <c r="W22" s="104">
        <v>12418.794607890908</v>
      </c>
      <c r="X22" s="109">
        <v>68277.760153291238</v>
      </c>
      <c r="Y22" s="102">
        <v>2052.519065879882</v>
      </c>
      <c r="Z22" s="103">
        <v>2079.5061682800556</v>
      </c>
      <c r="AA22" s="103">
        <v>1742.9170300112219</v>
      </c>
      <c r="AB22" s="104">
        <v>1621.4750692104399</v>
      </c>
      <c r="AC22" s="105">
        <v>7496.4173333815988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814789.19210556406</v>
      </c>
      <c r="AJ22" s="108">
        <v>661714.99037928996</v>
      </c>
      <c r="AK22" s="126">
        <v>6213.2126806611495</v>
      </c>
      <c r="AL22" s="108">
        <v>206275.67024695035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6004.6475619235061</v>
      </c>
      <c r="E23" s="99">
        <v>6955.3427999999994</v>
      </c>
      <c r="F23" s="99">
        <v>5744.3095704792104</v>
      </c>
      <c r="G23" s="100">
        <v>7467.4271000000008</v>
      </c>
      <c r="H23" s="101">
        <v>48373.847516545109</v>
      </c>
      <c r="I23" s="99">
        <v>57541.280550000003</v>
      </c>
      <c r="J23" s="99">
        <v>49002.589645111089</v>
      </c>
      <c r="K23" s="100">
        <v>58137.563249999999</v>
      </c>
      <c r="L23" s="101">
        <v>26171.727032402716</v>
      </c>
      <c r="M23" s="99">
        <v>213055.28096165622</v>
      </c>
      <c r="N23" s="99">
        <v>239227.00799405892</v>
      </c>
      <c r="O23" s="102">
        <v>199.32473516732409</v>
      </c>
      <c r="P23" s="103">
        <v>218.22691803015942</v>
      </c>
      <c r="Q23" s="103">
        <v>187.39932366158675</v>
      </c>
      <c r="R23" s="104">
        <v>206.30150652442211</v>
      </c>
      <c r="S23" s="105">
        <v>811.25248338349229</v>
      </c>
      <c r="T23" s="102">
        <v>4072.3383149997626</v>
      </c>
      <c r="U23" s="103">
        <v>2334.3833395923525</v>
      </c>
      <c r="V23" s="103">
        <v>12513.791913196434</v>
      </c>
      <c r="W23" s="104">
        <v>1941.3766505802184</v>
      </c>
      <c r="X23" s="109">
        <v>20861.890218368768</v>
      </c>
      <c r="Y23" s="102">
        <v>606.71201975165604</v>
      </c>
      <c r="Z23" s="103">
        <v>608.66994478514266</v>
      </c>
      <c r="AA23" s="103">
        <v>593.98550703399314</v>
      </c>
      <c r="AB23" s="104">
        <v>638.03882028744135</v>
      </c>
      <c r="AC23" s="105">
        <v>2447.4062918582331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118875.11842846862</v>
      </c>
      <c r="AJ23" s="108">
        <v>119242.36326760057</v>
      </c>
      <c r="AK23" s="126">
        <v>1109.5262979897434</v>
      </c>
      <c r="AL23" s="108">
        <v>33088.092713256643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28113.882683134998</v>
      </c>
      <c r="E24" s="99">
        <v>31894.55</v>
      </c>
      <c r="F24" s="99">
        <v>29245.755145774423</v>
      </c>
      <c r="G24" s="100">
        <v>34603.584999999999</v>
      </c>
      <c r="H24" s="101">
        <v>118285.7691811682</v>
      </c>
      <c r="I24" s="99">
        <v>126104.6482</v>
      </c>
      <c r="J24" s="99">
        <v>93564.649925598656</v>
      </c>
      <c r="K24" s="100">
        <v>98881.243750000009</v>
      </c>
      <c r="L24" s="101">
        <v>123857.77282890942</v>
      </c>
      <c r="M24" s="99">
        <v>436836.31105676689</v>
      </c>
      <c r="N24" s="99">
        <v>560694.08388567634</v>
      </c>
      <c r="O24" s="102">
        <v>11.609158434883485</v>
      </c>
      <c r="P24" s="103">
        <v>12.710067639331124</v>
      </c>
      <c r="Q24" s="103">
        <v>10.914593400317807</v>
      </c>
      <c r="R24" s="104">
        <v>12.015502604765445</v>
      </c>
      <c r="S24" s="105">
        <v>47.249322079297862</v>
      </c>
      <c r="T24" s="102">
        <v>1464.8947634996109</v>
      </c>
      <c r="U24" s="103">
        <v>1167.6562733602912</v>
      </c>
      <c r="V24" s="103">
        <v>2229.9588600126172</v>
      </c>
      <c r="W24" s="104">
        <v>816.75054282996985</v>
      </c>
      <c r="X24" s="109">
        <v>5679.2604397024897</v>
      </c>
      <c r="Y24" s="102">
        <v>610.63221900590054</v>
      </c>
      <c r="Z24" s="103">
        <v>566.10919352713302</v>
      </c>
      <c r="AA24" s="103">
        <v>508.68094327191079</v>
      </c>
      <c r="AB24" s="104">
        <v>465.44844027078864</v>
      </c>
      <c r="AC24" s="105">
        <v>2150.8707960757329</v>
      </c>
      <c r="AD24" s="102">
        <v>5324.67</v>
      </c>
      <c r="AE24" s="103">
        <v>5719.0899999999983</v>
      </c>
      <c r="AF24" s="103">
        <v>3944.2</v>
      </c>
      <c r="AG24" s="104">
        <v>4733.04</v>
      </c>
      <c r="AH24" s="105">
        <v>19721</v>
      </c>
      <c r="AI24" s="107">
        <v>304398.8500643032</v>
      </c>
      <c r="AJ24" s="108">
        <v>253923.52586466607</v>
      </c>
      <c r="AK24" s="126">
        <v>2371.7079567070882</v>
      </c>
      <c r="AL24" s="108">
        <v>77030.064822290107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3121.7970871681805</v>
      </c>
      <c r="E25" s="99">
        <v>3872.2435499999997</v>
      </c>
      <c r="F25" s="99">
        <v>3306.03012650045</v>
      </c>
      <c r="G25" s="100">
        <v>3455.5065000000004</v>
      </c>
      <c r="H25" s="101">
        <v>54169.861227513727</v>
      </c>
      <c r="I25" s="99">
        <v>61903.438820745905</v>
      </c>
      <c r="J25" s="99">
        <v>48970.174245733346</v>
      </c>
      <c r="K25" s="100">
        <v>49542.718232973995</v>
      </c>
      <c r="L25" s="101">
        <v>13755.577263668631</v>
      </c>
      <c r="M25" s="99">
        <v>214586.19252696697</v>
      </c>
      <c r="N25" s="99">
        <v>228341.76979063562</v>
      </c>
      <c r="O25" s="102">
        <v>343.23903178420039</v>
      </c>
      <c r="P25" s="103">
        <v>375.78876495706106</v>
      </c>
      <c r="Q25" s="103">
        <v>322.70336321591498</v>
      </c>
      <c r="R25" s="104">
        <v>355.25309638877559</v>
      </c>
      <c r="S25" s="105">
        <v>1396.984256345952</v>
      </c>
      <c r="T25" s="102">
        <v>13991.035674175047</v>
      </c>
      <c r="U25" s="103">
        <v>11797.009518584879</v>
      </c>
      <c r="V25" s="103">
        <v>10021.956121200818</v>
      </c>
      <c r="W25" s="104">
        <v>7790.2476424602091</v>
      </c>
      <c r="X25" s="109">
        <v>43600.248956420954</v>
      </c>
      <c r="Y25" s="102">
        <v>1507.7086331824921</v>
      </c>
      <c r="Z25" s="103">
        <v>1643.5435373420694</v>
      </c>
      <c r="AA25" s="103">
        <v>1439.4971661586353</v>
      </c>
      <c r="AB25" s="104">
        <v>1289.5495446837776</v>
      </c>
      <c r="AC25" s="105">
        <v>5880.2988813669745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123067.34068542781</v>
      </c>
      <c r="AJ25" s="108">
        <v>104269.44502194237</v>
      </c>
      <c r="AK25" s="126">
        <v>1004.984083265432</v>
      </c>
      <c r="AL25" s="108">
        <v>32380.196470282553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34417.027182617428</v>
      </c>
      <c r="E26" s="99">
        <v>39736.893000000004</v>
      </c>
      <c r="F26" s="99">
        <v>30375.536331704239</v>
      </c>
      <c r="G26" s="100">
        <v>34869.311399999999</v>
      </c>
      <c r="H26" s="101">
        <v>143803.20351102049</v>
      </c>
      <c r="I26" s="99">
        <v>277017.64095999999</v>
      </c>
      <c r="J26" s="99">
        <v>127363.93174533038</v>
      </c>
      <c r="K26" s="100">
        <v>223164.28416000001</v>
      </c>
      <c r="L26" s="101">
        <v>139398.76791432168</v>
      </c>
      <c r="M26" s="99">
        <v>771349.06037635088</v>
      </c>
      <c r="N26" s="99">
        <v>910747.82829067251</v>
      </c>
      <c r="O26" s="102">
        <v>238.98590063706661</v>
      </c>
      <c r="P26" s="103">
        <v>261.6491952436748</v>
      </c>
      <c r="Q26" s="103">
        <v>224.68759888954975</v>
      </c>
      <c r="R26" s="104">
        <v>247.35089349615802</v>
      </c>
      <c r="S26" s="105">
        <v>972.6735882664492</v>
      </c>
      <c r="T26" s="102">
        <v>19704.919910735582</v>
      </c>
      <c r="U26" s="103">
        <v>14989.775357239425</v>
      </c>
      <c r="V26" s="103">
        <v>36198.845257664012</v>
      </c>
      <c r="W26" s="104">
        <v>10294.724045227757</v>
      </c>
      <c r="X26" s="109">
        <v>81188.264570866784</v>
      </c>
      <c r="Y26" s="102">
        <v>280.43826408427753</v>
      </c>
      <c r="Z26" s="103">
        <v>287.89840524200838</v>
      </c>
      <c r="AA26" s="103">
        <v>248.28610641856409</v>
      </c>
      <c r="AB26" s="104">
        <v>234.10133097780826</v>
      </c>
      <c r="AC26" s="105">
        <v>1050.7241067226582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494974.76465363789</v>
      </c>
      <c r="AJ26" s="108">
        <v>412701.22277918243</v>
      </c>
      <c r="AK26" s="126">
        <v>3071.840857852178</v>
      </c>
      <c r="AL26" s="108">
        <v>101632.841092605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11365.228722682425</v>
      </c>
      <c r="E27" s="99">
        <v>11523.517949999999</v>
      </c>
      <c r="F27" s="99">
        <v>11314.486153624799</v>
      </c>
      <c r="G27" s="100">
        <v>11706.079827399713</v>
      </c>
      <c r="H27" s="101">
        <v>45724.352969489526</v>
      </c>
      <c r="I27" s="99">
        <v>47240.075999999994</v>
      </c>
      <c r="J27" s="99">
        <v>41890.121668340325</v>
      </c>
      <c r="K27" s="100">
        <v>39318.242392019456</v>
      </c>
      <c r="L27" s="101">
        <v>45909.31265370694</v>
      </c>
      <c r="M27" s="99">
        <v>174172.7930298493</v>
      </c>
      <c r="N27" s="99">
        <v>220082.10568355623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11072.326433268092</v>
      </c>
      <c r="U27" s="103">
        <v>8749.3013637285203</v>
      </c>
      <c r="V27" s="103">
        <v>14532.091341193573</v>
      </c>
      <c r="W27" s="104">
        <v>5696.9814764248677</v>
      </c>
      <c r="X27" s="109">
        <v>40050.700614615045</v>
      </c>
      <c r="Y27" s="102">
        <v>788</v>
      </c>
      <c r="Z27" s="103">
        <v>859</v>
      </c>
      <c r="AA27" s="103">
        <v>463.24930563618062</v>
      </c>
      <c r="AB27" s="104">
        <v>479.28233577159097</v>
      </c>
      <c r="AC27" s="105">
        <v>2589.5316414077715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115853.17564217193</v>
      </c>
      <c r="AJ27" s="108">
        <v>103186.64074097046</v>
      </c>
      <c r="AK27" s="126">
        <v>1042.289300413843</v>
      </c>
      <c r="AL27" s="108">
        <v>32843.999999999993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8789.6481155393994</v>
      </c>
      <c r="E28" s="99">
        <v>10110.603599999999</v>
      </c>
      <c r="F28" s="99">
        <v>8350.1904496787083</v>
      </c>
      <c r="G28" s="100">
        <v>10854.992700000001</v>
      </c>
      <c r="H28" s="101">
        <v>68580.846162362941</v>
      </c>
      <c r="I28" s="99">
        <v>130524.40231999999</v>
      </c>
      <c r="J28" s="99">
        <v>69472.230027998856</v>
      </c>
      <c r="K28" s="100">
        <v>131876.98680000001</v>
      </c>
      <c r="L28" s="101">
        <v>38105.434865218107</v>
      </c>
      <c r="M28" s="99">
        <v>400454.46531036182</v>
      </c>
      <c r="N28" s="99">
        <v>438559.90017557994</v>
      </c>
      <c r="O28" s="102">
        <v>38.544299315000572</v>
      </c>
      <c r="P28" s="103">
        <v>42.19949741853948</v>
      </c>
      <c r="Q28" s="103">
        <v>36.238230125214216</v>
      </c>
      <c r="R28" s="104">
        <v>39.89342822875313</v>
      </c>
      <c r="S28" s="105">
        <v>156.87545508750739</v>
      </c>
      <c r="T28" s="102">
        <v>3604.6571527910946</v>
      </c>
      <c r="U28" s="103">
        <v>2930.7241784627577</v>
      </c>
      <c r="V28" s="103">
        <v>6849.9908121516364</v>
      </c>
      <c r="W28" s="104">
        <v>1989.5659145400366</v>
      </c>
      <c r="X28" s="109">
        <v>15374.938057945526</v>
      </c>
      <c r="Y28" s="102">
        <v>1279.829111132027</v>
      </c>
      <c r="Z28" s="103">
        <v>1283.9592575172858</v>
      </c>
      <c r="AA28" s="103">
        <v>1252.9831596278457</v>
      </c>
      <c r="AB28" s="104">
        <v>1345.9114532961655</v>
      </c>
      <c r="AC28" s="105">
        <v>5162.6829815733245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218005.50019790232</v>
      </c>
      <c r="AJ28" s="108">
        <v>218942.80394366334</v>
      </c>
      <c r="AK28" s="126">
        <v>1611.5960340142849</v>
      </c>
      <c r="AL28" s="108">
        <v>48077.048039394096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2293.85155649547</v>
      </c>
      <c r="E29" s="99">
        <v>2657.0291999999999</v>
      </c>
      <c r="F29" s="99">
        <v>2194.3991405574893</v>
      </c>
      <c r="G29" s="100">
        <v>2852.6519000000003</v>
      </c>
      <c r="H29" s="101">
        <v>85166.337528993128</v>
      </c>
      <c r="I29" s="99">
        <v>100092.73345174002</v>
      </c>
      <c r="J29" s="99">
        <v>85602.636943930062</v>
      </c>
      <c r="K29" s="100">
        <v>99990.25235380001</v>
      </c>
      <c r="L29" s="101">
        <v>9997.9317970529592</v>
      </c>
      <c r="M29" s="99">
        <v>370851.9602784632</v>
      </c>
      <c r="N29" s="99">
        <v>380849.89207551617</v>
      </c>
      <c r="O29" s="102">
        <v>75.670213402455261</v>
      </c>
      <c r="P29" s="103">
        <v>82.846102585512654</v>
      </c>
      <c r="Q29" s="103">
        <v>71.142935677522047</v>
      </c>
      <c r="R29" s="104">
        <v>78.31882486057944</v>
      </c>
      <c r="S29" s="105">
        <v>307.9780765260694</v>
      </c>
      <c r="T29" s="102">
        <v>1897.4660888917233</v>
      </c>
      <c r="U29" s="103">
        <v>1104.7860402419258</v>
      </c>
      <c r="V29" s="103">
        <v>6605.1555401870437</v>
      </c>
      <c r="W29" s="104">
        <v>1008.0335485832795</v>
      </c>
      <c r="X29" s="109">
        <v>10615.441217903972</v>
      </c>
      <c r="Y29" s="102">
        <v>791.4700419215867</v>
      </c>
      <c r="Z29" s="103">
        <v>794.02420099192659</v>
      </c>
      <c r="AA29" s="103">
        <v>774.86800796437706</v>
      </c>
      <c r="AB29" s="104">
        <v>832.33658704702566</v>
      </c>
      <c r="AC29" s="105">
        <v>3192.698837924916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190209.95173722861</v>
      </c>
      <c r="AJ29" s="108">
        <v>188911.105534173</v>
      </c>
      <c r="AK29" s="126">
        <v>1728.8348041145769</v>
      </c>
      <c r="AL29" s="108">
        <v>51606.785677900945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62321</v>
      </c>
      <c r="E30" s="99">
        <v>70477</v>
      </c>
      <c r="F30" s="99">
        <v>22058</v>
      </c>
      <c r="G30" s="100">
        <v>22320</v>
      </c>
      <c r="H30" s="101">
        <v>118449.15199864554</v>
      </c>
      <c r="I30" s="99">
        <v>217809.29857394609</v>
      </c>
      <c r="J30" s="99">
        <v>65163.828445176492</v>
      </c>
      <c r="K30" s="100">
        <v>168274.46874070697</v>
      </c>
      <c r="L30" s="101">
        <v>177176</v>
      </c>
      <c r="M30" s="99">
        <v>569696.74775847513</v>
      </c>
      <c r="N30" s="99">
        <v>746872.74775847513</v>
      </c>
      <c r="O30" s="102">
        <v>27.417647677287462</v>
      </c>
      <c r="P30" s="103">
        <v>30.017693224217851</v>
      </c>
      <c r="Q30" s="103">
        <v>25.777275594030947</v>
      </c>
      <c r="R30" s="104">
        <v>28.377321140961335</v>
      </c>
      <c r="S30" s="105">
        <v>111.58993763649758</v>
      </c>
      <c r="T30" s="102">
        <v>52171.229617864308</v>
      </c>
      <c r="U30" s="103">
        <v>44314.745744092841</v>
      </c>
      <c r="V30" s="103">
        <v>42550.79483055068</v>
      </c>
      <c r="W30" s="104">
        <v>28374.831966770042</v>
      </c>
      <c r="X30" s="109">
        <v>167411.60215927789</v>
      </c>
      <c r="Y30" s="102">
        <v>2014</v>
      </c>
      <c r="Z30" s="103">
        <v>2197</v>
      </c>
      <c r="AA30" s="103">
        <v>453</v>
      </c>
      <c r="AB30" s="104">
        <v>1014.1528499999999</v>
      </c>
      <c r="AC30" s="105">
        <v>5678.1528500000004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469056.45057259162</v>
      </c>
      <c r="AJ30" s="108">
        <v>275553.72271747643</v>
      </c>
      <c r="AK30" s="126">
        <v>2262.5744684070737</v>
      </c>
      <c r="AL30" s="108">
        <v>90839.070352052513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18083.872536044524</v>
      </c>
      <c r="E31" s="99">
        <v>24466.997100000001</v>
      </c>
      <c r="F31" s="99">
        <v>18003.133100580446</v>
      </c>
      <c r="G31" s="100">
        <v>21033.694500000001</v>
      </c>
      <c r="H31" s="101">
        <v>17365.77510978928</v>
      </c>
      <c r="I31" s="99">
        <v>23943.9306</v>
      </c>
      <c r="J31" s="99">
        <v>16881.012370644861</v>
      </c>
      <c r="K31" s="100">
        <v>18389.4856</v>
      </c>
      <c r="L31" s="101">
        <v>81587.697236624968</v>
      </c>
      <c r="M31" s="99">
        <v>76580.203680434148</v>
      </c>
      <c r="N31" s="99">
        <v>158167.9009170591</v>
      </c>
      <c r="O31" s="102">
        <v>1064.3540532711968</v>
      </c>
      <c r="P31" s="103">
        <v>1165.2879134308175</v>
      </c>
      <c r="Q31" s="103">
        <v>1000.6747509387319</v>
      </c>
      <c r="R31" s="104">
        <v>1101.6086110983529</v>
      </c>
      <c r="S31" s="105">
        <v>4331.9253287390993</v>
      </c>
      <c r="T31" s="102">
        <v>3736.431215586852</v>
      </c>
      <c r="U31" s="103">
        <v>2113.7157439587013</v>
      </c>
      <c r="V31" s="103">
        <v>13072.251626603258</v>
      </c>
      <c r="W31" s="104">
        <v>1960.7357791538166</v>
      </c>
      <c r="X31" s="109">
        <v>20883.134365302627</v>
      </c>
      <c r="Y31" s="102">
        <v>398</v>
      </c>
      <c r="Z31" s="103">
        <v>403</v>
      </c>
      <c r="AA31" s="103">
        <v>163.28917974742313</v>
      </c>
      <c r="AB31" s="104">
        <v>185.04464999999999</v>
      </c>
      <c r="AC31" s="105">
        <v>1149.3338297474231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83860.575345833815</v>
      </c>
      <c r="AJ31" s="108">
        <v>73632.608603765868</v>
      </c>
      <c r="AK31" s="126">
        <v>674.71696745942268</v>
      </c>
      <c r="AL31" s="108">
        <v>20770.239264394491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60</v>
      </c>
      <c r="E32" s="99">
        <v>107.051</v>
      </c>
      <c r="F32" s="99">
        <v>21</v>
      </c>
      <c r="G32" s="100">
        <v>95.53</v>
      </c>
      <c r="H32" s="101">
        <v>6680.7657907398007</v>
      </c>
      <c r="I32" s="99">
        <v>15093.091200000001</v>
      </c>
      <c r="J32" s="99">
        <v>4612.0902816963999</v>
      </c>
      <c r="K32" s="100">
        <v>11635.59584</v>
      </c>
      <c r="L32" s="101">
        <v>283.58100000000002</v>
      </c>
      <c r="M32" s="99">
        <v>38021.5431124362</v>
      </c>
      <c r="N32" s="99">
        <v>38305.124112436199</v>
      </c>
      <c r="O32" s="102">
        <v>6.4619708347633518</v>
      </c>
      <c r="P32" s="103">
        <v>7.0747666037905637</v>
      </c>
      <c r="Q32" s="103">
        <v>6.0753571950766556</v>
      </c>
      <c r="R32" s="104">
        <v>6.6881529641038675</v>
      </c>
      <c r="S32" s="105">
        <v>26.300247597734437</v>
      </c>
      <c r="T32" s="102">
        <v>282.19457399443678</v>
      </c>
      <c r="U32" s="103">
        <v>201.65099922953183</v>
      </c>
      <c r="V32" s="103">
        <v>489.0238407436708</v>
      </c>
      <c r="W32" s="104">
        <v>151.88044853607002</v>
      </c>
      <c r="X32" s="109">
        <v>1124.7498625037094</v>
      </c>
      <c r="Y32" s="102">
        <v>416</v>
      </c>
      <c r="Z32" s="103">
        <v>452</v>
      </c>
      <c r="AA32" s="103">
        <v>94</v>
      </c>
      <c r="AB32" s="104">
        <v>335.09039999999999</v>
      </c>
      <c r="AC32" s="105">
        <v>1297.0904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21940.907990739801</v>
      </c>
      <c r="AJ32" s="108">
        <v>16214.22933108576</v>
      </c>
      <c r="AK32" s="126">
        <v>149.98679061063802</v>
      </c>
      <c r="AL32" s="108">
        <v>4910.4548908794295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2658.3366701921241</v>
      </c>
      <c r="E33" s="99">
        <v>3015.8215</v>
      </c>
      <c r="F33" s="99">
        <v>2765.3620180363778</v>
      </c>
      <c r="G33" s="100">
        <v>3271.9770499999995</v>
      </c>
      <c r="H33" s="101">
        <v>101899.45719739331</v>
      </c>
      <c r="I33" s="99">
        <v>175736.62704000002</v>
      </c>
      <c r="J33" s="99">
        <v>83214.344482352855</v>
      </c>
      <c r="K33" s="100">
        <v>140708.49000000002</v>
      </c>
      <c r="L33" s="101">
        <v>11711.497238228501</v>
      </c>
      <c r="M33" s="99">
        <v>501558.91871974617</v>
      </c>
      <c r="N33" s="99">
        <v>513270.41595797468</v>
      </c>
      <c r="O33" s="102">
        <v>26.3283887755106</v>
      </c>
      <c r="P33" s="103">
        <v>28.825138708230977</v>
      </c>
      <c r="Q33" s="103">
        <v>24.753186028257833</v>
      </c>
      <c r="R33" s="104">
        <v>27.249935960978206</v>
      </c>
      <c r="S33" s="105">
        <v>107.15664947297762</v>
      </c>
      <c r="T33" s="102">
        <v>1386.4861070708603</v>
      </c>
      <c r="U33" s="103">
        <v>1112.7357591729331</v>
      </c>
      <c r="V33" s="103">
        <v>2002.537154021039</v>
      </c>
      <c r="W33" s="104">
        <v>754.88986405101059</v>
      </c>
      <c r="X33" s="109">
        <v>5256.6488843158431</v>
      </c>
      <c r="Y33" s="102">
        <v>447.66680412677147</v>
      </c>
      <c r="Z33" s="103">
        <v>415.09898853880338</v>
      </c>
      <c r="AA33" s="103">
        <v>372.86126126778396</v>
      </c>
      <c r="AB33" s="104">
        <v>341.17199551098707</v>
      </c>
      <c r="AC33" s="105">
        <v>1576.7990494443459</v>
      </c>
      <c r="AD33" s="98">
        <v>8175.3300000000008</v>
      </c>
      <c r="AE33" s="99">
        <v>8780.91</v>
      </c>
      <c r="AF33" s="99">
        <v>6055.8</v>
      </c>
      <c r="AG33" s="100">
        <v>7266.96</v>
      </c>
      <c r="AH33" s="105">
        <v>30279</v>
      </c>
      <c r="AI33" s="107">
        <v>283310.24240758544</v>
      </c>
      <c r="AJ33" s="108">
        <v>228318.91252844696</v>
      </c>
      <c r="AK33" s="126">
        <v>1641.2610219422775</v>
      </c>
      <c r="AL33" s="108">
        <v>54805.028954715854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13789.706720484272</v>
      </c>
      <c r="E34" s="99">
        <v>15644.103500000001</v>
      </c>
      <c r="F34" s="99">
        <v>14344.884014232925</v>
      </c>
      <c r="G34" s="100">
        <v>16972.870449999999</v>
      </c>
      <c r="H34" s="101">
        <v>72513.23139769632</v>
      </c>
      <c r="I34" s="99">
        <v>78160.565400000007</v>
      </c>
      <c r="J34" s="99">
        <v>59216.615897840384</v>
      </c>
      <c r="K34" s="100">
        <v>62581.462499999994</v>
      </c>
      <c r="L34" s="101">
        <v>60751.564684717203</v>
      </c>
      <c r="M34" s="99">
        <v>272471.8751955367</v>
      </c>
      <c r="N34" s="99">
        <v>333223.43988025392</v>
      </c>
      <c r="O34" s="102">
        <v>87.367814319744582</v>
      </c>
      <c r="P34" s="103">
        <v>95.652999804685763</v>
      </c>
      <c r="Q34" s="103">
        <v>82.140680129674408</v>
      </c>
      <c r="R34" s="104">
        <v>90.425865614615589</v>
      </c>
      <c r="S34" s="105">
        <v>355.58735986872034</v>
      </c>
      <c r="T34" s="102">
        <v>3482.9571148828477</v>
      </c>
      <c r="U34" s="103">
        <v>2900.045266415415</v>
      </c>
      <c r="V34" s="103">
        <v>3925.1711643441427</v>
      </c>
      <c r="W34" s="104">
        <v>1949.1022769108592</v>
      </c>
      <c r="X34" s="109">
        <v>12257.275822553263</v>
      </c>
      <c r="Y34" s="102">
        <v>927.73442832422234</v>
      </c>
      <c r="Z34" s="103">
        <v>860.090530239293</v>
      </c>
      <c r="AA34" s="103">
        <v>772.83970517322507</v>
      </c>
      <c r="AB34" s="104">
        <v>707.15649978640977</v>
      </c>
      <c r="AC34" s="105">
        <v>3267.8211635231501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180107.6070181806</v>
      </c>
      <c r="AJ34" s="108">
        <v>151698.65242400143</v>
      </c>
      <c r="AK34" s="126">
        <v>1417.1804380719072</v>
      </c>
      <c r="AL34" s="108">
        <v>46257.931352172927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1124.25</v>
      </c>
      <c r="E35" s="99">
        <v>1116</v>
      </c>
      <c r="F35" s="99">
        <v>1075.5</v>
      </c>
      <c r="G35" s="100">
        <v>1197.75</v>
      </c>
      <c r="H35" s="101">
        <v>16914.124649999998</v>
      </c>
      <c r="I35" s="99">
        <v>17237.018175000001</v>
      </c>
      <c r="J35" s="99">
        <v>17133.967049999999</v>
      </c>
      <c r="K35" s="100">
        <v>17415.640124999998</v>
      </c>
      <c r="L35" s="101">
        <v>4513.5</v>
      </c>
      <c r="M35" s="99">
        <v>68700.75</v>
      </c>
      <c r="N35" s="99">
        <v>73214.25</v>
      </c>
      <c r="O35" s="102">
        <v>6.2247023922097</v>
      </c>
      <c r="P35" s="103">
        <v>6.8149977350606799</v>
      </c>
      <c r="Q35" s="103">
        <v>5.852284300368094</v>
      </c>
      <c r="R35" s="104">
        <v>6.4425796432190738</v>
      </c>
      <c r="S35" s="105">
        <v>25.334564070857546</v>
      </c>
      <c r="T35" s="102">
        <v>633.58013344385085</v>
      </c>
      <c r="U35" s="103">
        <v>350.14749514314639</v>
      </c>
      <c r="V35" s="103">
        <v>2597.0256189207566</v>
      </c>
      <c r="W35" s="104">
        <v>373.57392936894649</v>
      </c>
      <c r="X35" s="109">
        <v>3954.3271768767008</v>
      </c>
      <c r="Y35" s="102">
        <v>811.12879999999996</v>
      </c>
      <c r="Z35" s="103">
        <v>813.74640000000011</v>
      </c>
      <c r="AA35" s="103">
        <v>794.11440000000005</v>
      </c>
      <c r="AB35" s="104">
        <v>853.01040000000012</v>
      </c>
      <c r="AC35" s="105">
        <v>3272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36391.392825000003</v>
      </c>
      <c r="AJ35" s="108">
        <v>33982.056975</v>
      </c>
      <c r="AK35" s="126">
        <v>2840.8002000000006</v>
      </c>
      <c r="AL35" s="108">
        <v>8527.6331392000011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17412.442884683624</v>
      </c>
      <c r="E36" s="99">
        <v>20169.2952</v>
      </c>
      <c r="F36" s="99">
        <v>16657.507584986382</v>
      </c>
      <c r="G36" s="100">
        <v>21654.251400000001</v>
      </c>
      <c r="H36" s="101">
        <v>78172.742524807647</v>
      </c>
      <c r="I36" s="99">
        <v>92987.428950000016</v>
      </c>
      <c r="J36" s="99">
        <v>79188.797667290928</v>
      </c>
      <c r="K36" s="100">
        <v>93951.029250000007</v>
      </c>
      <c r="L36" s="101">
        <v>75893.497069670004</v>
      </c>
      <c r="M36" s="99">
        <v>344299.99839209858</v>
      </c>
      <c r="N36" s="99">
        <v>420193.49546176859</v>
      </c>
      <c r="O36" s="102">
        <v>76.863544308359522</v>
      </c>
      <c r="P36" s="103">
        <v>84.152598367719605</v>
      </c>
      <c r="Q36" s="103">
        <v>72.264870717261104</v>
      </c>
      <c r="R36" s="104">
        <v>79.553924776621173</v>
      </c>
      <c r="S36" s="105">
        <v>312.83493816996139</v>
      </c>
      <c r="T36" s="102">
        <v>6083.8556792172976</v>
      </c>
      <c r="U36" s="103">
        <v>3663.4973490707416</v>
      </c>
      <c r="V36" s="103">
        <v>19591.280473127397</v>
      </c>
      <c r="W36" s="104">
        <v>3151.9731092375696</v>
      </c>
      <c r="X36" s="109">
        <v>32490.606610653005</v>
      </c>
      <c r="Y36" s="102">
        <v>909.08788096875753</v>
      </c>
      <c r="Z36" s="103">
        <v>912.02160547369908</v>
      </c>
      <c r="AA36" s="103">
        <v>890.0186716866375</v>
      </c>
      <c r="AB36" s="104">
        <v>956.02747304782201</v>
      </c>
      <c r="AC36" s="105">
        <v>3667.1556311769164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208741.90955949127</v>
      </c>
      <c r="AJ36" s="108">
        <v>209502.69830680965</v>
      </c>
      <c r="AK36" s="126">
        <v>1948.887595467683</v>
      </c>
      <c r="AL36" s="108">
        <v>58112.79729969897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6350.7124344948952</v>
      </c>
      <c r="E37" s="99">
        <v>7822.9802999999993</v>
      </c>
      <c r="F37" s="99">
        <v>7015.7934301891255</v>
      </c>
      <c r="G37" s="100">
        <v>8132.2388999999994</v>
      </c>
      <c r="H37" s="101">
        <v>46504.993805976235</v>
      </c>
      <c r="I37" s="99">
        <v>92110.930560000008</v>
      </c>
      <c r="J37" s="99">
        <v>40361.828462189071</v>
      </c>
      <c r="K37" s="100">
        <v>74392.232640000002</v>
      </c>
      <c r="L37" s="101">
        <v>29321.725064684022</v>
      </c>
      <c r="M37" s="99">
        <v>253369.98546816531</v>
      </c>
      <c r="N37" s="99">
        <v>282691.71053284931</v>
      </c>
      <c r="O37" s="102">
        <v>2457.1637276536353</v>
      </c>
      <c r="P37" s="103">
        <v>2690.1792541262826</v>
      </c>
      <c r="Q37" s="103">
        <v>2310.1539319820499</v>
      </c>
      <c r="R37" s="104">
        <v>2543.1694584546976</v>
      </c>
      <c r="S37" s="105">
        <v>10000.666372216667</v>
      </c>
      <c r="T37" s="102">
        <v>2099.2500256742392</v>
      </c>
      <c r="U37" s="103">
        <v>1252.9263578133819</v>
      </c>
      <c r="V37" s="103">
        <v>6851.6836548911278</v>
      </c>
      <c r="W37" s="104">
        <v>1147.4856926514058</v>
      </c>
      <c r="X37" s="109">
        <v>11351.345731030155</v>
      </c>
      <c r="Y37" s="102">
        <v>1208.4156538247105</v>
      </c>
      <c r="Z37" s="103">
        <v>1280.4621155703574</v>
      </c>
      <c r="AA37" s="103">
        <v>1101.2816295405996</v>
      </c>
      <c r="AB37" s="104">
        <v>1088.1822728595732</v>
      </c>
      <c r="AC37" s="105">
        <v>4678.3416717952405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152789.61710047114</v>
      </c>
      <c r="AJ37" s="108">
        <v>128946.04247392302</v>
      </c>
      <c r="AK37" s="126">
        <v>956.05095845515018</v>
      </c>
      <c r="AL37" s="108">
        <v>31285.773570554476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5291.6566248003937</v>
      </c>
      <c r="E38" s="99">
        <v>6518.4065499999997</v>
      </c>
      <c r="F38" s="99">
        <v>5845.8275612418147</v>
      </c>
      <c r="G38" s="100">
        <v>6776.0926499999996</v>
      </c>
      <c r="H38" s="101">
        <v>93740.525568657948</v>
      </c>
      <c r="I38" s="99">
        <v>116043.00869999999</v>
      </c>
      <c r="J38" s="99">
        <v>81357.69308438024</v>
      </c>
      <c r="K38" s="100">
        <v>93720.674050000001</v>
      </c>
      <c r="L38" s="101">
        <v>24431.983386042208</v>
      </c>
      <c r="M38" s="99">
        <v>384861.90140303818</v>
      </c>
      <c r="N38" s="99">
        <v>409293.88478908036</v>
      </c>
      <c r="O38" s="102">
        <v>1179.3089719629895</v>
      </c>
      <c r="P38" s="103">
        <v>1291.1441329183726</v>
      </c>
      <c r="Q38" s="103">
        <v>1108.752024922469</v>
      </c>
      <c r="R38" s="104">
        <v>1220.5871858778519</v>
      </c>
      <c r="S38" s="105">
        <v>4799.7923156816832</v>
      </c>
      <c r="T38" s="102">
        <v>6449.6031233107642</v>
      </c>
      <c r="U38" s="103">
        <v>4476.4305333416924</v>
      </c>
      <c r="V38" s="103">
        <v>19167.886526132301</v>
      </c>
      <c r="W38" s="104">
        <v>3586.5051711739325</v>
      </c>
      <c r="X38" s="109">
        <v>33680.425353958693</v>
      </c>
      <c r="Y38" s="102">
        <v>1201.5220931542549</v>
      </c>
      <c r="Z38" s="103">
        <v>1273.1575567027471</v>
      </c>
      <c r="AA38" s="103">
        <v>1094.9992285269518</v>
      </c>
      <c r="AB38" s="104">
        <v>1081.9745987908623</v>
      </c>
      <c r="AC38" s="105">
        <v>4651.6534771748156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221593.59744345833</v>
      </c>
      <c r="AJ38" s="108">
        <v>185967.2666922498</v>
      </c>
      <c r="AK38" s="126">
        <v>1733.0206533722112</v>
      </c>
      <c r="AL38" s="108">
        <v>56600.43413149703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29597.672037705335</v>
      </c>
      <c r="E39" s="99">
        <v>34172.606500000002</v>
      </c>
      <c r="F39" s="99">
        <v>26122.103967458715</v>
      </c>
      <c r="G39" s="100">
        <v>29986.6237</v>
      </c>
      <c r="H39" s="101">
        <v>175837.70724835893</v>
      </c>
      <c r="I39" s="99">
        <v>338727.82847999997</v>
      </c>
      <c r="J39" s="99">
        <v>155736.32017536438</v>
      </c>
      <c r="K39" s="100">
        <v>272877.76007999998</v>
      </c>
      <c r="L39" s="101">
        <v>119879.00620516404</v>
      </c>
      <c r="M39" s="99">
        <v>943179.6159837232</v>
      </c>
      <c r="N39" s="99">
        <v>1063058.6221888873</v>
      </c>
      <c r="O39" s="102">
        <v>273.30222122600509</v>
      </c>
      <c r="P39" s="103">
        <v>299.21977008463716</v>
      </c>
      <c r="Q39" s="103">
        <v>256.95080628085947</v>
      </c>
      <c r="R39" s="104">
        <v>282.8683551394916</v>
      </c>
      <c r="S39" s="105">
        <v>1112.3411527309934</v>
      </c>
      <c r="T39" s="102">
        <v>11531.529465745751</v>
      </c>
      <c r="U39" s="103">
        <v>6980.4994033476441</v>
      </c>
      <c r="V39" s="103">
        <v>37691.669816777256</v>
      </c>
      <c r="W39" s="104">
        <v>5941.1750056117698</v>
      </c>
      <c r="X39" s="109">
        <v>62144.873691482419</v>
      </c>
      <c r="Y39" s="102">
        <v>752.14439407739906</v>
      </c>
      <c r="Z39" s="103">
        <v>772.1527312746623</v>
      </c>
      <c r="AA39" s="103">
        <v>665.9112788328564</v>
      </c>
      <c r="AB39" s="104">
        <v>627.86725740144061</v>
      </c>
      <c r="AC39" s="105">
        <v>2818.0756615863584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578335.8142660642</v>
      </c>
      <c r="AJ39" s="108">
        <v>481185.18494937912</v>
      </c>
      <c r="AK39" s="126">
        <v>3537.6229734440008</v>
      </c>
      <c r="AL39" s="108">
        <v>117384.95965953595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7836.5220000628324</v>
      </c>
      <c r="E40" s="99">
        <v>8276.0272999999997</v>
      </c>
      <c r="F40" s="99">
        <v>6311.3112306051898</v>
      </c>
      <c r="G40" s="100">
        <v>7114.7035000000005</v>
      </c>
      <c r="H40" s="101">
        <v>71222.626920494848</v>
      </c>
      <c r="I40" s="99">
        <v>85702.392300000007</v>
      </c>
      <c r="J40" s="99">
        <v>61003.044691284776</v>
      </c>
      <c r="K40" s="100">
        <v>65821.394799999995</v>
      </c>
      <c r="L40" s="101">
        <v>29538.564030668022</v>
      </c>
      <c r="M40" s="99">
        <v>283749.45871177962</v>
      </c>
      <c r="N40" s="99">
        <v>313288.02274244762</v>
      </c>
      <c r="O40" s="102">
        <v>272.3799050695913</v>
      </c>
      <c r="P40" s="103">
        <v>298.20998967733027</v>
      </c>
      <c r="Q40" s="103">
        <v>256.08367143294913</v>
      </c>
      <c r="R40" s="104">
        <v>281.9137560406881</v>
      </c>
      <c r="S40" s="105">
        <v>1108.5873222205587</v>
      </c>
      <c r="T40" s="102">
        <v>1833.0001828414956</v>
      </c>
      <c r="U40" s="103">
        <v>1514.4459713011693</v>
      </c>
      <c r="V40" s="103">
        <v>2917.7789684148465</v>
      </c>
      <c r="W40" s="104">
        <v>957.18599579158172</v>
      </c>
      <c r="X40" s="109">
        <v>7222.4111183490932</v>
      </c>
      <c r="Y40" s="102">
        <v>2019.771860319298</v>
      </c>
      <c r="Z40" s="103">
        <v>2046.3283931795954</v>
      </c>
      <c r="AA40" s="103">
        <v>1715.1094138942181</v>
      </c>
      <c r="AB40" s="104">
        <v>1595.6050160228788</v>
      </c>
      <c r="AC40" s="105">
        <v>7376.8146834159907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173037.56852055769</v>
      </c>
      <c r="AJ40" s="108">
        <v>138952.44559234899</v>
      </c>
      <c r="AK40" s="126">
        <v>1298.0086295409492</v>
      </c>
      <c r="AL40" s="108">
        <v>43406.114447116794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5148</v>
      </c>
      <c r="E41" s="99">
        <v>7783.9455000000007</v>
      </c>
      <c r="F41" s="99">
        <v>3320.8623698993019</v>
      </c>
      <c r="G41" s="100">
        <v>6691.6724999999997</v>
      </c>
      <c r="H41" s="101">
        <v>33383</v>
      </c>
      <c r="I41" s="99">
        <v>59580.69660000001</v>
      </c>
      <c r="J41" s="99">
        <v>24687.434623372676</v>
      </c>
      <c r="K41" s="100">
        <v>46107.301599999992</v>
      </c>
      <c r="L41" s="101">
        <v>22944.480369899302</v>
      </c>
      <c r="M41" s="99">
        <v>163758.43282337266</v>
      </c>
      <c r="N41" s="99">
        <v>186702.91319327196</v>
      </c>
      <c r="O41" s="102">
        <v>598.65338329748465</v>
      </c>
      <c r="P41" s="103">
        <v>655.42433905992402</v>
      </c>
      <c r="Q41" s="103">
        <v>562.83651421131037</v>
      </c>
      <c r="R41" s="104">
        <v>619.60746997374974</v>
      </c>
      <c r="S41" s="105">
        <v>2436.5217065424686</v>
      </c>
      <c r="T41" s="102">
        <v>2927.5680917837408</v>
      </c>
      <c r="U41" s="103">
        <v>2403.6689059060213</v>
      </c>
      <c r="V41" s="103">
        <v>3991.4657000868488</v>
      </c>
      <c r="W41" s="104">
        <v>1619.1118122680175</v>
      </c>
      <c r="X41" s="109">
        <v>10941.814510044629</v>
      </c>
      <c r="Y41" s="102">
        <v>1779</v>
      </c>
      <c r="Z41" s="103">
        <v>1805</v>
      </c>
      <c r="AA41" s="103">
        <v>423.19345838523463</v>
      </c>
      <c r="AB41" s="104">
        <v>827.13120000000015</v>
      </c>
      <c r="AC41" s="105">
        <v>4834.3246583852342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105895.64210000001</v>
      </c>
      <c r="AJ41" s="108">
        <v>80199.143358521949</v>
      </c>
      <c r="AK41" s="126">
        <v>608.12773475000006</v>
      </c>
      <c r="AL41" s="108">
        <v>20421.357549</v>
      </c>
    </row>
    <row r="42" spans="1:38" x14ac:dyDescent="0.5">
      <c r="A42" s="128"/>
      <c r="B42" s="124" t="s">
        <v>191</v>
      </c>
      <c r="C42" s="125" t="s">
        <v>18</v>
      </c>
      <c r="D42" s="110">
        <v>1400471.480216535</v>
      </c>
      <c r="E42" s="111">
        <v>1690280.0832263506</v>
      </c>
      <c r="F42" s="111">
        <v>1269974.3558455356</v>
      </c>
      <c r="G42" s="112">
        <v>1721985.7965655127</v>
      </c>
      <c r="H42" s="113">
        <v>3249994.2259132382</v>
      </c>
      <c r="I42" s="111">
        <v>4753877.4137338949</v>
      </c>
      <c r="J42" s="111">
        <v>2680445.0638805036</v>
      </c>
      <c r="K42" s="112">
        <v>4038980.2097031092</v>
      </c>
      <c r="L42" s="113">
        <v>6082711.7158539332</v>
      </c>
      <c r="M42" s="111">
        <v>14723296.913230747</v>
      </c>
      <c r="N42" s="111">
        <v>20806008.62908468</v>
      </c>
      <c r="O42" s="110">
        <v>33551.218373615367</v>
      </c>
      <c r="P42" s="111">
        <v>36733.442989428302</v>
      </c>
      <c r="Q42" s="111">
        <v>31540.475291010756</v>
      </c>
      <c r="R42" s="112">
        <v>34725.850779405482</v>
      </c>
      <c r="S42" s="114">
        <v>136550.9874334599</v>
      </c>
      <c r="T42" s="110">
        <v>305188.17788694066</v>
      </c>
      <c r="U42" s="111">
        <v>221240.53372134868</v>
      </c>
      <c r="V42" s="111">
        <v>644099.50999069039</v>
      </c>
      <c r="W42" s="112">
        <v>162987.29319394162</v>
      </c>
      <c r="X42" s="115">
        <v>1333515.5147929213</v>
      </c>
      <c r="Y42" s="110">
        <v>44759.037185903675</v>
      </c>
      <c r="Z42" s="111">
        <v>45821.79905418156</v>
      </c>
      <c r="AA42" s="111">
        <v>35961.844807787551</v>
      </c>
      <c r="AB42" s="112">
        <v>37855.680035580801</v>
      </c>
      <c r="AC42" s="114">
        <v>164398.36108345358</v>
      </c>
      <c r="AD42" s="110">
        <v>13616</v>
      </c>
      <c r="AE42" s="111">
        <v>14624.999999999998</v>
      </c>
      <c r="AF42" s="111">
        <v>10083</v>
      </c>
      <c r="AG42" s="112">
        <v>12100.3</v>
      </c>
      <c r="AH42" s="114">
        <v>50424.3</v>
      </c>
      <c r="AI42" s="111">
        <v>11094623.203090018</v>
      </c>
      <c r="AJ42" s="111">
        <v>9624381.4660073761</v>
      </c>
      <c r="AK42" s="127">
        <v>87003.959987281632</v>
      </c>
      <c r="AL42" s="111">
        <v>2671792.2829543771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88" priority="11">
      <formula>CELL("protect",A1)=1</formula>
    </cfRule>
  </conditionalFormatting>
  <conditionalFormatting sqref="O8:AL42">
    <cfRule type="expression" dxfId="87" priority="10" stopIfTrue="1">
      <formula>O8-#REF!&gt;1</formula>
    </cfRule>
  </conditionalFormatting>
  <conditionalFormatting sqref="G7">
    <cfRule type="expression" dxfId="86" priority="9">
      <formula>CELL("protect",G7)=1</formula>
    </cfRule>
  </conditionalFormatting>
  <conditionalFormatting sqref="H7">
    <cfRule type="expression" dxfId="85" priority="8">
      <formula>CELL("protect",H7)=1</formula>
    </cfRule>
  </conditionalFormatting>
  <conditionalFormatting sqref="K7">
    <cfRule type="expression" dxfId="84" priority="7">
      <formula>CELL("protect",K7)=1</formula>
    </cfRule>
  </conditionalFormatting>
  <conditionalFormatting sqref="L7">
    <cfRule type="expression" dxfId="83" priority="6">
      <formula>CELL("protect",L7)=1</formula>
    </cfRule>
  </conditionalFormatting>
  <conditionalFormatting sqref="R7">
    <cfRule type="expression" dxfId="82" priority="5">
      <formula>CELL("protect",R7)=1</formula>
    </cfRule>
  </conditionalFormatting>
  <conditionalFormatting sqref="AB7">
    <cfRule type="expression" dxfId="81" priority="4">
      <formula>CELL("protect",AB7)=1</formula>
    </cfRule>
  </conditionalFormatting>
  <conditionalFormatting sqref="A8:A41">
    <cfRule type="expression" dxfId="80" priority="3">
      <formula>CELL("protect",A8)=1</formula>
    </cfRule>
  </conditionalFormatting>
  <conditionalFormatting sqref="A42">
    <cfRule type="expression" dxfId="79" priority="2">
      <formula>CELL("protect",A42)=1</formula>
    </cfRule>
  </conditionalFormatting>
  <conditionalFormatting sqref="A5:A6">
    <cfRule type="expression" dxfId="78" priority="1">
      <formula>CELL("protect",A5)=1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80AE-F9CD-4F33-8D37-1EA3EDFE4010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2" sqref="A2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1013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275.15895913801978</v>
      </c>
      <c r="E8" s="99">
        <v>151.04992095504701</v>
      </c>
      <c r="F8" s="99">
        <v>1168.3125635130793</v>
      </c>
      <c r="G8" s="100">
        <v>168.45782754781771</v>
      </c>
      <c r="H8" s="101">
        <v>3548.6580629232562</v>
      </c>
      <c r="I8" s="99">
        <v>1931.4903952602442</v>
      </c>
      <c r="J8" s="99">
        <v>15172.697406277404</v>
      </c>
      <c r="K8" s="100">
        <v>2167.3509842711337</v>
      </c>
      <c r="L8" s="101">
        <v>1762.9792711539637</v>
      </c>
      <c r="M8" s="99">
        <v>22820.196848732041</v>
      </c>
      <c r="N8" s="99">
        <v>24583.176119886004</v>
      </c>
      <c r="O8" s="102">
        <v>313.12027331684891</v>
      </c>
      <c r="P8" s="103">
        <v>343.33965617514184</v>
      </c>
      <c r="Q8" s="103">
        <v>290.98135055914838</v>
      </c>
      <c r="R8" s="104">
        <v>324.35160599923984</v>
      </c>
      <c r="S8" s="105">
        <v>1271.7928860503789</v>
      </c>
      <c r="T8" s="102">
        <v>3823.8170220612769</v>
      </c>
      <c r="U8" s="103">
        <v>2082.5403162152911</v>
      </c>
      <c r="V8" s="103">
        <v>16341.009969790483</v>
      </c>
      <c r="W8" s="104">
        <v>2335.8088118189517</v>
      </c>
      <c r="X8" s="106">
        <v>24583.176119886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5906.3573382765671</v>
      </c>
      <c r="AJ8" s="108">
        <v>18490.050593793341</v>
      </c>
      <c r="AK8" s="126">
        <v>186.76818781609435</v>
      </c>
      <c r="AL8" s="108">
        <v>3687.4764179829003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3891.414460163116</v>
      </c>
      <c r="E9" s="99">
        <v>3934.7570909542796</v>
      </c>
      <c r="F9" s="99">
        <v>5672.2312470174229</v>
      </c>
      <c r="G9" s="100">
        <v>5346.2192849795456</v>
      </c>
      <c r="H9" s="101">
        <v>74241.84148766016</v>
      </c>
      <c r="I9" s="99">
        <v>71830.618889223711</v>
      </c>
      <c r="J9" s="99">
        <v>80046.636632044159</v>
      </c>
      <c r="K9" s="100">
        <v>71562.705267175217</v>
      </c>
      <c r="L9" s="101">
        <v>18844.622083114366</v>
      </c>
      <c r="M9" s="99">
        <v>297681.80227610323</v>
      </c>
      <c r="N9" s="99">
        <v>316526.42435921758</v>
      </c>
      <c r="O9" s="102">
        <v>626.33760296546825</v>
      </c>
      <c r="P9" s="103">
        <v>685.7338835885671</v>
      </c>
      <c r="Q9" s="103">
        <v>588.86441304445736</v>
      </c>
      <c r="R9" s="104">
        <v>648.26069366755621</v>
      </c>
      <c r="S9" s="105">
        <v>2549.1965932660487</v>
      </c>
      <c r="T9" s="102">
        <v>4408.6820599256571</v>
      </c>
      <c r="U9" s="103">
        <v>2441.8015157010032</v>
      </c>
      <c r="V9" s="103">
        <v>17768.713152820423</v>
      </c>
      <c r="W9" s="104">
        <v>2644.8674507671758</v>
      </c>
      <c r="X9" s="109">
        <v>27264.064179214256</v>
      </c>
      <c r="Y9" s="102">
        <v>3119.1364867248294</v>
      </c>
      <c r="Z9" s="103">
        <v>3032.1740918509927</v>
      </c>
      <c r="AA9" s="103">
        <v>3491.2843824349266</v>
      </c>
      <c r="AB9" s="104">
        <v>3145.9925204358683</v>
      </c>
      <c r="AC9" s="105">
        <v>12788.587481446617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153898.63192800127</v>
      </c>
      <c r="AJ9" s="108">
        <v>161001.51450690415</v>
      </c>
      <c r="AK9" s="126">
        <v>1626.2779243121633</v>
      </c>
      <c r="AL9" s="108">
        <v>47478.963653882638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18877.659457441216</v>
      </c>
      <c r="E10" s="99">
        <v>18672.927922562463</v>
      </c>
      <c r="F10" s="99">
        <v>16660.911114271235</v>
      </c>
      <c r="G10" s="100">
        <v>16385.582498399799</v>
      </c>
      <c r="H10" s="101">
        <v>127364.97284301884</v>
      </c>
      <c r="I10" s="99">
        <v>131374.96449174959</v>
      </c>
      <c r="J10" s="99">
        <v>112804.88411846083</v>
      </c>
      <c r="K10" s="100">
        <v>105835.13672900031</v>
      </c>
      <c r="L10" s="101">
        <v>70597.080992674717</v>
      </c>
      <c r="M10" s="99">
        <v>477379.95818222954</v>
      </c>
      <c r="N10" s="99">
        <v>547977.03917490423</v>
      </c>
      <c r="O10" s="102">
        <v>668.91531178365449</v>
      </c>
      <c r="P10" s="103">
        <v>732.34928314938134</v>
      </c>
      <c r="Q10" s="103">
        <v>628.89473757437599</v>
      </c>
      <c r="R10" s="104">
        <v>692.32870894010284</v>
      </c>
      <c r="S10" s="105">
        <v>2722.4880414475147</v>
      </c>
      <c r="T10" s="102">
        <v>12309.376135562066</v>
      </c>
      <c r="U10" s="103">
        <v>9027.4480655147308</v>
      </c>
      <c r="V10" s="103">
        <v>28483.491081236829</v>
      </c>
      <c r="W10" s="104">
        <v>7275.4418194804866</v>
      </c>
      <c r="X10" s="109">
        <v>57095.757101794115</v>
      </c>
      <c r="Y10" s="102">
        <v>1571.2984956594137</v>
      </c>
      <c r="Z10" s="103">
        <v>1613.0977437642541</v>
      </c>
      <c r="AA10" s="103">
        <v>1391.1496235455954</v>
      </c>
      <c r="AB10" s="104">
        <v>1311.6721799659699</v>
      </c>
      <c r="AC10" s="105">
        <v>5887.2180429352329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296290.52471477212</v>
      </c>
      <c r="AJ10" s="108">
        <v>249169.64931553078</v>
      </c>
      <c r="AK10" s="126">
        <v>2516.8651446013218</v>
      </c>
      <c r="AL10" s="108">
        <v>82196.555876235638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107190.73639001246</v>
      </c>
      <c r="E11" s="99">
        <v>113122.96105186925</v>
      </c>
      <c r="F11" s="99">
        <v>118416.33075014147</v>
      </c>
      <c r="G11" s="100">
        <v>117594.94579696131</v>
      </c>
      <c r="H11" s="101">
        <v>144559.03195122155</v>
      </c>
      <c r="I11" s="99">
        <v>153313.55318975126</v>
      </c>
      <c r="J11" s="99">
        <v>125463.23249967868</v>
      </c>
      <c r="K11" s="100">
        <v>123821.75976745438</v>
      </c>
      <c r="L11" s="101">
        <v>456324.97398898448</v>
      </c>
      <c r="M11" s="99">
        <v>547157.57740810583</v>
      </c>
      <c r="N11" s="99">
        <v>1003482.5513970903</v>
      </c>
      <c r="O11" s="102">
        <v>3882.8416688174834</v>
      </c>
      <c r="P11" s="103">
        <v>4251.05579532724</v>
      </c>
      <c r="Q11" s="103">
        <v>3650.5349023070362</v>
      </c>
      <c r="R11" s="104">
        <v>4018.7490288167928</v>
      </c>
      <c r="S11" s="105">
        <v>15803.181395268552</v>
      </c>
      <c r="T11" s="102">
        <v>10415.312521299324</v>
      </c>
      <c r="U11" s="103">
        <v>6556.9153789597503</v>
      </c>
      <c r="V11" s="103">
        <v>35321.167382831554</v>
      </c>
      <c r="W11" s="104">
        <v>6409.4641170769883</v>
      </c>
      <c r="X11" s="109">
        <v>58702.859400167617</v>
      </c>
      <c r="Y11" s="102">
        <v>1872.4953317452837</v>
      </c>
      <c r="Z11" s="103">
        <v>1984.1346198168185</v>
      </c>
      <c r="AA11" s="103">
        <v>1706.4862605220283</v>
      </c>
      <c r="AB11" s="104">
        <v>1686.1882081453855</v>
      </c>
      <c r="AC11" s="105">
        <v>7249.3044202295168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518186.2825828545</v>
      </c>
      <c r="AJ11" s="108">
        <v>480443.30612609343</v>
      </c>
      <c r="AK11" s="126">
        <v>4852.9626881423583</v>
      </c>
      <c r="AL11" s="108">
        <v>150522.38270956354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4446.0595963828155</v>
      </c>
      <c r="E12" s="99">
        <v>4657.9477354672954</v>
      </c>
      <c r="F12" s="99">
        <v>4183.892915820662</v>
      </c>
      <c r="G12" s="100">
        <v>4668.7217086410819</v>
      </c>
      <c r="H12" s="101">
        <v>37480.122321026967</v>
      </c>
      <c r="I12" s="99">
        <v>40631.036345493296</v>
      </c>
      <c r="J12" s="99">
        <v>39638.498427786399</v>
      </c>
      <c r="K12" s="100">
        <v>39796.044129009715</v>
      </c>
      <c r="L12" s="101">
        <v>17956.621956311854</v>
      </c>
      <c r="M12" s="99">
        <v>157545.70122331637</v>
      </c>
      <c r="N12" s="99">
        <v>175502.32317962823</v>
      </c>
      <c r="O12" s="102">
        <v>26.611072642459181</v>
      </c>
      <c r="P12" s="103">
        <v>29.134629795773378</v>
      </c>
      <c r="Q12" s="103">
        <v>25.018957185218035</v>
      </c>
      <c r="R12" s="104">
        <v>27.542514338532232</v>
      </c>
      <c r="S12" s="105">
        <v>108.30717396198283</v>
      </c>
      <c r="T12" s="102">
        <v>1505.0761996139399</v>
      </c>
      <c r="U12" s="103">
        <v>868.50625586827437</v>
      </c>
      <c r="V12" s="103">
        <v>6067.5905762335933</v>
      </c>
      <c r="W12" s="104">
        <v>935.03617483278117</v>
      </c>
      <c r="X12" s="109">
        <v>9376.2092065485886</v>
      </c>
      <c r="Y12" s="102">
        <v>1256.413185707562</v>
      </c>
      <c r="Z12" s="103">
        <v>1360.2794876733153</v>
      </c>
      <c r="AA12" s="103">
        <v>1322.3181996452229</v>
      </c>
      <c r="AB12" s="104">
        <v>1333.3902419867495</v>
      </c>
      <c r="AC12" s="105">
        <v>5272.4011150128499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87215.165998370372</v>
      </c>
      <c r="AJ12" s="108">
        <v>87404.285609445287</v>
      </c>
      <c r="AK12" s="126">
        <v>882.87157181257851</v>
      </c>
      <c r="AL12" s="108">
        <v>26325.348476944233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2239.7347383481451</v>
      </c>
      <c r="E13" s="99">
        <v>2346.4749237783076</v>
      </c>
      <c r="F13" s="99">
        <v>2107.6663733243859</v>
      </c>
      <c r="G13" s="100">
        <v>2351.9023908340782</v>
      </c>
      <c r="H13" s="101">
        <v>42165.137611155333</v>
      </c>
      <c r="I13" s="99">
        <v>45709.915888679956</v>
      </c>
      <c r="J13" s="99">
        <v>44593.310731259684</v>
      </c>
      <c r="K13" s="100">
        <v>44770.549645135936</v>
      </c>
      <c r="L13" s="101">
        <v>9045.7784262849163</v>
      </c>
      <c r="M13" s="99">
        <v>177238.91387623089</v>
      </c>
      <c r="N13" s="99">
        <v>186284.69230251579</v>
      </c>
      <c r="O13" s="102">
        <v>17.068846377939614</v>
      </c>
      <c r="P13" s="103">
        <v>18.687503767463397</v>
      </c>
      <c r="Q13" s="103">
        <v>16.047633346780838</v>
      </c>
      <c r="R13" s="104">
        <v>17.666290736304617</v>
      </c>
      <c r="S13" s="105">
        <v>69.470274228488464</v>
      </c>
      <c r="T13" s="102">
        <v>3480.3639100526007</v>
      </c>
      <c r="U13" s="103">
        <v>1913.1203388732692</v>
      </c>
      <c r="V13" s="103">
        <v>14811.729274438056</v>
      </c>
      <c r="W13" s="104">
        <v>2133.9565158115893</v>
      </c>
      <c r="X13" s="109">
        <v>22339.170039175515</v>
      </c>
      <c r="Y13" s="102">
        <v>771.89089043188631</v>
      </c>
      <c r="Z13" s="103">
        <v>835.70226492415713</v>
      </c>
      <c r="AA13" s="103">
        <v>812.38034125185482</v>
      </c>
      <c r="AB13" s="104">
        <v>819.18256898960976</v>
      </c>
      <c r="AC13" s="105">
        <v>3239.1560655975081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92461.263161961746</v>
      </c>
      <c r="AJ13" s="108">
        <v>92885.194849148495</v>
      </c>
      <c r="AK13" s="126">
        <v>938.23429140554083</v>
      </c>
      <c r="AL13" s="108">
        <v>27942.703845377368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12137.228997976476</v>
      </c>
      <c r="E14" s="99">
        <v>12272.413630883721</v>
      </c>
      <c r="F14" s="99">
        <v>17691.55413264368</v>
      </c>
      <c r="G14" s="100">
        <v>16674.730589471797</v>
      </c>
      <c r="H14" s="101">
        <v>70858.937537157864</v>
      </c>
      <c r="I14" s="99">
        <v>68557.584714178782</v>
      </c>
      <c r="J14" s="99">
        <v>76399.231370255613</v>
      </c>
      <c r="K14" s="100">
        <v>68301.87884495889</v>
      </c>
      <c r="L14" s="101">
        <v>58775.927350975675</v>
      </c>
      <c r="M14" s="99">
        <v>284117.63246655115</v>
      </c>
      <c r="N14" s="99">
        <v>342893.55981752684</v>
      </c>
      <c r="O14" s="102">
        <v>1165.3141148887591</v>
      </c>
      <c r="P14" s="103">
        <v>1275.8221282257882</v>
      </c>
      <c r="Q14" s="103">
        <v>1095.5944669894316</v>
      </c>
      <c r="R14" s="104">
        <v>1206.1024803264606</v>
      </c>
      <c r="S14" s="105">
        <v>4742.8331904304396</v>
      </c>
      <c r="T14" s="102">
        <v>3816.2472772515853</v>
      </c>
      <c r="U14" s="103">
        <v>2485.9778687653225</v>
      </c>
      <c r="V14" s="103">
        <v>12164.575760198444</v>
      </c>
      <c r="W14" s="104">
        <v>2240.5164012007017</v>
      </c>
      <c r="X14" s="109">
        <v>20707.317307416051</v>
      </c>
      <c r="Y14" s="102">
        <v>2561.5106795062075</v>
      </c>
      <c r="Z14" s="103">
        <v>2490.0950476052553</v>
      </c>
      <c r="AA14" s="103">
        <v>2867.1275748470466</v>
      </c>
      <c r="AB14" s="104">
        <v>2583.5655070050307</v>
      </c>
      <c r="AC14" s="105">
        <v>10502.29880896354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163826.16488019685</v>
      </c>
      <c r="AJ14" s="108">
        <v>177276.72098795668</v>
      </c>
      <c r="AK14" s="126">
        <v>1790.6739493732998</v>
      </c>
      <c r="AL14" s="108">
        <v>51434.033972629026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13435.066285472698</v>
      </c>
      <c r="E15" s="99">
        <v>14178.599115234916</v>
      </c>
      <c r="F15" s="99">
        <v>14842.059178715052</v>
      </c>
      <c r="G15" s="100">
        <v>14739.108479209512</v>
      </c>
      <c r="H15" s="101">
        <v>156894.20213173234</v>
      </c>
      <c r="I15" s="99">
        <v>166395.74351745422</v>
      </c>
      <c r="J15" s="99">
        <v>136168.96498412653</v>
      </c>
      <c r="K15" s="100">
        <v>134387.42597430365</v>
      </c>
      <c r="L15" s="101">
        <v>57194.833058632175</v>
      </c>
      <c r="M15" s="99">
        <v>593846.33660761674</v>
      </c>
      <c r="N15" s="99">
        <v>651041.16966624896</v>
      </c>
      <c r="O15" s="102">
        <v>1320.3251217789575</v>
      </c>
      <c r="P15" s="103">
        <v>1445.5329986102543</v>
      </c>
      <c r="Q15" s="103">
        <v>1241.3313110742336</v>
      </c>
      <c r="R15" s="104">
        <v>1366.5391879055303</v>
      </c>
      <c r="S15" s="105">
        <v>5373.7286193689761</v>
      </c>
      <c r="T15" s="102">
        <v>7454.7171120634976</v>
      </c>
      <c r="U15" s="103">
        <v>4310.1033732003261</v>
      </c>
      <c r="V15" s="103">
        <v>28479.074880929496</v>
      </c>
      <c r="W15" s="104">
        <v>4435.73766076214</v>
      </c>
      <c r="X15" s="109">
        <v>44679.63302695546</v>
      </c>
      <c r="Y15" s="102">
        <v>3915.542460818881</v>
      </c>
      <c r="Z15" s="103">
        <v>4148.9894368026635</v>
      </c>
      <c r="AA15" s="103">
        <v>3568.4037757520896</v>
      </c>
      <c r="AB15" s="104">
        <v>3525.9588710277658</v>
      </c>
      <c r="AC15" s="105">
        <v>15158.894544401399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350903.61104989413</v>
      </c>
      <c r="AJ15" s="108">
        <v>297136.18303019129</v>
      </c>
      <c r="AK15" s="126">
        <v>3001.3755861635473</v>
      </c>
      <c r="AL15" s="108">
        <v>97656.175449937335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46185.874104256851</v>
      </c>
      <c r="E16" s="99">
        <v>44889.889836996284</v>
      </c>
      <c r="F16" s="99">
        <v>48045.32979206548</v>
      </c>
      <c r="G16" s="100">
        <v>48702.71311603822</v>
      </c>
      <c r="H16" s="101">
        <v>256096.28882065346</v>
      </c>
      <c r="I16" s="99">
        <v>236492.5367188637</v>
      </c>
      <c r="J16" s="99">
        <v>209136.39174045704</v>
      </c>
      <c r="K16" s="100">
        <v>189354.42371046921</v>
      </c>
      <c r="L16" s="101">
        <v>187823.80684935683</v>
      </c>
      <c r="M16" s="99">
        <v>891079.64099044329</v>
      </c>
      <c r="N16" s="99">
        <v>1078903.4478398</v>
      </c>
      <c r="O16" s="102">
        <v>469.54677133250209</v>
      </c>
      <c r="P16" s="103">
        <v>514.07440573236886</v>
      </c>
      <c r="Q16" s="103">
        <v>441.45422945790796</v>
      </c>
      <c r="R16" s="104">
        <v>485.98186385777478</v>
      </c>
      <c r="S16" s="105">
        <v>1911.0572703805537</v>
      </c>
      <c r="T16" s="102">
        <v>4825.5559394853399</v>
      </c>
      <c r="U16" s="103">
        <v>3139.3959813113324</v>
      </c>
      <c r="V16" s="103">
        <v>14473.465018889938</v>
      </c>
      <c r="W16" s="104">
        <v>2845.3892258555584</v>
      </c>
      <c r="X16" s="109">
        <v>25283.806165542166</v>
      </c>
      <c r="Y16" s="102">
        <v>1307.4152152336819</v>
      </c>
      <c r="Z16" s="103">
        <v>1212.0876528689855</v>
      </c>
      <c r="AA16" s="103">
        <v>1089.1289130072762</v>
      </c>
      <c r="AB16" s="104">
        <v>996.56446839228158</v>
      </c>
      <c r="AC16" s="105">
        <v>4605.1962495022253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583664.58948077029</v>
      </c>
      <c r="AJ16" s="108">
        <v>490286.46977543947</v>
      </c>
      <c r="AK16" s="126">
        <v>4952.3885835902993</v>
      </c>
      <c r="AL16" s="108">
        <v>161835.51717596999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3765.2743205879065</v>
      </c>
      <c r="E17" s="99">
        <v>3807.2120006719365</v>
      </c>
      <c r="F17" s="99">
        <v>5488.3659588230512</v>
      </c>
      <c r="G17" s="100">
        <v>5172.9216694953475</v>
      </c>
      <c r="H17" s="101">
        <v>77320.161223323274</v>
      </c>
      <c r="I17" s="99">
        <v>74808.961119438274</v>
      </c>
      <c r="J17" s="99">
        <v>83365.642954898285</v>
      </c>
      <c r="K17" s="100">
        <v>74529.938885673269</v>
      </c>
      <c r="L17" s="101">
        <v>18233.773949578241</v>
      </c>
      <c r="M17" s="99">
        <v>310024.70418333309</v>
      </c>
      <c r="N17" s="99">
        <v>328258.47813291132</v>
      </c>
      <c r="O17" s="102">
        <v>1773.1796656779372</v>
      </c>
      <c r="P17" s="103">
        <v>1941.3322347064102</v>
      </c>
      <c r="Q17" s="103">
        <v>1667.0919933724192</v>
      </c>
      <c r="R17" s="104">
        <v>1835.2445624008926</v>
      </c>
      <c r="S17" s="105">
        <v>7216.8484561576588</v>
      </c>
      <c r="T17" s="102">
        <v>4844.7450558040637</v>
      </c>
      <c r="U17" s="103">
        <v>2624.8652939469757</v>
      </c>
      <c r="V17" s="103">
        <v>20823.767359080412</v>
      </c>
      <c r="W17" s="104">
        <v>2961.0368099038728</v>
      </c>
      <c r="X17" s="109">
        <v>31254.414518735324</v>
      </c>
      <c r="Y17" s="102">
        <v>281.82644558520064</v>
      </c>
      <c r="Z17" s="103">
        <v>273.96904570828644</v>
      </c>
      <c r="AA17" s="103">
        <v>315.4514950584657</v>
      </c>
      <c r="AB17" s="104">
        <v>284.25299554718885</v>
      </c>
      <c r="AC17" s="105">
        <v>1155.4999818991416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159701.60866402139</v>
      </c>
      <c r="AJ17" s="108">
        <v>166871.30077420102</v>
      </c>
      <c r="AK17" s="126">
        <v>1685.5686946888995</v>
      </c>
      <c r="AL17" s="108">
        <v>49238.771719936696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1820.0696220811167</v>
      </c>
      <c r="E18" s="99">
        <v>1552.5807707059125</v>
      </c>
      <c r="F18" s="99">
        <v>2275.0557706415711</v>
      </c>
      <c r="G18" s="100">
        <v>1054.717025025343</v>
      </c>
      <c r="H18" s="101">
        <v>4207.967944116589</v>
      </c>
      <c r="I18" s="99">
        <v>3223.0462197257043</v>
      </c>
      <c r="J18" s="99">
        <v>8723.4848935377413</v>
      </c>
      <c r="K18" s="100">
        <v>2459.9210643119027</v>
      </c>
      <c r="L18" s="101">
        <v>6702.4231884539431</v>
      </c>
      <c r="M18" s="99">
        <v>18614.420121691939</v>
      </c>
      <c r="N18" s="99">
        <v>25316.843310145883</v>
      </c>
      <c r="O18" s="102">
        <v>1149.1114247267619</v>
      </c>
      <c r="P18" s="103">
        <v>1258.0829192165197</v>
      </c>
      <c r="Q18" s="103">
        <v>1080.3611685465285</v>
      </c>
      <c r="R18" s="104">
        <v>1189.3326630362862</v>
      </c>
      <c r="S18" s="105">
        <v>4676.8881755260963</v>
      </c>
      <c r="T18" s="102">
        <v>6028.037566197705</v>
      </c>
      <c r="U18" s="103">
        <v>4775.6269904316168</v>
      </c>
      <c r="V18" s="103">
        <v>10998.540664179311</v>
      </c>
      <c r="W18" s="104">
        <v>3514.6380893372457</v>
      </c>
      <c r="X18" s="109">
        <v>25316.843310145876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10803.664556629323</v>
      </c>
      <c r="AJ18" s="108">
        <v>14368.046965981395</v>
      </c>
      <c r="AK18" s="126">
        <v>145.13178753516559</v>
      </c>
      <c r="AL18" s="108">
        <v>3797.526496521883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4931.9196721194994</v>
      </c>
      <c r="E19" s="99">
        <v>3323.3950787455287</v>
      </c>
      <c r="F19" s="99">
        <v>16158.668343013433</v>
      </c>
      <c r="G19" s="100">
        <v>3122.6324684338642</v>
      </c>
      <c r="H19" s="101">
        <v>10855.385856369205</v>
      </c>
      <c r="I19" s="99">
        <v>6059.5211348762941</v>
      </c>
      <c r="J19" s="99">
        <v>44998.953255064145</v>
      </c>
      <c r="K19" s="100">
        <v>6629.7019758745819</v>
      </c>
      <c r="L19" s="101">
        <v>27536.615562312327</v>
      </c>
      <c r="M19" s="99">
        <v>68543.562222184235</v>
      </c>
      <c r="N19" s="99">
        <v>96080.177784496569</v>
      </c>
      <c r="O19" s="102">
        <v>3780.9225518326621</v>
      </c>
      <c r="P19" s="103">
        <v>4139.4715768945298</v>
      </c>
      <c r="Q19" s="103">
        <v>3554.7135102700245</v>
      </c>
      <c r="R19" s="104">
        <v>3913.2625353318917</v>
      </c>
      <c r="S19" s="105">
        <v>15388.370174329109</v>
      </c>
      <c r="T19" s="102">
        <v>15787.305528488701</v>
      </c>
      <c r="U19" s="103">
        <v>9382.9162136218238</v>
      </c>
      <c r="V19" s="103">
        <v>61157.621598077581</v>
      </c>
      <c r="W19" s="104">
        <v>9752.3344443084443</v>
      </c>
      <c r="X19" s="109">
        <v>96080.177784496555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25170.221742110527</v>
      </c>
      <c r="AJ19" s="108">
        <v>70200.856481962182</v>
      </c>
      <c r="AK19" s="126">
        <v>709.09956042386023</v>
      </c>
      <c r="AL19" s="108">
        <v>14412.026667674485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23176.669145705837</v>
      </c>
      <c r="E20" s="99">
        <v>24459.328570542686</v>
      </c>
      <c r="F20" s="99">
        <v>25603.855441935568</v>
      </c>
      <c r="G20" s="100">
        <v>25426.256444650462</v>
      </c>
      <c r="H20" s="101">
        <v>71670.357098466382</v>
      </c>
      <c r="I20" s="99">
        <v>76010.726945459042</v>
      </c>
      <c r="J20" s="99">
        <v>62202.92536971363</v>
      </c>
      <c r="K20" s="100">
        <v>61389.106023402506</v>
      </c>
      <c r="L20" s="101">
        <v>98666.109602834564</v>
      </c>
      <c r="M20" s="99">
        <v>271273.11543704156</v>
      </c>
      <c r="N20" s="99">
        <v>369939.22503987612</v>
      </c>
      <c r="O20" s="102">
        <v>381.99443793606065</v>
      </c>
      <c r="P20" s="103">
        <v>418.21938870492596</v>
      </c>
      <c r="Q20" s="103">
        <v>359.14006985441608</v>
      </c>
      <c r="R20" s="104">
        <v>395.36502062328128</v>
      </c>
      <c r="S20" s="105">
        <v>1554.718917118684</v>
      </c>
      <c r="T20" s="102">
        <v>3246.2981033417282</v>
      </c>
      <c r="U20" s="103">
        <v>2225.6545259780501</v>
      </c>
      <c r="V20" s="103">
        <v>9950.8386829132796</v>
      </c>
      <c r="W20" s="104">
        <v>2038.9370662906651</v>
      </c>
      <c r="X20" s="109">
        <v>17461.728378523723</v>
      </c>
      <c r="Y20" s="102">
        <v>1900.3248914889755</v>
      </c>
      <c r="Z20" s="103">
        <v>2013.6233945045788</v>
      </c>
      <c r="AA20" s="103">
        <v>1731.848546095644</v>
      </c>
      <c r="AB20" s="104">
        <v>1711.2488182746258</v>
      </c>
      <c r="AC20" s="105">
        <v>7357.0456503638234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195317.08176017395</v>
      </c>
      <c r="AJ20" s="108">
        <v>172875.92184690514</v>
      </c>
      <c r="AK20" s="126">
        <v>1746.2214327970216</v>
      </c>
      <c r="AL20" s="108">
        <v>55490.88375598142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674589.86978490546</v>
      </c>
      <c r="E21" s="99">
        <v>669444.46331123495</v>
      </c>
      <c r="F21" s="99">
        <v>645342.29614509398</v>
      </c>
      <c r="G21" s="100">
        <v>718732.04111165763</v>
      </c>
      <c r="H21" s="101">
        <v>92870.227615150216</v>
      </c>
      <c r="I21" s="99">
        <v>94643.136103335477</v>
      </c>
      <c r="J21" s="99">
        <v>94077.314245404006</v>
      </c>
      <c r="K21" s="100">
        <v>95623.893990416647</v>
      </c>
      <c r="L21" s="101">
        <v>2708108.670352892</v>
      </c>
      <c r="M21" s="99">
        <v>377214.57195430633</v>
      </c>
      <c r="N21" s="99">
        <v>3085323.2423071982</v>
      </c>
      <c r="O21" s="102">
        <v>8818.4194629103531</v>
      </c>
      <c r="P21" s="103">
        <v>9654.6798352579754</v>
      </c>
      <c r="Q21" s="103">
        <v>8290.8217172661443</v>
      </c>
      <c r="R21" s="104">
        <v>9127.0820896137648</v>
      </c>
      <c r="S21" s="105">
        <v>35891.003105048243</v>
      </c>
      <c r="T21" s="102">
        <v>24671.950340450105</v>
      </c>
      <c r="U21" s="103">
        <v>18827.497846485472</v>
      </c>
      <c r="V21" s="103">
        <v>54095.007221485052</v>
      </c>
      <c r="W21" s="104">
        <v>15510.976181003873</v>
      </c>
      <c r="X21" s="109">
        <v>113105.43158942451</v>
      </c>
      <c r="Y21" s="102">
        <v>1153.3899341563183</v>
      </c>
      <c r="Z21" s="103">
        <v>1157.1120476993806</v>
      </c>
      <c r="AA21" s="103">
        <v>1129.196196126416</v>
      </c>
      <c r="AB21" s="104">
        <v>1212.9437508453098</v>
      </c>
      <c r="AC21" s="105">
        <v>4652.6419288274246</v>
      </c>
      <c r="AD21" s="102">
        <v>110</v>
      </c>
      <c r="AE21" s="103">
        <v>118</v>
      </c>
      <c r="AF21" s="103">
        <v>81</v>
      </c>
      <c r="AG21" s="104">
        <v>97</v>
      </c>
      <c r="AH21" s="105">
        <v>406</v>
      </c>
      <c r="AI21" s="107">
        <v>1531547.6968146262</v>
      </c>
      <c r="AJ21" s="108">
        <v>1538237.7900376462</v>
      </c>
      <c r="AK21" s="126">
        <v>15537.75545492572</v>
      </c>
      <c r="AL21" s="108">
        <v>462798.48634607974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136377.63811725265</v>
      </c>
      <c r="E22" s="99">
        <v>123391.55677577724</v>
      </c>
      <c r="F22" s="99">
        <v>109834.65867203918</v>
      </c>
      <c r="G22" s="100">
        <v>106076.78165381003</v>
      </c>
      <c r="H22" s="101">
        <v>240744.03578731942</v>
      </c>
      <c r="I22" s="99">
        <v>248184.24881385907</v>
      </c>
      <c r="J22" s="99">
        <v>206200.18959267091</v>
      </c>
      <c r="K22" s="100">
        <v>190611.17182277827</v>
      </c>
      <c r="L22" s="101">
        <v>475680.63521887909</v>
      </c>
      <c r="M22" s="99">
        <v>885739.64601662767</v>
      </c>
      <c r="N22" s="99">
        <v>1361420.2812355068</v>
      </c>
      <c r="O22" s="102">
        <v>2174.3103770978196</v>
      </c>
      <c r="P22" s="103">
        <v>2380.502610660616</v>
      </c>
      <c r="Q22" s="103">
        <v>2044.223431459488</v>
      </c>
      <c r="R22" s="104">
        <v>2250.4156650222844</v>
      </c>
      <c r="S22" s="105">
        <v>8849.4520842402089</v>
      </c>
      <c r="T22" s="102">
        <v>20838.752169372554</v>
      </c>
      <c r="U22" s="103">
        <v>18861.742850660747</v>
      </c>
      <c r="V22" s="103">
        <v>14933.10028933455</v>
      </c>
      <c r="W22" s="104">
        <v>12418.794607890908</v>
      </c>
      <c r="X22" s="109">
        <v>67052.389917258755</v>
      </c>
      <c r="Y22" s="102">
        <v>2052.519065879882</v>
      </c>
      <c r="Z22" s="103">
        <v>2079.5061682800556</v>
      </c>
      <c r="AA22" s="103">
        <v>1742.9170300112219</v>
      </c>
      <c r="AB22" s="104">
        <v>1621.4750692104399</v>
      </c>
      <c r="AC22" s="105">
        <v>7496.4173333815988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748697.47949420835</v>
      </c>
      <c r="AJ22" s="108">
        <v>606595.57372388546</v>
      </c>
      <c r="AK22" s="126">
        <v>6127.2280174129846</v>
      </c>
      <c r="AL22" s="108">
        <v>204213.04218532602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6004.6475619235061</v>
      </c>
      <c r="E23" s="99">
        <v>5958.8473597249722</v>
      </c>
      <c r="F23" s="99">
        <v>5744.3095704792104</v>
      </c>
      <c r="G23" s="100">
        <v>6397.5650860477663</v>
      </c>
      <c r="H23" s="101">
        <v>48373.847516545109</v>
      </c>
      <c r="I23" s="99">
        <v>49297.312517876395</v>
      </c>
      <c r="J23" s="99">
        <v>49002.589645111089</v>
      </c>
      <c r="K23" s="100">
        <v>49808.165497336253</v>
      </c>
      <c r="L23" s="101">
        <v>24105.369578175454</v>
      </c>
      <c r="M23" s="99">
        <v>196481.91517686885</v>
      </c>
      <c r="N23" s="99">
        <v>220587.2847550443</v>
      </c>
      <c r="O23" s="102">
        <v>199.32473516732409</v>
      </c>
      <c r="P23" s="103">
        <v>218.22691803015942</v>
      </c>
      <c r="Q23" s="103">
        <v>187.39932366158675</v>
      </c>
      <c r="R23" s="104">
        <v>206.30150652442211</v>
      </c>
      <c r="S23" s="105">
        <v>811.25248338349229</v>
      </c>
      <c r="T23" s="102">
        <v>3184.4296009123045</v>
      </c>
      <c r="U23" s="103">
        <v>1850.140038809825</v>
      </c>
      <c r="V23" s="103">
        <v>12513.791913196434</v>
      </c>
      <c r="W23" s="104">
        <v>1941.3766505802184</v>
      </c>
      <c r="X23" s="109">
        <v>19489.738203498782</v>
      </c>
      <c r="Y23" s="102">
        <v>606.71201975165604</v>
      </c>
      <c r="Z23" s="103">
        <v>608.66994478514266</v>
      </c>
      <c r="AA23" s="103">
        <v>593.98550703399314</v>
      </c>
      <c r="AB23" s="104">
        <v>638.03882028744135</v>
      </c>
      <c r="AC23" s="105">
        <v>2447.4062918582331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109634.65495606998</v>
      </c>
      <c r="AJ23" s="108">
        <v>109843.10350098458</v>
      </c>
      <c r="AK23" s="126">
        <v>1109.5262979897432</v>
      </c>
      <c r="AL23" s="108">
        <v>33088.092713256643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28113.882683134998</v>
      </c>
      <c r="E24" s="99">
        <v>27325.001875840848</v>
      </c>
      <c r="F24" s="99">
        <v>29245.755145774423</v>
      </c>
      <c r="G24" s="100">
        <v>29645.912077010595</v>
      </c>
      <c r="H24" s="101">
        <v>114573.84059913528</v>
      </c>
      <c r="I24" s="99">
        <v>105803.40046976515</v>
      </c>
      <c r="J24" s="99">
        <v>93564.649925598656</v>
      </c>
      <c r="K24" s="100">
        <v>84714.478522325153</v>
      </c>
      <c r="L24" s="101">
        <v>114330.55178176086</v>
      </c>
      <c r="M24" s="99">
        <v>398656.36951682426</v>
      </c>
      <c r="N24" s="99">
        <v>512986.92129858513</v>
      </c>
      <c r="O24" s="102">
        <v>11.609158434883485</v>
      </c>
      <c r="P24" s="103">
        <v>12.710067639331124</v>
      </c>
      <c r="Q24" s="103">
        <v>10.914593400317807</v>
      </c>
      <c r="R24" s="104">
        <v>12.015502604765445</v>
      </c>
      <c r="S24" s="105">
        <v>47.249322079297862</v>
      </c>
      <c r="T24" s="102">
        <v>1274.6877730008209</v>
      </c>
      <c r="U24" s="103">
        <v>1029.4061045893941</v>
      </c>
      <c r="V24" s="103">
        <v>2028.3322491745018</v>
      </c>
      <c r="W24" s="104">
        <v>805.05286699236763</v>
      </c>
      <c r="X24" s="109">
        <v>5137.4789937570849</v>
      </c>
      <c r="Y24" s="102">
        <v>610.63221900590054</v>
      </c>
      <c r="Z24" s="103">
        <v>566.10919352713302</v>
      </c>
      <c r="AA24" s="103">
        <v>508.68094327191079</v>
      </c>
      <c r="AB24" s="104">
        <v>465.44844027078864</v>
      </c>
      <c r="AC24" s="105">
        <v>2150.8707960757329</v>
      </c>
      <c r="AD24" s="102">
        <v>5324.67</v>
      </c>
      <c r="AE24" s="103">
        <v>5719.0899999999983</v>
      </c>
      <c r="AF24" s="103">
        <v>3944.2</v>
      </c>
      <c r="AG24" s="104">
        <v>4733.04</v>
      </c>
      <c r="AH24" s="105">
        <v>19721</v>
      </c>
      <c r="AI24" s="107">
        <v>275816.12562787626</v>
      </c>
      <c r="AJ24" s="108">
        <v>234799.0877140018</v>
      </c>
      <c r="AK24" s="126">
        <v>2371.7079567070882</v>
      </c>
      <c r="AL24" s="108">
        <v>76948.038194787761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3121.7970871681805</v>
      </c>
      <c r="E25" s="99">
        <v>3317.465280665901</v>
      </c>
      <c r="F25" s="99">
        <v>3306.03012650045</v>
      </c>
      <c r="G25" s="100">
        <v>2960.4343561668138</v>
      </c>
      <c r="H25" s="101">
        <v>45786.123281643762</v>
      </c>
      <c r="I25" s="99">
        <v>49315.667954337106</v>
      </c>
      <c r="J25" s="99">
        <v>41822.84614367949</v>
      </c>
      <c r="K25" s="100">
        <v>37574.490117988957</v>
      </c>
      <c r="L25" s="101">
        <v>12705.726850501345</v>
      </c>
      <c r="M25" s="99">
        <v>174499.12749764932</v>
      </c>
      <c r="N25" s="99">
        <v>187204.85434815066</v>
      </c>
      <c r="O25" s="102">
        <v>343.23903178420039</v>
      </c>
      <c r="P25" s="103">
        <v>375.78876495706106</v>
      </c>
      <c r="Q25" s="103">
        <v>322.70336321591498</v>
      </c>
      <c r="R25" s="104">
        <v>355.25309638877559</v>
      </c>
      <c r="S25" s="105">
        <v>1396.984256345952</v>
      </c>
      <c r="T25" s="102">
        <v>13600.480885414625</v>
      </c>
      <c r="U25" s="103">
        <v>11495.172217054103</v>
      </c>
      <c r="V25" s="103">
        <v>10021.956121200818</v>
      </c>
      <c r="W25" s="104">
        <v>7790.2476424602091</v>
      </c>
      <c r="X25" s="109">
        <v>42907.856866129754</v>
      </c>
      <c r="Y25" s="102">
        <v>1507.7086331824921</v>
      </c>
      <c r="Z25" s="103">
        <v>1643.5435373420694</v>
      </c>
      <c r="AA25" s="103">
        <v>1439.4971661586353</v>
      </c>
      <c r="AB25" s="104">
        <v>1289.5495446837776</v>
      </c>
      <c r="AC25" s="105">
        <v>5880.2988813669745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101541.05360381494</v>
      </c>
      <c r="AJ25" s="108">
        <v>84807.162736892366</v>
      </c>
      <c r="AK25" s="126">
        <v>856.6380074433572</v>
      </c>
      <c r="AL25" s="108">
        <v>28080.728152222604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34417.027182617428</v>
      </c>
      <c r="E26" s="99">
        <v>34043.768473456657</v>
      </c>
      <c r="F26" s="99">
        <v>30375.536331704239</v>
      </c>
      <c r="G26" s="100">
        <v>29873.567722832853</v>
      </c>
      <c r="H26" s="101">
        <v>143803.20351102049</v>
      </c>
      <c r="I26" s="99">
        <v>148330.74065304661</v>
      </c>
      <c r="J26" s="99">
        <v>127363.93174533038</v>
      </c>
      <c r="K26" s="100">
        <v>119494.64099847544</v>
      </c>
      <c r="L26" s="101">
        <v>128709.89971061118</v>
      </c>
      <c r="M26" s="99">
        <v>538992.51690787298</v>
      </c>
      <c r="N26" s="99">
        <v>667702.41661848419</v>
      </c>
      <c r="O26" s="102">
        <v>238.98590063706661</v>
      </c>
      <c r="P26" s="103">
        <v>261.6491952436748</v>
      </c>
      <c r="Q26" s="103">
        <v>224.68759888954975</v>
      </c>
      <c r="R26" s="104">
        <v>247.35089349615802</v>
      </c>
      <c r="S26" s="105">
        <v>972.6735882664492</v>
      </c>
      <c r="T26" s="102">
        <v>17054.765165494391</v>
      </c>
      <c r="U26" s="103">
        <v>13321.949095312524</v>
      </c>
      <c r="V26" s="103">
        <v>33095.96218088887</v>
      </c>
      <c r="W26" s="104">
        <v>10294.724045227757</v>
      </c>
      <c r="X26" s="109">
        <v>73767.40048692355</v>
      </c>
      <c r="Y26" s="102">
        <v>280.43826408427753</v>
      </c>
      <c r="Z26" s="103">
        <v>287.89840524200838</v>
      </c>
      <c r="AA26" s="103">
        <v>248.28610641856409</v>
      </c>
      <c r="AB26" s="104">
        <v>234.10133097780826</v>
      </c>
      <c r="AC26" s="105">
        <v>1050.7241067226582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360594.73982014123</v>
      </c>
      <c r="AJ26" s="108">
        <v>304036.60003035952</v>
      </c>
      <c r="AK26" s="126">
        <v>3071.0767679834289</v>
      </c>
      <c r="AL26" s="108">
        <v>100155.36249277261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1401.694144668679</v>
      </c>
      <c r="E27" s="99">
        <v>1119.3141670609957</v>
      </c>
      <c r="F27" s="99">
        <v>1942.210414456426</v>
      </c>
      <c r="G27" s="100">
        <v>782.55756677644877</v>
      </c>
      <c r="H27" s="101">
        <v>8641.49695996843</v>
      </c>
      <c r="I27" s="99">
        <v>6948.5515226784009</v>
      </c>
      <c r="J27" s="99">
        <v>11133.420289928492</v>
      </c>
      <c r="K27" s="100">
        <v>4783.9041946873567</v>
      </c>
      <c r="L27" s="101">
        <v>5245.7762929625487</v>
      </c>
      <c r="M27" s="99">
        <v>31507.37296726268</v>
      </c>
      <c r="N27" s="99">
        <v>36753.149260225226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10043.191104637108</v>
      </c>
      <c r="U27" s="103">
        <v>8067.8656897393957</v>
      </c>
      <c r="V27" s="103">
        <v>13075.630704384919</v>
      </c>
      <c r="W27" s="104">
        <v>5566.4617614638055</v>
      </c>
      <c r="X27" s="109">
        <v>36753.149260225233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18111.056794376505</v>
      </c>
      <c r="AJ27" s="108">
        <v>18455.671541190233</v>
      </c>
      <c r="AK27" s="126">
        <v>186.42092465848725</v>
      </c>
      <c r="AL27" s="108">
        <v>5512.9723890337837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8728.6296307803859</v>
      </c>
      <c r="E28" s="99">
        <v>8662.052367438424</v>
      </c>
      <c r="F28" s="99">
        <v>8350.1904496787083</v>
      </c>
      <c r="G28" s="100">
        <v>9299.7924689245883</v>
      </c>
      <c r="H28" s="101">
        <v>68580.846162362941</v>
      </c>
      <c r="I28" s="99">
        <v>69890.066215015686</v>
      </c>
      <c r="J28" s="99">
        <v>69472.230027998856</v>
      </c>
      <c r="K28" s="100">
        <v>70614.315605844866</v>
      </c>
      <c r="L28" s="101">
        <v>35040.664916822105</v>
      </c>
      <c r="M28" s="99">
        <v>278557.4580112223</v>
      </c>
      <c r="N28" s="99">
        <v>313598.12292804441</v>
      </c>
      <c r="O28" s="102">
        <v>38.544299315000572</v>
      </c>
      <c r="P28" s="103">
        <v>42.19949741853948</v>
      </c>
      <c r="Q28" s="103">
        <v>36.238230125214216</v>
      </c>
      <c r="R28" s="104">
        <v>39.89342822875313</v>
      </c>
      <c r="S28" s="105">
        <v>156.87545508750739</v>
      </c>
      <c r="T28" s="102">
        <v>3033.2744949267908</v>
      </c>
      <c r="U28" s="103">
        <v>2507.2790908511633</v>
      </c>
      <c r="V28" s="103">
        <v>6006.2592619999759</v>
      </c>
      <c r="W28" s="104">
        <v>1954.332032908279</v>
      </c>
      <c r="X28" s="109">
        <v>13501.14488068621</v>
      </c>
      <c r="Y28" s="102">
        <v>1279.829111132027</v>
      </c>
      <c r="Z28" s="103">
        <v>1283.9592575172858</v>
      </c>
      <c r="AA28" s="103">
        <v>1252.9831596278457</v>
      </c>
      <c r="AB28" s="104">
        <v>1345.9114532961655</v>
      </c>
      <c r="AC28" s="105">
        <v>5162.6829815733245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155861.59437559743</v>
      </c>
      <c r="AJ28" s="108">
        <v>156159.16326692252</v>
      </c>
      <c r="AK28" s="126">
        <v>1577.3652855244702</v>
      </c>
      <c r="AL28" s="108">
        <v>47039.718439206663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2293.85155649547</v>
      </c>
      <c r="E29" s="99">
        <v>2276.3552981360108</v>
      </c>
      <c r="F29" s="99">
        <v>2194.3991405574893</v>
      </c>
      <c r="G29" s="100">
        <v>2443.9510361055718</v>
      </c>
      <c r="H29" s="101">
        <v>82366.178293510529</v>
      </c>
      <c r="I29" s="99">
        <v>83938.562688228252</v>
      </c>
      <c r="J29" s="99">
        <v>83436.737881403416</v>
      </c>
      <c r="K29" s="100">
        <v>84808.392353391217</v>
      </c>
      <c r="L29" s="101">
        <v>9208.557031294542</v>
      </c>
      <c r="M29" s="99">
        <v>334549.87121653341</v>
      </c>
      <c r="N29" s="99">
        <v>343758.42824782798</v>
      </c>
      <c r="O29" s="102">
        <v>75.670213402455261</v>
      </c>
      <c r="P29" s="103">
        <v>82.846102585512654</v>
      </c>
      <c r="Q29" s="103">
        <v>71.142935677522047</v>
      </c>
      <c r="R29" s="104">
        <v>78.31882486057944</v>
      </c>
      <c r="S29" s="105">
        <v>307.9780765260694</v>
      </c>
      <c r="T29" s="102">
        <v>1507.4100313323074</v>
      </c>
      <c r="U29" s="103">
        <v>880.40390161913251</v>
      </c>
      <c r="V29" s="103">
        <v>5852.2926123336101</v>
      </c>
      <c r="W29" s="104">
        <v>929.56036309176977</v>
      </c>
      <c r="X29" s="109">
        <v>9169.6669083768193</v>
      </c>
      <c r="Y29" s="102">
        <v>791.4700419215867</v>
      </c>
      <c r="Z29" s="103">
        <v>794.02420099192659</v>
      </c>
      <c r="AA29" s="103">
        <v>774.86800796437706</v>
      </c>
      <c r="AB29" s="104">
        <v>832.33658704702566</v>
      </c>
      <c r="AC29" s="105">
        <v>3192.698837924916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170874.94783637027</v>
      </c>
      <c r="AJ29" s="108">
        <v>171154.64560734315</v>
      </c>
      <c r="AK29" s="126">
        <v>1728.8348041145771</v>
      </c>
      <c r="AL29" s="108">
        <v>51563.764237174197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13138.983570481892</v>
      </c>
      <c r="E30" s="99">
        <v>11381.566935502809</v>
      </c>
      <c r="F30" s="99">
        <v>11245.151411781966</v>
      </c>
      <c r="G30" s="100">
        <v>7677.0021350746101</v>
      </c>
      <c r="H30" s="101">
        <v>36444.693697997485</v>
      </c>
      <c r="I30" s="99">
        <v>30901.326278713281</v>
      </c>
      <c r="J30" s="99">
        <v>31281.053159114133</v>
      </c>
      <c r="K30" s="100">
        <v>20697.829831695431</v>
      </c>
      <c r="L30" s="101">
        <v>43442.704052841276</v>
      </c>
      <c r="M30" s="99">
        <v>119324.90296752033</v>
      </c>
      <c r="N30" s="99">
        <v>162767.60702036161</v>
      </c>
      <c r="O30" s="102">
        <v>27.417647677287462</v>
      </c>
      <c r="P30" s="103">
        <v>30.017693224217851</v>
      </c>
      <c r="Q30" s="103">
        <v>25.777275594030947</v>
      </c>
      <c r="R30" s="104">
        <v>28.377321140961335</v>
      </c>
      <c r="S30" s="105">
        <v>111.58993763649758</v>
      </c>
      <c r="T30" s="102">
        <v>49583.677268479376</v>
      </c>
      <c r="U30" s="103">
        <v>42282.89321421607</v>
      </c>
      <c r="V30" s="103">
        <v>42526.204570896087</v>
      </c>
      <c r="W30" s="104">
        <v>28374.831966770042</v>
      </c>
      <c r="X30" s="109">
        <v>162767.60702036158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91866.570482695475</v>
      </c>
      <c r="AJ30" s="108">
        <v>70192.026172289479</v>
      </c>
      <c r="AK30" s="126">
        <v>709.01036537666141</v>
      </c>
      <c r="AL30" s="108">
        <v>24415.141053054242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1307.3417768455349</v>
      </c>
      <c r="E31" s="99">
        <v>765.9669920096444</v>
      </c>
      <c r="F31" s="99">
        <v>5063.3477419798874</v>
      </c>
      <c r="G31" s="100">
        <v>799.12820001876753</v>
      </c>
      <c r="H31" s="101">
        <v>1477.476986654752</v>
      </c>
      <c r="I31" s="99">
        <v>829.23879798258633</v>
      </c>
      <c r="J31" s="99">
        <v>6061.8571205256349</v>
      </c>
      <c r="K31" s="100">
        <v>901.58194000298067</v>
      </c>
      <c r="L31" s="101">
        <v>7935.7847108538344</v>
      </c>
      <c r="M31" s="99">
        <v>9270.1548451659546</v>
      </c>
      <c r="N31" s="99">
        <v>17205.939556019788</v>
      </c>
      <c r="O31" s="102">
        <v>1064.3540532711968</v>
      </c>
      <c r="P31" s="103">
        <v>1165.2879134308175</v>
      </c>
      <c r="Q31" s="103">
        <v>1000.6747509387319</v>
      </c>
      <c r="R31" s="104">
        <v>1101.6086110983529</v>
      </c>
      <c r="S31" s="105">
        <v>4331.9253287390993</v>
      </c>
      <c r="T31" s="102">
        <v>2784.8187635002869</v>
      </c>
      <c r="U31" s="103">
        <v>1595.2057899922306</v>
      </c>
      <c r="V31" s="103">
        <v>11125.204862505521</v>
      </c>
      <c r="W31" s="104">
        <v>1700.7101400217482</v>
      </c>
      <c r="X31" s="109">
        <v>17205.939556019788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4380.024553492518</v>
      </c>
      <c r="AJ31" s="108">
        <v>12697.655852501997</v>
      </c>
      <c r="AK31" s="126">
        <v>128.2591500252727</v>
      </c>
      <c r="AL31" s="108">
        <v>2580.8909334029677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4.3604492105391959</v>
      </c>
      <c r="E32" s="99">
        <v>3.2673060085713033</v>
      </c>
      <c r="F32" s="99">
        <v>6.0186988996924651</v>
      </c>
      <c r="G32" s="100">
        <v>2.518999117371624</v>
      </c>
      <c r="H32" s="101">
        <v>247.54653768339548</v>
      </c>
      <c r="I32" s="99">
        <v>181.03918267284661</v>
      </c>
      <c r="J32" s="99">
        <v>404.02077050643135</v>
      </c>
      <c r="K32" s="100">
        <v>143.70045004100325</v>
      </c>
      <c r="L32" s="101">
        <v>16.165453236174589</v>
      </c>
      <c r="M32" s="99">
        <v>976.3069409036766</v>
      </c>
      <c r="N32" s="99">
        <v>992.47239413985119</v>
      </c>
      <c r="O32" s="102">
        <v>6.4619708347633518</v>
      </c>
      <c r="P32" s="103">
        <v>7.0747666037905637</v>
      </c>
      <c r="Q32" s="103">
        <v>6.0753571950766556</v>
      </c>
      <c r="R32" s="104">
        <v>6.6881529641038675</v>
      </c>
      <c r="S32" s="105">
        <v>26.300247597734437</v>
      </c>
      <c r="T32" s="102">
        <v>251.90698689393471</v>
      </c>
      <c r="U32" s="103">
        <v>184.3064886814179</v>
      </c>
      <c r="V32" s="103">
        <v>410.03946940612383</v>
      </c>
      <c r="W32" s="104">
        <v>146.21944915837489</v>
      </c>
      <c r="X32" s="109">
        <v>992.47239413985142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436.21347557535262</v>
      </c>
      <c r="AJ32" s="108">
        <v>550.69632937885353</v>
      </c>
      <c r="AK32" s="126">
        <v>5.5625891856449874</v>
      </c>
      <c r="AL32" s="108">
        <v>148.87085912097768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2658.3366701921241</v>
      </c>
      <c r="E33" s="99">
        <v>2583.7432459370384</v>
      </c>
      <c r="F33" s="99">
        <v>2765.3620180363778</v>
      </c>
      <c r="G33" s="100">
        <v>2803.1992622237399</v>
      </c>
      <c r="H33" s="101">
        <v>101899.45719739331</v>
      </c>
      <c r="I33" s="99">
        <v>94099.220390355535</v>
      </c>
      <c r="J33" s="99">
        <v>83214.344482352855</v>
      </c>
      <c r="K33" s="100">
        <v>75343.19643161475</v>
      </c>
      <c r="L33" s="101">
        <v>10810.641196389281</v>
      </c>
      <c r="M33" s="99">
        <v>354556.21850171644</v>
      </c>
      <c r="N33" s="99">
        <v>365366.85969810572</v>
      </c>
      <c r="O33" s="102">
        <v>26.3283887755106</v>
      </c>
      <c r="P33" s="103">
        <v>28.825138708230977</v>
      </c>
      <c r="Q33" s="103">
        <v>24.753186028257833</v>
      </c>
      <c r="R33" s="104">
        <v>27.249935960978206</v>
      </c>
      <c r="S33" s="105">
        <v>107.15664947297762</v>
      </c>
      <c r="T33" s="102">
        <v>1261.2140052512716</v>
      </c>
      <c r="U33" s="103">
        <v>1030.2203233533223</v>
      </c>
      <c r="V33" s="103">
        <v>1803.6683729625486</v>
      </c>
      <c r="W33" s="104">
        <v>748.35433461358798</v>
      </c>
      <c r="X33" s="109">
        <v>4843.4570361807309</v>
      </c>
      <c r="Y33" s="102">
        <v>447.59117155993169</v>
      </c>
      <c r="Z33" s="103">
        <v>414.95595757158873</v>
      </c>
      <c r="AA33" s="103">
        <v>372.86126126778396</v>
      </c>
      <c r="AB33" s="104">
        <v>341.17199551098707</v>
      </c>
      <c r="AC33" s="105">
        <v>1576.5803859102914</v>
      </c>
      <c r="AD33" s="98">
        <v>8175.3300000000008</v>
      </c>
      <c r="AE33" s="99">
        <v>8780.91</v>
      </c>
      <c r="AF33" s="99">
        <v>6055.8</v>
      </c>
      <c r="AG33" s="100">
        <v>7266.96</v>
      </c>
      <c r="AH33" s="105">
        <v>30279</v>
      </c>
      <c r="AI33" s="107">
        <v>201240.75750387801</v>
      </c>
      <c r="AJ33" s="108">
        <v>162484.84117228544</v>
      </c>
      <c r="AK33" s="126">
        <v>1641.2610219422772</v>
      </c>
      <c r="AL33" s="108">
        <v>54805.028954715854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13789.706720484272</v>
      </c>
      <c r="E34" s="99">
        <v>13402.764970295815</v>
      </c>
      <c r="F34" s="99">
        <v>14344.884014232925</v>
      </c>
      <c r="G34" s="100">
        <v>14541.158815053155</v>
      </c>
      <c r="H34" s="101">
        <v>72513.23139769632</v>
      </c>
      <c r="I34" s="99">
        <v>66962.462118819079</v>
      </c>
      <c r="J34" s="99">
        <v>59216.615897840384</v>
      </c>
      <c r="K34" s="100">
        <v>53615.385080064269</v>
      </c>
      <c r="L34" s="101">
        <v>56078.514520066165</v>
      </c>
      <c r="M34" s="99">
        <v>252307.69449442005</v>
      </c>
      <c r="N34" s="99">
        <v>308386.20901448623</v>
      </c>
      <c r="O34" s="102">
        <v>87.367814319744582</v>
      </c>
      <c r="P34" s="103">
        <v>95.652999804685763</v>
      </c>
      <c r="Q34" s="103">
        <v>82.140680129674408</v>
      </c>
      <c r="R34" s="104">
        <v>90.425865614615589</v>
      </c>
      <c r="S34" s="105">
        <v>355.58735986872034</v>
      </c>
      <c r="T34" s="102">
        <v>3120.1506064833479</v>
      </c>
      <c r="U34" s="103">
        <v>2595.887337157465</v>
      </c>
      <c r="V34" s="103">
        <v>3658.3461905503268</v>
      </c>
      <c r="W34" s="104">
        <v>1946.0992891078906</v>
      </c>
      <c r="X34" s="109">
        <v>11320.483423299031</v>
      </c>
      <c r="Y34" s="102">
        <v>927.73442832422234</v>
      </c>
      <c r="Z34" s="103">
        <v>860.090530239293</v>
      </c>
      <c r="AA34" s="103">
        <v>772.83970517322507</v>
      </c>
      <c r="AB34" s="104">
        <v>707.15649978640977</v>
      </c>
      <c r="AC34" s="105">
        <v>3267.8211635231501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166668.1652072955</v>
      </c>
      <c r="AJ34" s="108">
        <v>140300.86336911883</v>
      </c>
      <c r="AK34" s="126">
        <v>1417.1804380719072</v>
      </c>
      <c r="AL34" s="108">
        <v>46257.931352172935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642.47477423171722</v>
      </c>
      <c r="E35" s="99">
        <v>637.57432432790245</v>
      </c>
      <c r="F35" s="99">
        <v>614.61958530477011</v>
      </c>
      <c r="G35" s="100">
        <v>684.51547603812844</v>
      </c>
      <c r="H35" s="101">
        <v>9660.5530367927204</v>
      </c>
      <c r="I35" s="99">
        <v>9844.9746422879507</v>
      </c>
      <c r="J35" s="99">
        <v>9786.1166830873462</v>
      </c>
      <c r="K35" s="100">
        <v>9946.9951049023348</v>
      </c>
      <c r="L35" s="101">
        <v>2579.1841599025183</v>
      </c>
      <c r="M35" s="99">
        <v>39238.639467070352</v>
      </c>
      <c r="N35" s="99">
        <v>41817.823626972873</v>
      </c>
      <c r="O35" s="102">
        <v>6.2247023922097</v>
      </c>
      <c r="P35" s="103">
        <v>6.8149977350606799</v>
      </c>
      <c r="Q35" s="103">
        <v>5.852284300368094</v>
      </c>
      <c r="R35" s="104">
        <v>6.4425796432190738</v>
      </c>
      <c r="S35" s="105">
        <v>25.334564070857546</v>
      </c>
      <c r="T35" s="102">
        <v>463.45674976766861</v>
      </c>
      <c r="U35" s="103">
        <v>256.86534125937339</v>
      </c>
      <c r="V35" s="103">
        <v>1961.3938211281095</v>
      </c>
      <c r="W35" s="104">
        <v>282.95804239384762</v>
      </c>
      <c r="X35" s="109">
        <v>2964.6739545489991</v>
      </c>
      <c r="Y35" s="102">
        <v>801.76160283821434</v>
      </c>
      <c r="Z35" s="103">
        <v>804.34897388408194</v>
      </c>
      <c r="AA35" s="103">
        <v>784.94369104007501</v>
      </c>
      <c r="AB35" s="104">
        <v>843.15953957209535</v>
      </c>
      <c r="AC35" s="105">
        <v>3234.2138073344668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20785.57677764029</v>
      </c>
      <c r="AJ35" s="108">
        <v>20821.924380839257</v>
      </c>
      <c r="AK35" s="126">
        <v>210.3224684933258</v>
      </c>
      <c r="AL35" s="108">
        <v>6272.6735440459297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17412.442884683624</v>
      </c>
      <c r="E36" s="99">
        <v>17279.630193070218</v>
      </c>
      <c r="F36" s="99">
        <v>16657.507584986382</v>
      </c>
      <c r="G36" s="100">
        <v>18551.835975893351</v>
      </c>
      <c r="H36" s="101">
        <v>78172.742524807647</v>
      </c>
      <c r="I36" s="99">
        <v>79665.073515329976</v>
      </c>
      <c r="J36" s="99">
        <v>79188.797667290928</v>
      </c>
      <c r="K36" s="100">
        <v>80490.618318597641</v>
      </c>
      <c r="L36" s="101">
        <v>69901.416638633571</v>
      </c>
      <c r="M36" s="99">
        <v>317517.23202602618</v>
      </c>
      <c r="N36" s="99">
        <v>387418.64866465976</v>
      </c>
      <c r="O36" s="102">
        <v>76.863544308359522</v>
      </c>
      <c r="P36" s="103">
        <v>84.152598367719605</v>
      </c>
      <c r="Q36" s="103">
        <v>72.264870717261104</v>
      </c>
      <c r="R36" s="104">
        <v>79.553924776621173</v>
      </c>
      <c r="S36" s="105">
        <v>312.83493816996139</v>
      </c>
      <c r="T36" s="102">
        <v>4677.2254043280464</v>
      </c>
      <c r="U36" s="103">
        <v>2871.0127481727336</v>
      </c>
      <c r="V36" s="103">
        <v>16278.987187143593</v>
      </c>
      <c r="W36" s="104">
        <v>2795.0488418383275</v>
      </c>
      <c r="X36" s="109">
        <v>26622.274181482702</v>
      </c>
      <c r="Y36" s="102">
        <v>909.08788096875753</v>
      </c>
      <c r="Z36" s="103">
        <v>912.02160547369908</v>
      </c>
      <c r="AA36" s="103">
        <v>890.0186716866375</v>
      </c>
      <c r="AB36" s="104">
        <v>956.02747304782201</v>
      </c>
      <c r="AC36" s="105">
        <v>3667.1556311769164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192529.88911789146</v>
      </c>
      <c r="AJ36" s="108">
        <v>192939.87195130062</v>
      </c>
      <c r="AK36" s="126">
        <v>1948.887595467683</v>
      </c>
      <c r="AL36" s="108">
        <v>58112.797299698963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6350.7124344948952</v>
      </c>
      <c r="E37" s="99">
        <v>6702.1780013251782</v>
      </c>
      <c r="F37" s="99">
        <v>7015.7934301891255</v>
      </c>
      <c r="G37" s="100">
        <v>6967.1289670895458</v>
      </c>
      <c r="H37" s="101">
        <v>46504.993805976235</v>
      </c>
      <c r="I37" s="99">
        <v>49321.344679918788</v>
      </c>
      <c r="J37" s="99">
        <v>40361.828462189071</v>
      </c>
      <c r="K37" s="100">
        <v>39833.762673324847</v>
      </c>
      <c r="L37" s="101">
        <v>27035.812833098746</v>
      </c>
      <c r="M37" s="99">
        <v>176021.92962140893</v>
      </c>
      <c r="N37" s="99">
        <v>203057.74245450768</v>
      </c>
      <c r="O37" s="102">
        <v>2457.1637276536353</v>
      </c>
      <c r="P37" s="103">
        <v>2690.1792541262826</v>
      </c>
      <c r="Q37" s="103">
        <v>2310.1539319820499</v>
      </c>
      <c r="R37" s="104">
        <v>2543.1694584546976</v>
      </c>
      <c r="S37" s="105">
        <v>10000.666372216667</v>
      </c>
      <c r="T37" s="102">
        <v>1627.0921715591587</v>
      </c>
      <c r="U37" s="103">
        <v>988.83875969148801</v>
      </c>
      <c r="V37" s="103">
        <v>5525.5370300535278</v>
      </c>
      <c r="W37" s="104">
        <v>979.7490108223634</v>
      </c>
      <c r="X37" s="109">
        <v>9121.2169721265382</v>
      </c>
      <c r="Y37" s="102">
        <v>1208.4156538247105</v>
      </c>
      <c r="Z37" s="103">
        <v>1280.4621155703574</v>
      </c>
      <c r="AA37" s="103">
        <v>1101.2816295405996</v>
      </c>
      <c r="AB37" s="104">
        <v>1088.1822728595732</v>
      </c>
      <c r="AC37" s="105">
        <v>4678.3416717952405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108879.2289217151</v>
      </c>
      <c r="AJ37" s="108">
        <v>93236.728397464656</v>
      </c>
      <c r="AK37" s="126">
        <v>941.78513532792601</v>
      </c>
      <c r="AL37" s="108">
        <v>30458.661368176152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5291.6566248003937</v>
      </c>
      <c r="E38" s="99">
        <v>5584.5111847084609</v>
      </c>
      <c r="F38" s="99">
        <v>5845.8275612418147</v>
      </c>
      <c r="G38" s="100">
        <v>5805.2784683314658</v>
      </c>
      <c r="H38" s="101">
        <v>93740.525568657948</v>
      </c>
      <c r="I38" s="99">
        <v>99417.468827925652</v>
      </c>
      <c r="J38" s="99">
        <v>81357.69308438024</v>
      </c>
      <c r="K38" s="100">
        <v>80293.266223267579</v>
      </c>
      <c r="L38" s="101">
        <v>22527.273839082132</v>
      </c>
      <c r="M38" s="99">
        <v>354808.95370423142</v>
      </c>
      <c r="N38" s="99">
        <v>377336.22754331352</v>
      </c>
      <c r="O38" s="102">
        <v>1179.3089719629895</v>
      </c>
      <c r="P38" s="103">
        <v>1291.1441329183726</v>
      </c>
      <c r="Q38" s="103">
        <v>1108.752024922469</v>
      </c>
      <c r="R38" s="104">
        <v>1220.5871858778519</v>
      </c>
      <c r="S38" s="105">
        <v>4799.7923156816832</v>
      </c>
      <c r="T38" s="102">
        <v>4855.3576471874203</v>
      </c>
      <c r="U38" s="103">
        <v>3424.3741800465714</v>
      </c>
      <c r="V38" s="103">
        <v>15625.020554564664</v>
      </c>
      <c r="W38" s="104">
        <v>3171.3967858610713</v>
      </c>
      <c r="X38" s="109">
        <v>27076.149167659725</v>
      </c>
      <c r="Y38" s="102">
        <v>1201.5220931542549</v>
      </c>
      <c r="Z38" s="103">
        <v>1273.1575567027471</v>
      </c>
      <c r="AA38" s="103">
        <v>1094.9992285269518</v>
      </c>
      <c r="AB38" s="104">
        <v>1081.9745987908623</v>
      </c>
      <c r="AC38" s="105">
        <v>4651.6534771748156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204034.16220609244</v>
      </c>
      <c r="AJ38" s="108">
        <v>171569.04468384886</v>
      </c>
      <c r="AK38" s="126">
        <v>1733.0206533722107</v>
      </c>
      <c r="AL38" s="108">
        <v>56600.43413149703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29597.672037705335</v>
      </c>
      <c r="E39" s="99">
        <v>29276.680082173007</v>
      </c>
      <c r="F39" s="99">
        <v>26122.103967458715</v>
      </c>
      <c r="G39" s="100">
        <v>25690.42513070834</v>
      </c>
      <c r="H39" s="101">
        <v>175837.70724835893</v>
      </c>
      <c r="I39" s="99">
        <v>181373.82696682299</v>
      </c>
      <c r="J39" s="99">
        <v>155736.32017536438</v>
      </c>
      <c r="K39" s="100">
        <v>146114.01685517686</v>
      </c>
      <c r="L39" s="101">
        <v>110686.8812180454</v>
      </c>
      <c r="M39" s="99">
        <v>659061.87124572322</v>
      </c>
      <c r="N39" s="99">
        <v>769748.75246376859</v>
      </c>
      <c r="O39" s="102">
        <v>273.30222122600509</v>
      </c>
      <c r="P39" s="103">
        <v>299.21977008463716</v>
      </c>
      <c r="Q39" s="103">
        <v>256.95080628085947</v>
      </c>
      <c r="R39" s="104">
        <v>282.8683551394916</v>
      </c>
      <c r="S39" s="105">
        <v>1112.3411527309934</v>
      </c>
      <c r="T39" s="102">
        <v>9021.3319008312901</v>
      </c>
      <c r="U39" s="103">
        <v>5594.0460542702403</v>
      </c>
      <c r="V39" s="103">
        <v>31958.130945963592</v>
      </c>
      <c r="W39" s="104">
        <v>5398.8966227197416</v>
      </c>
      <c r="X39" s="109">
        <v>51972.405523784866</v>
      </c>
      <c r="Y39" s="102">
        <v>752.14439407739906</v>
      </c>
      <c r="Z39" s="103">
        <v>772.1527312746623</v>
      </c>
      <c r="AA39" s="103">
        <v>665.9112788328564</v>
      </c>
      <c r="AB39" s="104">
        <v>627.86725740144061</v>
      </c>
      <c r="AC39" s="105">
        <v>2818.0756615863584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416085.88633506023</v>
      </c>
      <c r="AJ39" s="108">
        <v>350126.23746742128</v>
      </c>
      <c r="AK39" s="126">
        <v>3536.6286612870831</v>
      </c>
      <c r="AL39" s="108">
        <v>115462.31286956528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7836.5220000628324</v>
      </c>
      <c r="E40" s="99">
        <v>7090.3167311346324</v>
      </c>
      <c r="F40" s="99">
        <v>6311.3112306051898</v>
      </c>
      <c r="G40" s="100">
        <v>6095.3763725636963</v>
      </c>
      <c r="H40" s="101">
        <v>71222.626920494848</v>
      </c>
      <c r="I40" s="99">
        <v>73423.767708324711</v>
      </c>
      <c r="J40" s="99">
        <v>61003.044691284776</v>
      </c>
      <c r="K40" s="100">
        <v>56391.130659641254</v>
      </c>
      <c r="L40" s="101">
        <v>27333.526334366354</v>
      </c>
      <c r="M40" s="99">
        <v>262040.56997974557</v>
      </c>
      <c r="N40" s="99">
        <v>289374.09631411196</v>
      </c>
      <c r="O40" s="102">
        <v>272.3799050695913</v>
      </c>
      <c r="P40" s="103">
        <v>298.20998967733027</v>
      </c>
      <c r="Q40" s="103">
        <v>256.08367143294913</v>
      </c>
      <c r="R40" s="104">
        <v>281.9137560406881</v>
      </c>
      <c r="S40" s="105">
        <v>1108.5873222205587</v>
      </c>
      <c r="T40" s="102">
        <v>1652.5075846934419</v>
      </c>
      <c r="U40" s="103">
        <v>1404.2421377080461</v>
      </c>
      <c r="V40" s="103">
        <v>2554.0476585833435</v>
      </c>
      <c r="W40" s="104">
        <v>957.18599579158172</v>
      </c>
      <c r="X40" s="109">
        <v>6567.9833767764139</v>
      </c>
      <c r="Y40" s="102">
        <v>2019.771860319298</v>
      </c>
      <c r="Z40" s="103">
        <v>2046.3283931795954</v>
      </c>
      <c r="AA40" s="103">
        <v>1715.1094138942181</v>
      </c>
      <c r="AB40" s="104">
        <v>1595.6050160228788</v>
      </c>
      <c r="AC40" s="105">
        <v>7376.8146834159907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159573.23336001701</v>
      </c>
      <c r="AJ40" s="108">
        <v>128502.85432455401</v>
      </c>
      <c r="AK40" s="126">
        <v>1298.0086295409492</v>
      </c>
      <c r="AL40" s="108">
        <v>43406.114447116801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526.28663070845676</v>
      </c>
      <c r="E41" s="99">
        <v>454.03422074842331</v>
      </c>
      <c r="F41" s="99">
        <v>462.01299956685523</v>
      </c>
      <c r="G41" s="100">
        <v>298.70712955292396</v>
      </c>
      <c r="H41" s="101">
        <v>2296.394947065618</v>
      </c>
      <c r="I41" s="99">
        <v>1879.0129268334376</v>
      </c>
      <c r="J41" s="99">
        <v>3077.282341899348</v>
      </c>
      <c r="K41" s="100">
        <v>1314.2599642162659</v>
      </c>
      <c r="L41" s="101">
        <v>1741.0409805766594</v>
      </c>
      <c r="M41" s="99">
        <v>8566.95018001467</v>
      </c>
      <c r="N41" s="99">
        <v>10307.991160591329</v>
      </c>
      <c r="O41" s="102">
        <v>598.65338329748465</v>
      </c>
      <c r="P41" s="103">
        <v>655.42433905992402</v>
      </c>
      <c r="Q41" s="103">
        <v>562.83651421131037</v>
      </c>
      <c r="R41" s="104">
        <v>619.60746997374974</v>
      </c>
      <c r="S41" s="105">
        <v>2436.5217065424686</v>
      </c>
      <c r="T41" s="102">
        <v>2822.6815777740749</v>
      </c>
      <c r="U41" s="103">
        <v>2333.0471475818613</v>
      </c>
      <c r="V41" s="103">
        <v>3539.2953414662029</v>
      </c>
      <c r="W41" s="104">
        <v>1612.9670937691897</v>
      </c>
      <c r="X41" s="109">
        <v>10307.991160591329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5155.7287253559352</v>
      </c>
      <c r="AJ41" s="108">
        <v>5100.7398108830403</v>
      </c>
      <c r="AK41" s="126">
        <v>51.522624352353937</v>
      </c>
      <c r="AL41" s="108">
        <v>1546.1986740886994</v>
      </c>
    </row>
    <row r="42" spans="1:38" x14ac:dyDescent="0.5">
      <c r="A42" s="128"/>
      <c r="B42" s="124" t="s">
        <v>191</v>
      </c>
      <c r="C42" s="125" t="s">
        <v>18</v>
      </c>
      <c r="D42" s="110">
        <v>1235978.4000725343</v>
      </c>
      <c r="E42" s="111">
        <v>1218070.5967459453</v>
      </c>
      <c r="F42" s="111">
        <v>1211103.5598224944</v>
      </c>
      <c r="G42" s="112">
        <v>1257537.7873106857</v>
      </c>
      <c r="H42" s="113">
        <v>2613020.8144850605</v>
      </c>
      <c r="I42" s="111">
        <v>2620590.1425442831</v>
      </c>
      <c r="J42" s="111">
        <v>2425477.7384165204</v>
      </c>
      <c r="K42" s="112">
        <v>2228125.13963683</v>
      </c>
      <c r="L42" s="113">
        <v>4922690.3439516602</v>
      </c>
      <c r="M42" s="111">
        <v>9887213.835082693</v>
      </c>
      <c r="N42" s="111">
        <v>14809904.179034352</v>
      </c>
      <c r="O42" s="110">
        <v>33551.218373615367</v>
      </c>
      <c r="P42" s="111">
        <v>36733.442989428302</v>
      </c>
      <c r="Q42" s="111">
        <v>31540.475291010756</v>
      </c>
      <c r="R42" s="112">
        <v>34725.850779405482</v>
      </c>
      <c r="S42" s="114">
        <v>136550.9874334599</v>
      </c>
      <c r="T42" s="110">
        <v>259275.89666343783</v>
      </c>
      <c r="U42" s="111">
        <v>193237.26847564033</v>
      </c>
      <c r="V42" s="111">
        <v>565429.79396084184</v>
      </c>
      <c r="W42" s="112">
        <v>154849.10831193361</v>
      </c>
      <c r="X42" s="115">
        <v>1172792.0674118537</v>
      </c>
      <c r="Y42" s="110">
        <v>35108.582457082855</v>
      </c>
      <c r="Z42" s="111">
        <v>35748.493404800342</v>
      </c>
      <c r="AA42" s="111">
        <v>33383.958108735467</v>
      </c>
      <c r="AB42" s="112">
        <v>32278.966029381307</v>
      </c>
      <c r="AC42" s="114">
        <v>136520</v>
      </c>
      <c r="AD42" s="110">
        <v>13610</v>
      </c>
      <c r="AE42" s="111">
        <v>14617.999999999998</v>
      </c>
      <c r="AF42" s="111">
        <v>10081</v>
      </c>
      <c r="AG42" s="112">
        <v>12097</v>
      </c>
      <c r="AH42" s="114">
        <v>50406</v>
      </c>
      <c r="AI42" s="111">
        <v>7687659.9538478246</v>
      </c>
      <c r="AJ42" s="111">
        <v>7051021.7829346629</v>
      </c>
      <c r="AK42" s="127">
        <v>71222.44225186533</v>
      </c>
      <c r="AL42" s="111">
        <v>2221485.6268551536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77" priority="11">
      <formula>CELL("protect",A1)=1</formula>
    </cfRule>
  </conditionalFormatting>
  <conditionalFormatting sqref="O8:AL42">
    <cfRule type="expression" dxfId="76" priority="10" stopIfTrue="1">
      <formula>O8-#REF!&gt;1</formula>
    </cfRule>
  </conditionalFormatting>
  <conditionalFormatting sqref="G7">
    <cfRule type="expression" dxfId="75" priority="9">
      <formula>CELL("protect",G7)=1</formula>
    </cfRule>
  </conditionalFormatting>
  <conditionalFormatting sqref="H7">
    <cfRule type="expression" dxfId="74" priority="8">
      <formula>CELL("protect",H7)=1</formula>
    </cfRule>
  </conditionalFormatting>
  <conditionalFormatting sqref="K7">
    <cfRule type="expression" dxfId="73" priority="7">
      <formula>CELL("protect",K7)=1</formula>
    </cfRule>
  </conditionalFormatting>
  <conditionalFormatting sqref="L7">
    <cfRule type="expression" dxfId="72" priority="6">
      <formula>CELL("protect",L7)=1</formula>
    </cfRule>
  </conditionalFormatting>
  <conditionalFormatting sqref="R7">
    <cfRule type="expression" dxfId="71" priority="5">
      <formula>CELL("protect",R7)=1</formula>
    </cfRule>
  </conditionalFormatting>
  <conditionalFormatting sqref="AB7">
    <cfRule type="expression" dxfId="70" priority="4">
      <formula>CELL("protect",AB7)=1</formula>
    </cfRule>
  </conditionalFormatting>
  <conditionalFormatting sqref="A8:A41">
    <cfRule type="expression" dxfId="69" priority="3">
      <formula>CELL("protect",A8)=1</formula>
    </cfRule>
  </conditionalFormatting>
  <conditionalFormatting sqref="A42">
    <cfRule type="expression" dxfId="68" priority="2">
      <formula>CELL("protect",A42)=1</formula>
    </cfRule>
  </conditionalFormatting>
  <conditionalFormatting sqref="A5:A6">
    <cfRule type="expression" dxfId="67" priority="1">
      <formula>CELL("protect",A5)=1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5CA1-D691-425C-8871-E2AEE8B3A284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2" sqref="A2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1014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7335</v>
      </c>
      <c r="E8" s="99">
        <v>7722</v>
      </c>
      <c r="F8" s="99">
        <v>2164</v>
      </c>
      <c r="G8" s="100">
        <v>2405</v>
      </c>
      <c r="H8" s="101">
        <v>79898</v>
      </c>
      <c r="I8" s="99">
        <v>82815</v>
      </c>
      <c r="J8" s="99">
        <v>18564</v>
      </c>
      <c r="K8" s="100">
        <v>21154</v>
      </c>
      <c r="L8" s="101">
        <v>19626</v>
      </c>
      <c r="M8" s="99">
        <v>202431</v>
      </c>
      <c r="N8" s="99">
        <v>222057</v>
      </c>
      <c r="O8" s="102">
        <v>251</v>
      </c>
      <c r="P8" s="103">
        <v>276</v>
      </c>
      <c r="Q8" s="103">
        <v>30</v>
      </c>
      <c r="R8" s="104">
        <v>33</v>
      </c>
      <c r="S8" s="105">
        <v>590</v>
      </c>
      <c r="T8" s="102">
        <v>4472.0550711053766</v>
      </c>
      <c r="U8" s="103">
        <v>2431.1594511568323</v>
      </c>
      <c r="V8" s="103">
        <v>7812</v>
      </c>
      <c r="W8" s="104">
        <v>1363</v>
      </c>
      <c r="X8" s="106">
        <v>16078.214522262209</v>
      </c>
      <c r="Y8" s="102">
        <v>1580</v>
      </c>
      <c r="Z8" s="103">
        <v>1620</v>
      </c>
      <c r="AA8" s="103">
        <v>325</v>
      </c>
      <c r="AB8" s="104">
        <v>309</v>
      </c>
      <c r="AC8" s="105">
        <v>3834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177770</v>
      </c>
      <c r="AJ8" s="108">
        <v>43844.13</v>
      </c>
      <c r="AK8" s="126">
        <v>442.87</v>
      </c>
      <c r="AL8" s="108">
        <v>33308.549999999996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2718</v>
      </c>
      <c r="E9" s="99">
        <v>2925</v>
      </c>
      <c r="F9" s="99">
        <v>1324</v>
      </c>
      <c r="G9" s="100">
        <v>1410</v>
      </c>
      <c r="H9" s="101">
        <v>57990</v>
      </c>
      <c r="I9" s="99">
        <v>59496</v>
      </c>
      <c r="J9" s="99">
        <v>21260</v>
      </c>
      <c r="K9" s="100">
        <v>24353</v>
      </c>
      <c r="L9" s="101">
        <v>8377</v>
      </c>
      <c r="M9" s="99">
        <v>163099</v>
      </c>
      <c r="N9" s="99">
        <v>171476</v>
      </c>
      <c r="O9" s="102">
        <v>501</v>
      </c>
      <c r="P9" s="103">
        <v>549</v>
      </c>
      <c r="Q9" s="103">
        <v>59</v>
      </c>
      <c r="R9" s="104">
        <v>65</v>
      </c>
      <c r="S9" s="105">
        <v>1174</v>
      </c>
      <c r="T9" s="102">
        <v>5596.6014256619246</v>
      </c>
      <c r="U9" s="103">
        <v>3081.5940654238852</v>
      </c>
      <c r="V9" s="103">
        <v>7914</v>
      </c>
      <c r="W9" s="104">
        <v>1686</v>
      </c>
      <c r="X9" s="109">
        <v>18278.195491085811</v>
      </c>
      <c r="Y9" s="102">
        <v>2683</v>
      </c>
      <c r="Z9" s="103">
        <v>2607</v>
      </c>
      <c r="AA9" s="103">
        <v>707</v>
      </c>
      <c r="AB9" s="104">
        <v>636</v>
      </c>
      <c r="AC9" s="105">
        <v>6633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123129</v>
      </c>
      <c r="AJ9" s="108">
        <v>47863.53</v>
      </c>
      <c r="AK9" s="126">
        <v>483.47</v>
      </c>
      <c r="AL9" s="108">
        <v>25721.399999999998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13185</v>
      </c>
      <c r="E10" s="99">
        <v>13879</v>
      </c>
      <c r="F10" s="99">
        <v>3889</v>
      </c>
      <c r="G10" s="100">
        <v>4322</v>
      </c>
      <c r="H10" s="101">
        <v>83906</v>
      </c>
      <c r="I10" s="99">
        <v>90075</v>
      </c>
      <c r="J10" s="99">
        <v>27988</v>
      </c>
      <c r="K10" s="100">
        <v>32032</v>
      </c>
      <c r="L10" s="101">
        <v>35275</v>
      </c>
      <c r="M10" s="99">
        <v>234001</v>
      </c>
      <c r="N10" s="99">
        <v>269276</v>
      </c>
      <c r="O10" s="102">
        <v>534</v>
      </c>
      <c r="P10" s="103">
        <v>585</v>
      </c>
      <c r="Q10" s="103">
        <v>64</v>
      </c>
      <c r="R10" s="104">
        <v>68</v>
      </c>
      <c r="S10" s="105">
        <v>1251</v>
      </c>
      <c r="T10" s="102">
        <v>14722.828295008967</v>
      </c>
      <c r="U10" s="103">
        <v>10464.356987576663</v>
      </c>
      <c r="V10" s="103">
        <v>18798</v>
      </c>
      <c r="W10" s="104">
        <v>4386</v>
      </c>
      <c r="X10" s="109">
        <v>48371.185282585633</v>
      </c>
      <c r="Y10" s="102">
        <v>1352</v>
      </c>
      <c r="Z10" s="103">
        <v>1387</v>
      </c>
      <c r="AA10" s="103">
        <v>281</v>
      </c>
      <c r="AB10" s="104">
        <v>266</v>
      </c>
      <c r="AC10" s="105">
        <v>3286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201045</v>
      </c>
      <c r="AJ10" s="108">
        <v>67548.69</v>
      </c>
      <c r="AK10" s="126">
        <v>682.31000000000006</v>
      </c>
      <c r="AL10" s="108">
        <v>40391.4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74870</v>
      </c>
      <c r="E11" s="99">
        <v>84083</v>
      </c>
      <c r="F11" s="99">
        <v>27643</v>
      </c>
      <c r="G11" s="100">
        <v>31020</v>
      </c>
      <c r="H11" s="101">
        <v>95233</v>
      </c>
      <c r="I11" s="99">
        <v>105118</v>
      </c>
      <c r="J11" s="99">
        <v>30081</v>
      </c>
      <c r="K11" s="100">
        <v>35914</v>
      </c>
      <c r="L11" s="101">
        <v>217616</v>
      </c>
      <c r="M11" s="99">
        <v>266346</v>
      </c>
      <c r="N11" s="99">
        <v>483962</v>
      </c>
      <c r="O11" s="102">
        <v>3106</v>
      </c>
      <c r="P11" s="103">
        <v>3401</v>
      </c>
      <c r="Q11" s="103">
        <v>364</v>
      </c>
      <c r="R11" s="104">
        <v>403</v>
      </c>
      <c r="S11" s="105">
        <v>7274</v>
      </c>
      <c r="T11" s="102">
        <v>13459.121135960351</v>
      </c>
      <c r="U11" s="103">
        <v>8293.2615704449745</v>
      </c>
      <c r="V11" s="103">
        <v>23456</v>
      </c>
      <c r="W11" s="104">
        <v>4145</v>
      </c>
      <c r="X11" s="109">
        <v>49353.382706405326</v>
      </c>
      <c r="Y11" s="102">
        <v>1610</v>
      </c>
      <c r="Z11" s="103">
        <v>1706</v>
      </c>
      <c r="AA11" s="103">
        <v>344</v>
      </c>
      <c r="AB11" s="104">
        <v>339</v>
      </c>
      <c r="AC11" s="105">
        <v>3999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359304</v>
      </c>
      <c r="AJ11" s="108">
        <v>123411.42</v>
      </c>
      <c r="AK11" s="126">
        <v>1246.58</v>
      </c>
      <c r="AL11" s="108">
        <v>72594.3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3105</v>
      </c>
      <c r="E12" s="99">
        <v>3462</v>
      </c>
      <c r="F12" s="99">
        <v>977</v>
      </c>
      <c r="G12" s="100">
        <v>1232</v>
      </c>
      <c r="H12" s="101">
        <v>24692</v>
      </c>
      <c r="I12" s="99">
        <v>27857</v>
      </c>
      <c r="J12" s="99">
        <v>9503</v>
      </c>
      <c r="K12" s="100">
        <v>11864</v>
      </c>
      <c r="L12" s="101">
        <v>8776</v>
      </c>
      <c r="M12" s="99">
        <v>73916</v>
      </c>
      <c r="N12" s="99">
        <v>82692</v>
      </c>
      <c r="O12" s="102">
        <v>21</v>
      </c>
      <c r="P12" s="103">
        <v>23</v>
      </c>
      <c r="Q12" s="103">
        <v>3</v>
      </c>
      <c r="R12" s="104">
        <v>3</v>
      </c>
      <c r="S12" s="105">
        <v>50</v>
      </c>
      <c r="T12" s="102">
        <v>2042.7090037645082</v>
      </c>
      <c r="U12" s="103">
        <v>1172.270344056109</v>
      </c>
      <c r="V12" s="103">
        <v>4149</v>
      </c>
      <c r="W12" s="104">
        <v>634</v>
      </c>
      <c r="X12" s="109">
        <v>7997.9793478206175</v>
      </c>
      <c r="Y12" s="102">
        <v>1081</v>
      </c>
      <c r="Z12" s="103">
        <v>1171</v>
      </c>
      <c r="AA12" s="103">
        <v>267</v>
      </c>
      <c r="AB12" s="104">
        <v>269</v>
      </c>
      <c r="AC12" s="105">
        <v>2788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59116</v>
      </c>
      <c r="AJ12" s="108">
        <v>23340.240000000002</v>
      </c>
      <c r="AK12" s="126">
        <v>235.76</v>
      </c>
      <c r="AL12" s="108">
        <v>12403.8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1564</v>
      </c>
      <c r="E13" s="99">
        <v>1744</v>
      </c>
      <c r="F13" s="99">
        <v>492</v>
      </c>
      <c r="G13" s="100">
        <v>620</v>
      </c>
      <c r="H13" s="101">
        <v>27778</v>
      </c>
      <c r="I13" s="99">
        <v>31340</v>
      </c>
      <c r="J13" s="99">
        <v>10690</v>
      </c>
      <c r="K13" s="100">
        <v>13345</v>
      </c>
      <c r="L13" s="101">
        <v>4420</v>
      </c>
      <c r="M13" s="99">
        <v>83153</v>
      </c>
      <c r="N13" s="99">
        <v>87573</v>
      </c>
      <c r="O13" s="102">
        <v>14</v>
      </c>
      <c r="P13" s="103">
        <v>15</v>
      </c>
      <c r="Q13" s="103">
        <v>2</v>
      </c>
      <c r="R13" s="104">
        <v>2</v>
      </c>
      <c r="S13" s="105">
        <v>33</v>
      </c>
      <c r="T13" s="102">
        <v>4080.7922966828914</v>
      </c>
      <c r="U13" s="103">
        <v>2241.0413471303323</v>
      </c>
      <c r="V13" s="103">
        <v>7336</v>
      </c>
      <c r="W13" s="104">
        <v>1249</v>
      </c>
      <c r="X13" s="109">
        <v>14906.833643813225</v>
      </c>
      <c r="Y13" s="102">
        <v>664</v>
      </c>
      <c r="Z13" s="103">
        <v>718</v>
      </c>
      <c r="AA13" s="103">
        <v>165</v>
      </c>
      <c r="AB13" s="104">
        <v>166</v>
      </c>
      <c r="AC13" s="105">
        <v>1713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62426</v>
      </c>
      <c r="AJ13" s="108">
        <v>24895.53</v>
      </c>
      <c r="AK13" s="126">
        <v>251.47</v>
      </c>
      <c r="AL13" s="108">
        <v>13135.949999999999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8477</v>
      </c>
      <c r="E14" s="99">
        <v>9122</v>
      </c>
      <c r="F14" s="99">
        <v>4130</v>
      </c>
      <c r="G14" s="100">
        <v>4399</v>
      </c>
      <c r="H14" s="101">
        <v>44283</v>
      </c>
      <c r="I14" s="99">
        <v>44588</v>
      </c>
      <c r="J14" s="99">
        <v>17375</v>
      </c>
      <c r="K14" s="100">
        <v>19315</v>
      </c>
      <c r="L14" s="101">
        <v>26128</v>
      </c>
      <c r="M14" s="99">
        <v>125561</v>
      </c>
      <c r="N14" s="99">
        <v>151689</v>
      </c>
      <c r="O14" s="102">
        <v>927</v>
      </c>
      <c r="P14" s="103">
        <v>1015</v>
      </c>
      <c r="Q14" s="103">
        <v>108</v>
      </c>
      <c r="R14" s="104">
        <v>121</v>
      </c>
      <c r="S14" s="105">
        <v>2171</v>
      </c>
      <c r="T14" s="102">
        <v>3780.6337905290143</v>
      </c>
      <c r="U14" s="103">
        <v>2408.5200113997457</v>
      </c>
      <c r="V14" s="103">
        <v>6314</v>
      </c>
      <c r="W14" s="104">
        <v>1119</v>
      </c>
      <c r="X14" s="109">
        <v>13622.15380192876</v>
      </c>
      <c r="Y14" s="102">
        <v>2110</v>
      </c>
      <c r="Z14" s="103">
        <v>2051</v>
      </c>
      <c r="AA14" s="103">
        <v>554</v>
      </c>
      <c r="AB14" s="104">
        <v>499</v>
      </c>
      <c r="AC14" s="105">
        <v>5214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106470</v>
      </c>
      <c r="AJ14" s="108">
        <v>44766.81</v>
      </c>
      <c r="AK14" s="126">
        <v>452.19</v>
      </c>
      <c r="AL14" s="108">
        <v>22753.35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9384</v>
      </c>
      <c r="E15" s="99">
        <v>10539</v>
      </c>
      <c r="F15" s="99">
        <v>3465</v>
      </c>
      <c r="G15" s="100">
        <v>3888</v>
      </c>
      <c r="H15" s="101">
        <v>103360</v>
      </c>
      <c r="I15" s="99">
        <v>114085</v>
      </c>
      <c r="J15" s="99">
        <v>30646</v>
      </c>
      <c r="K15" s="100">
        <v>37063</v>
      </c>
      <c r="L15" s="101">
        <v>27276</v>
      </c>
      <c r="M15" s="99">
        <v>285154</v>
      </c>
      <c r="N15" s="99">
        <v>312430</v>
      </c>
      <c r="O15" s="102">
        <v>1056</v>
      </c>
      <c r="P15" s="103">
        <v>1155</v>
      </c>
      <c r="Q15" s="103">
        <v>125</v>
      </c>
      <c r="R15" s="104">
        <v>138</v>
      </c>
      <c r="S15" s="105">
        <v>2474</v>
      </c>
      <c r="T15" s="102">
        <v>9488.9542002111448</v>
      </c>
      <c r="U15" s="103">
        <v>5439.076480852179</v>
      </c>
      <c r="V15" s="103">
        <v>16720</v>
      </c>
      <c r="W15" s="104">
        <v>2840</v>
      </c>
      <c r="X15" s="109">
        <v>34488.030681063319</v>
      </c>
      <c r="Y15" s="102">
        <v>3368</v>
      </c>
      <c r="Z15" s="103">
        <v>3567</v>
      </c>
      <c r="AA15" s="103">
        <v>720</v>
      </c>
      <c r="AB15" s="104">
        <v>715</v>
      </c>
      <c r="AC15" s="105">
        <v>8370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237368</v>
      </c>
      <c r="AJ15" s="108">
        <v>74311.38</v>
      </c>
      <c r="AK15" s="126">
        <v>750.62</v>
      </c>
      <c r="AL15" s="108">
        <v>46864.5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32260</v>
      </c>
      <c r="E16" s="99">
        <v>33366</v>
      </c>
      <c r="F16" s="99">
        <v>11216</v>
      </c>
      <c r="G16" s="100">
        <v>12848</v>
      </c>
      <c r="H16" s="101">
        <v>171713</v>
      </c>
      <c r="I16" s="99">
        <v>162147</v>
      </c>
      <c r="J16" s="99">
        <v>48142</v>
      </c>
      <c r="K16" s="100">
        <v>53448</v>
      </c>
      <c r="L16" s="101">
        <v>89690</v>
      </c>
      <c r="M16" s="99">
        <v>435450</v>
      </c>
      <c r="N16" s="99">
        <v>525140</v>
      </c>
      <c r="O16" s="102">
        <v>376</v>
      </c>
      <c r="P16" s="103">
        <v>408</v>
      </c>
      <c r="Q16" s="103">
        <v>43</v>
      </c>
      <c r="R16" s="104">
        <v>46</v>
      </c>
      <c r="S16" s="105">
        <v>873</v>
      </c>
      <c r="T16" s="102">
        <v>4779.4982577086348</v>
      </c>
      <c r="U16" s="103">
        <v>3027.1527640413415</v>
      </c>
      <c r="V16" s="103">
        <v>7741</v>
      </c>
      <c r="W16" s="104">
        <v>1424</v>
      </c>
      <c r="X16" s="109">
        <v>16971.651021749974</v>
      </c>
      <c r="Y16" s="102">
        <v>1124</v>
      </c>
      <c r="Z16" s="103">
        <v>1043</v>
      </c>
      <c r="AA16" s="103">
        <v>221</v>
      </c>
      <c r="AB16" s="104">
        <v>204</v>
      </c>
      <c r="AC16" s="105">
        <v>2592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399486</v>
      </c>
      <c r="AJ16" s="108">
        <v>124397.46</v>
      </c>
      <c r="AK16" s="126">
        <v>1256.54</v>
      </c>
      <c r="AL16" s="108">
        <v>78771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2630</v>
      </c>
      <c r="E17" s="99">
        <v>2830</v>
      </c>
      <c r="F17" s="99">
        <v>1281</v>
      </c>
      <c r="G17" s="100">
        <v>1365</v>
      </c>
      <c r="H17" s="101">
        <v>50937</v>
      </c>
      <c r="I17" s="99">
        <v>51292</v>
      </c>
      <c r="J17" s="99">
        <v>19986</v>
      </c>
      <c r="K17" s="100">
        <v>22218</v>
      </c>
      <c r="L17" s="101">
        <v>8106</v>
      </c>
      <c r="M17" s="99">
        <v>144433</v>
      </c>
      <c r="N17" s="99">
        <v>152539</v>
      </c>
      <c r="O17" s="102">
        <v>1420</v>
      </c>
      <c r="P17" s="103">
        <v>1552</v>
      </c>
      <c r="Q17" s="103">
        <v>167</v>
      </c>
      <c r="R17" s="104">
        <v>183</v>
      </c>
      <c r="S17" s="105">
        <v>3322</v>
      </c>
      <c r="T17" s="102">
        <v>6633.1913920470006</v>
      </c>
      <c r="U17" s="103">
        <v>3592.6909202581396</v>
      </c>
      <c r="V17" s="103">
        <v>13189</v>
      </c>
      <c r="W17" s="104">
        <v>2026</v>
      </c>
      <c r="X17" s="109">
        <v>25440.882312305141</v>
      </c>
      <c r="Y17" s="102">
        <v>242</v>
      </c>
      <c r="Z17" s="103">
        <v>235</v>
      </c>
      <c r="AA17" s="103">
        <v>62</v>
      </c>
      <c r="AB17" s="104">
        <v>57</v>
      </c>
      <c r="AC17" s="105">
        <v>596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107689</v>
      </c>
      <c r="AJ17" s="108">
        <v>44401.5</v>
      </c>
      <c r="AK17" s="126">
        <v>448.5</v>
      </c>
      <c r="AL17" s="108">
        <v>22880.85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21234</v>
      </c>
      <c r="E18" s="99">
        <v>20446</v>
      </c>
      <c r="F18" s="99">
        <v>5715</v>
      </c>
      <c r="G18" s="100">
        <v>6237</v>
      </c>
      <c r="H18" s="101">
        <v>176725</v>
      </c>
      <c r="I18" s="99">
        <v>188689</v>
      </c>
      <c r="J18" s="99">
        <v>55161</v>
      </c>
      <c r="K18" s="100">
        <v>61764</v>
      </c>
      <c r="L18" s="101">
        <v>53632</v>
      </c>
      <c r="M18" s="99">
        <v>482339</v>
      </c>
      <c r="N18" s="99">
        <v>535971</v>
      </c>
      <c r="O18" s="102">
        <v>919</v>
      </c>
      <c r="P18" s="103">
        <v>1006</v>
      </c>
      <c r="Q18" s="103">
        <v>108</v>
      </c>
      <c r="R18" s="104">
        <v>118</v>
      </c>
      <c r="S18" s="105">
        <v>2151</v>
      </c>
      <c r="T18" s="102">
        <v>6837.187682760893</v>
      </c>
      <c r="U18" s="103">
        <v>5264.3096172372307</v>
      </c>
      <c r="V18" s="103">
        <v>7051</v>
      </c>
      <c r="W18" s="104">
        <v>2010</v>
      </c>
      <c r="X18" s="109">
        <v>21162.497299998126</v>
      </c>
      <c r="Y18" s="102">
        <v>1303</v>
      </c>
      <c r="Z18" s="103">
        <v>1320</v>
      </c>
      <c r="AA18" s="103">
        <v>259</v>
      </c>
      <c r="AB18" s="104">
        <v>243</v>
      </c>
      <c r="AC18" s="105">
        <v>3125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407094</v>
      </c>
      <c r="AJ18" s="108">
        <v>127588.23</v>
      </c>
      <c r="AK18" s="126">
        <v>1288.77</v>
      </c>
      <c r="AL18" s="108">
        <v>80395.649999999994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61809</v>
      </c>
      <c r="E19" s="99">
        <v>66509</v>
      </c>
      <c r="F19" s="99">
        <v>30112</v>
      </c>
      <c r="G19" s="100">
        <v>32071</v>
      </c>
      <c r="H19" s="101">
        <v>180666</v>
      </c>
      <c r="I19" s="99">
        <v>181909</v>
      </c>
      <c r="J19" s="99">
        <v>70105</v>
      </c>
      <c r="K19" s="100">
        <v>77930</v>
      </c>
      <c r="L19" s="101">
        <v>190501</v>
      </c>
      <c r="M19" s="99">
        <v>510610</v>
      </c>
      <c r="N19" s="99">
        <v>701111</v>
      </c>
      <c r="O19" s="102">
        <v>3024</v>
      </c>
      <c r="P19" s="103">
        <v>3313</v>
      </c>
      <c r="Q19" s="103">
        <v>355</v>
      </c>
      <c r="R19" s="104">
        <v>394</v>
      </c>
      <c r="S19" s="105">
        <v>7086</v>
      </c>
      <c r="T19" s="102">
        <v>20174.908539044041</v>
      </c>
      <c r="U19" s="103">
        <v>11918.985649038596</v>
      </c>
      <c r="V19" s="103">
        <v>39497</v>
      </c>
      <c r="W19" s="104">
        <v>6239</v>
      </c>
      <c r="X19" s="109">
        <v>77829.894188082631</v>
      </c>
      <c r="Y19" s="102">
        <v>1340</v>
      </c>
      <c r="Z19" s="103">
        <v>1304</v>
      </c>
      <c r="AA19" s="103">
        <v>353</v>
      </c>
      <c r="AB19" s="104">
        <v>318</v>
      </c>
      <c r="AC19" s="105">
        <v>3315</v>
      </c>
      <c r="AD19" s="102">
        <v>6</v>
      </c>
      <c r="AE19" s="103">
        <v>7</v>
      </c>
      <c r="AF19" s="103">
        <v>2</v>
      </c>
      <c r="AG19" s="104">
        <v>2</v>
      </c>
      <c r="AH19" s="105">
        <v>17</v>
      </c>
      <c r="AI19" s="107">
        <v>490893</v>
      </c>
      <c r="AJ19" s="108">
        <v>208115.82</v>
      </c>
      <c r="AK19" s="126">
        <v>2102.1799999999998</v>
      </c>
      <c r="AL19" s="108">
        <v>105166.65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16188</v>
      </c>
      <c r="E20" s="99">
        <v>18180</v>
      </c>
      <c r="F20" s="99">
        <v>5977</v>
      </c>
      <c r="G20" s="100">
        <v>6707</v>
      </c>
      <c r="H20" s="101">
        <v>66216</v>
      </c>
      <c r="I20" s="99">
        <v>68115</v>
      </c>
      <c r="J20" s="99">
        <v>20930</v>
      </c>
      <c r="K20" s="100">
        <v>23225</v>
      </c>
      <c r="L20" s="101">
        <v>47052</v>
      </c>
      <c r="M20" s="99">
        <v>178486</v>
      </c>
      <c r="N20" s="99">
        <v>225538</v>
      </c>
      <c r="O20" s="102">
        <v>306</v>
      </c>
      <c r="P20" s="103">
        <v>335</v>
      </c>
      <c r="Q20" s="103">
        <v>37</v>
      </c>
      <c r="R20" s="104">
        <v>40</v>
      </c>
      <c r="S20" s="105">
        <v>718</v>
      </c>
      <c r="T20" s="102">
        <v>4157.1166557140277</v>
      </c>
      <c r="U20" s="103">
        <v>2782.2330461279403</v>
      </c>
      <c r="V20" s="103">
        <v>6721</v>
      </c>
      <c r="W20" s="104">
        <v>1307</v>
      </c>
      <c r="X20" s="109">
        <v>14967.349701841968</v>
      </c>
      <c r="Y20" s="102">
        <v>1635</v>
      </c>
      <c r="Z20" s="103">
        <v>1731</v>
      </c>
      <c r="AA20" s="103">
        <v>350</v>
      </c>
      <c r="AB20" s="104">
        <v>346</v>
      </c>
      <c r="AC20" s="105">
        <v>4062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168699</v>
      </c>
      <c r="AJ20" s="108">
        <v>56270.61</v>
      </c>
      <c r="AK20" s="126">
        <v>568.39</v>
      </c>
      <c r="AL20" s="108">
        <v>33830.699999999997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471180</v>
      </c>
      <c r="E21" s="99">
        <v>497593</v>
      </c>
      <c r="F21" s="99">
        <v>150652</v>
      </c>
      <c r="G21" s="100">
        <v>189598</v>
      </c>
      <c r="H21" s="101">
        <v>61182</v>
      </c>
      <c r="I21" s="99">
        <v>64889</v>
      </c>
      <c r="J21" s="99">
        <v>22554</v>
      </c>
      <c r="K21" s="100">
        <v>28508</v>
      </c>
      <c r="L21" s="101">
        <v>1309023</v>
      </c>
      <c r="M21" s="99">
        <v>177133</v>
      </c>
      <c r="N21" s="99">
        <v>1486156</v>
      </c>
      <c r="O21" s="102">
        <v>7055</v>
      </c>
      <c r="P21" s="103">
        <v>7724</v>
      </c>
      <c r="Q21" s="103">
        <v>829</v>
      </c>
      <c r="R21" s="104">
        <v>914</v>
      </c>
      <c r="S21" s="105">
        <v>16522</v>
      </c>
      <c r="T21" s="102">
        <v>29512.238025395669</v>
      </c>
      <c r="U21" s="103">
        <v>22136.237462033045</v>
      </c>
      <c r="V21" s="103">
        <v>35110</v>
      </c>
      <c r="W21" s="104">
        <v>9329</v>
      </c>
      <c r="X21" s="109">
        <v>96087.475487428717</v>
      </c>
      <c r="Y21" s="102">
        <v>993</v>
      </c>
      <c r="Z21" s="103">
        <v>995</v>
      </c>
      <c r="AA21" s="103">
        <v>229</v>
      </c>
      <c r="AB21" s="104">
        <v>246</v>
      </c>
      <c r="AC21" s="105">
        <v>2463</v>
      </c>
      <c r="AD21" s="102">
        <v>99</v>
      </c>
      <c r="AE21" s="103">
        <v>107</v>
      </c>
      <c r="AF21" s="103">
        <v>33</v>
      </c>
      <c r="AG21" s="104">
        <v>39</v>
      </c>
      <c r="AH21" s="105">
        <v>278</v>
      </c>
      <c r="AI21" s="107">
        <v>1094844</v>
      </c>
      <c r="AJ21" s="108">
        <v>387398.88</v>
      </c>
      <c r="AK21" s="126">
        <v>3913.12</v>
      </c>
      <c r="AL21" s="108">
        <v>222923.4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95256</v>
      </c>
      <c r="E22" s="99">
        <v>91716</v>
      </c>
      <c r="F22" s="99">
        <v>25641</v>
      </c>
      <c r="G22" s="100">
        <v>27983</v>
      </c>
      <c r="H22" s="101">
        <v>145866</v>
      </c>
      <c r="I22" s="99">
        <v>156358</v>
      </c>
      <c r="J22" s="99">
        <v>44846</v>
      </c>
      <c r="K22" s="100">
        <v>51545</v>
      </c>
      <c r="L22" s="101">
        <v>240596</v>
      </c>
      <c r="M22" s="99">
        <v>398615</v>
      </c>
      <c r="N22" s="99">
        <v>639211</v>
      </c>
      <c r="O22" s="102">
        <v>1738</v>
      </c>
      <c r="P22" s="103">
        <v>1904</v>
      </c>
      <c r="Q22" s="103">
        <v>203</v>
      </c>
      <c r="R22" s="104">
        <v>225</v>
      </c>
      <c r="S22" s="105">
        <v>4070</v>
      </c>
      <c r="T22" s="102">
        <v>20318.75416640468</v>
      </c>
      <c r="U22" s="103">
        <v>18341.566787010332</v>
      </c>
      <c r="V22" s="103">
        <v>7614</v>
      </c>
      <c r="W22" s="104">
        <v>6064</v>
      </c>
      <c r="X22" s="109">
        <v>52338.320953415008</v>
      </c>
      <c r="Y22" s="102">
        <v>1658</v>
      </c>
      <c r="Z22" s="103">
        <v>1679</v>
      </c>
      <c r="AA22" s="103">
        <v>330</v>
      </c>
      <c r="AB22" s="104">
        <v>308</v>
      </c>
      <c r="AC22" s="105">
        <v>3975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489196</v>
      </c>
      <c r="AJ22" s="108">
        <v>148514.85</v>
      </c>
      <c r="AK22" s="126">
        <v>1500.15</v>
      </c>
      <c r="AL22" s="108">
        <v>95881.65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4194</v>
      </c>
      <c r="E23" s="99">
        <v>4429</v>
      </c>
      <c r="F23" s="99">
        <v>1341</v>
      </c>
      <c r="G23" s="100">
        <v>1688</v>
      </c>
      <c r="H23" s="101">
        <v>30640</v>
      </c>
      <c r="I23" s="99">
        <v>32498</v>
      </c>
      <c r="J23" s="99">
        <v>11296</v>
      </c>
      <c r="K23" s="100">
        <v>14277</v>
      </c>
      <c r="L23" s="101">
        <v>11652</v>
      </c>
      <c r="M23" s="99">
        <v>88711</v>
      </c>
      <c r="N23" s="99">
        <v>100363</v>
      </c>
      <c r="O23" s="102">
        <v>160</v>
      </c>
      <c r="P23" s="103">
        <v>174</v>
      </c>
      <c r="Q23" s="103">
        <v>19</v>
      </c>
      <c r="R23" s="104">
        <v>21</v>
      </c>
      <c r="S23" s="105">
        <v>374</v>
      </c>
      <c r="T23" s="102">
        <v>3554.0872290816878</v>
      </c>
      <c r="U23" s="103">
        <v>2042.2373246697302</v>
      </c>
      <c r="V23" s="103">
        <v>7094</v>
      </c>
      <c r="W23" s="104">
        <v>1084</v>
      </c>
      <c r="X23" s="109">
        <v>13774.324553751418</v>
      </c>
      <c r="Y23" s="102">
        <v>496</v>
      </c>
      <c r="Z23" s="103">
        <v>498</v>
      </c>
      <c r="AA23" s="103">
        <v>115</v>
      </c>
      <c r="AB23" s="104">
        <v>122</v>
      </c>
      <c r="AC23" s="105">
        <v>1231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71761</v>
      </c>
      <c r="AJ23" s="108">
        <v>28315.98</v>
      </c>
      <c r="AK23" s="126">
        <v>286.02</v>
      </c>
      <c r="AL23" s="108">
        <v>15054.449999999999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19637</v>
      </c>
      <c r="E24" s="99">
        <v>20310</v>
      </c>
      <c r="F24" s="99">
        <v>6827</v>
      </c>
      <c r="G24" s="100">
        <v>7820</v>
      </c>
      <c r="H24" s="101">
        <v>81707</v>
      </c>
      <c r="I24" s="99">
        <v>78428</v>
      </c>
      <c r="J24" s="99">
        <v>22432</v>
      </c>
      <c r="K24" s="100">
        <v>25255</v>
      </c>
      <c r="L24" s="101">
        <v>54594</v>
      </c>
      <c r="M24" s="99">
        <v>207822</v>
      </c>
      <c r="N24" s="99">
        <v>262416</v>
      </c>
      <c r="O24" s="102">
        <v>9</v>
      </c>
      <c r="P24" s="103">
        <v>10</v>
      </c>
      <c r="Q24" s="103">
        <v>1</v>
      </c>
      <c r="R24" s="104">
        <v>1</v>
      </c>
      <c r="S24" s="105">
        <v>21</v>
      </c>
      <c r="T24" s="102">
        <v>1464.8947634996109</v>
      </c>
      <c r="U24" s="103">
        <v>1167.6562733602912</v>
      </c>
      <c r="V24" s="103">
        <v>1297</v>
      </c>
      <c r="W24" s="104">
        <v>466</v>
      </c>
      <c r="X24" s="109">
        <v>4395.5510368599025</v>
      </c>
      <c r="Y24" s="102">
        <v>525</v>
      </c>
      <c r="Z24" s="103">
        <v>489</v>
      </c>
      <c r="AA24" s="103">
        <v>104</v>
      </c>
      <c r="AB24" s="104">
        <v>92</v>
      </c>
      <c r="AC24" s="105">
        <v>1210</v>
      </c>
      <c r="AD24" s="102">
        <v>4792</v>
      </c>
      <c r="AE24" s="103">
        <v>5149</v>
      </c>
      <c r="AF24" s="103">
        <v>1577</v>
      </c>
      <c r="AG24" s="104">
        <v>1893</v>
      </c>
      <c r="AH24" s="105">
        <v>13411</v>
      </c>
      <c r="AI24" s="107">
        <v>200082</v>
      </c>
      <c r="AJ24" s="108">
        <v>61710.66</v>
      </c>
      <c r="AK24" s="126">
        <v>623.34</v>
      </c>
      <c r="AL24" s="108">
        <v>39362.400000000001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2181</v>
      </c>
      <c r="E25" s="99">
        <v>2466</v>
      </c>
      <c r="F25" s="99">
        <v>772</v>
      </c>
      <c r="G25" s="100">
        <v>781</v>
      </c>
      <c r="H25" s="101">
        <v>30874</v>
      </c>
      <c r="I25" s="99">
        <v>34857</v>
      </c>
      <c r="J25" s="99">
        <v>9887</v>
      </c>
      <c r="K25" s="100">
        <v>11014</v>
      </c>
      <c r="L25" s="101">
        <v>6200</v>
      </c>
      <c r="M25" s="99">
        <v>86632</v>
      </c>
      <c r="N25" s="99">
        <v>92832</v>
      </c>
      <c r="O25" s="102">
        <v>275</v>
      </c>
      <c r="P25" s="103">
        <v>301</v>
      </c>
      <c r="Q25" s="103">
        <v>31</v>
      </c>
      <c r="R25" s="104">
        <v>37</v>
      </c>
      <c r="S25" s="105">
        <v>644</v>
      </c>
      <c r="T25" s="102">
        <v>9363.6391671880356</v>
      </c>
      <c r="U25" s="103">
        <v>7813.5373232008642</v>
      </c>
      <c r="V25" s="103">
        <v>3931</v>
      </c>
      <c r="W25" s="104">
        <v>2626</v>
      </c>
      <c r="X25" s="109">
        <v>23734.176490388898</v>
      </c>
      <c r="Y25" s="102">
        <v>1296</v>
      </c>
      <c r="Z25" s="103">
        <v>1415</v>
      </c>
      <c r="AA25" s="103">
        <v>289</v>
      </c>
      <c r="AB25" s="104">
        <v>262</v>
      </c>
      <c r="AC25" s="105">
        <v>3262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70378</v>
      </c>
      <c r="AJ25" s="108">
        <v>22229.46</v>
      </c>
      <c r="AK25" s="126">
        <v>224.54</v>
      </c>
      <c r="AL25" s="108">
        <v>13924.8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24039</v>
      </c>
      <c r="E26" s="99">
        <v>25304</v>
      </c>
      <c r="F26" s="99">
        <v>7091</v>
      </c>
      <c r="G26" s="100">
        <v>7880</v>
      </c>
      <c r="H26" s="101">
        <v>94735</v>
      </c>
      <c r="I26" s="99">
        <v>101700</v>
      </c>
      <c r="J26" s="99">
        <v>30536</v>
      </c>
      <c r="K26" s="100">
        <v>35623</v>
      </c>
      <c r="L26" s="101">
        <v>64314</v>
      </c>
      <c r="M26" s="99">
        <v>262594</v>
      </c>
      <c r="N26" s="99">
        <v>326908</v>
      </c>
      <c r="O26" s="102">
        <v>192</v>
      </c>
      <c r="P26" s="103">
        <v>209</v>
      </c>
      <c r="Q26" s="103">
        <v>22</v>
      </c>
      <c r="R26" s="104">
        <v>24</v>
      </c>
      <c r="S26" s="105">
        <v>447</v>
      </c>
      <c r="T26" s="102">
        <v>18140.048751024642</v>
      </c>
      <c r="U26" s="103">
        <v>13666.975984449768</v>
      </c>
      <c r="V26" s="103">
        <v>19405</v>
      </c>
      <c r="W26" s="104">
        <v>5513</v>
      </c>
      <c r="X26" s="109">
        <v>56725.024735474406</v>
      </c>
      <c r="Y26" s="102">
        <v>241</v>
      </c>
      <c r="Z26" s="103">
        <v>248</v>
      </c>
      <c r="AA26" s="103">
        <v>52</v>
      </c>
      <c r="AB26" s="104">
        <v>47</v>
      </c>
      <c r="AC26" s="105">
        <v>588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245778</v>
      </c>
      <c r="AJ26" s="108">
        <v>80318.7</v>
      </c>
      <c r="AK26" s="126">
        <v>811.30000000000007</v>
      </c>
      <c r="AL26" s="108">
        <v>49036.2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6489</v>
      </c>
      <c r="E27" s="99">
        <v>7338</v>
      </c>
      <c r="F27" s="99">
        <v>2297</v>
      </c>
      <c r="G27" s="100">
        <v>2324</v>
      </c>
      <c r="H27" s="101">
        <v>24384</v>
      </c>
      <c r="I27" s="99">
        <v>27749</v>
      </c>
      <c r="J27" s="99">
        <v>8351</v>
      </c>
      <c r="K27" s="100">
        <v>9301</v>
      </c>
      <c r="L27" s="101">
        <v>18448</v>
      </c>
      <c r="M27" s="99">
        <v>69785</v>
      </c>
      <c r="N27" s="99">
        <v>88233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11072.326433268092</v>
      </c>
      <c r="U27" s="103">
        <v>8749.3013637285203</v>
      </c>
      <c r="V27" s="103">
        <v>6983</v>
      </c>
      <c r="W27" s="104">
        <v>3103</v>
      </c>
      <c r="X27" s="109">
        <v>29907.62779699661</v>
      </c>
      <c r="Y27" s="102">
        <v>788</v>
      </c>
      <c r="Z27" s="103">
        <v>859</v>
      </c>
      <c r="AA27" s="103">
        <v>177</v>
      </c>
      <c r="AB27" s="104">
        <v>159</v>
      </c>
      <c r="AC27" s="105">
        <v>1983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65960</v>
      </c>
      <c r="AJ27" s="108">
        <v>22050.27</v>
      </c>
      <c r="AK27" s="126">
        <v>222.73000000000002</v>
      </c>
      <c r="AL27" s="108">
        <v>13234.949999999999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6097</v>
      </c>
      <c r="E28" s="99">
        <v>6438</v>
      </c>
      <c r="F28" s="99">
        <v>1949</v>
      </c>
      <c r="G28" s="100">
        <v>2453</v>
      </c>
      <c r="H28" s="101">
        <v>45181</v>
      </c>
      <c r="I28" s="99">
        <v>47919</v>
      </c>
      <c r="J28" s="99">
        <v>16656</v>
      </c>
      <c r="K28" s="100">
        <v>21050</v>
      </c>
      <c r="L28" s="101">
        <v>16937</v>
      </c>
      <c r="M28" s="99">
        <v>130806</v>
      </c>
      <c r="N28" s="99">
        <v>147743</v>
      </c>
      <c r="O28" s="102">
        <v>31</v>
      </c>
      <c r="P28" s="103">
        <v>34</v>
      </c>
      <c r="Q28" s="103">
        <v>3</v>
      </c>
      <c r="R28" s="104">
        <v>5</v>
      </c>
      <c r="S28" s="105">
        <v>73</v>
      </c>
      <c r="T28" s="102">
        <v>2775.3404888104983</v>
      </c>
      <c r="U28" s="103">
        <v>2275.4046788139276</v>
      </c>
      <c r="V28" s="103">
        <v>2933</v>
      </c>
      <c r="W28" s="104">
        <v>905</v>
      </c>
      <c r="X28" s="109">
        <v>8888.7451676244254</v>
      </c>
      <c r="Y28" s="102">
        <v>1101</v>
      </c>
      <c r="Z28" s="103">
        <v>1104</v>
      </c>
      <c r="AA28" s="103">
        <v>254</v>
      </c>
      <c r="AB28" s="104">
        <v>273</v>
      </c>
      <c r="AC28" s="105">
        <v>2732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105635</v>
      </c>
      <c r="AJ28" s="108">
        <v>41686.92</v>
      </c>
      <c r="AK28" s="126">
        <v>421.08</v>
      </c>
      <c r="AL28" s="108">
        <v>22161.45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1602</v>
      </c>
      <c r="E29" s="99">
        <v>1692</v>
      </c>
      <c r="F29" s="99">
        <v>512</v>
      </c>
      <c r="G29" s="100">
        <v>645</v>
      </c>
      <c r="H29" s="101">
        <v>42789</v>
      </c>
      <c r="I29" s="99">
        <v>45382</v>
      </c>
      <c r="J29" s="99">
        <v>13774</v>
      </c>
      <c r="K29" s="100">
        <v>16935</v>
      </c>
      <c r="L29" s="101">
        <v>4451</v>
      </c>
      <c r="M29" s="99">
        <v>118880</v>
      </c>
      <c r="N29" s="99">
        <v>123331</v>
      </c>
      <c r="O29" s="102">
        <v>56</v>
      </c>
      <c r="P29" s="103">
        <v>61</v>
      </c>
      <c r="Q29" s="103">
        <v>6</v>
      </c>
      <c r="R29" s="104">
        <v>7</v>
      </c>
      <c r="S29" s="105">
        <v>130</v>
      </c>
      <c r="T29" s="102">
        <v>1524.9470090019988</v>
      </c>
      <c r="U29" s="103">
        <v>893.04485130516741</v>
      </c>
      <c r="V29" s="103">
        <v>2966</v>
      </c>
      <c r="W29" s="104">
        <v>471</v>
      </c>
      <c r="X29" s="109">
        <v>5854.9918603071665</v>
      </c>
      <c r="Y29" s="102">
        <v>541</v>
      </c>
      <c r="Z29" s="103">
        <v>542</v>
      </c>
      <c r="AA29" s="103">
        <v>125</v>
      </c>
      <c r="AB29" s="104">
        <v>134</v>
      </c>
      <c r="AC29" s="105">
        <v>1342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91465</v>
      </c>
      <c r="AJ29" s="108">
        <v>31547.34</v>
      </c>
      <c r="AK29" s="126">
        <v>318.66000000000003</v>
      </c>
      <c r="AL29" s="108">
        <v>18499.649999999998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62321</v>
      </c>
      <c r="E30" s="99">
        <v>70477</v>
      </c>
      <c r="F30" s="99">
        <v>22058</v>
      </c>
      <c r="G30" s="100">
        <v>22320</v>
      </c>
      <c r="H30" s="101">
        <v>112356</v>
      </c>
      <c r="I30" s="99">
        <v>127863</v>
      </c>
      <c r="J30" s="99">
        <v>38480</v>
      </c>
      <c r="K30" s="100">
        <v>42859</v>
      </c>
      <c r="L30" s="101">
        <v>177176</v>
      </c>
      <c r="M30" s="99">
        <v>321558</v>
      </c>
      <c r="N30" s="99">
        <v>498734</v>
      </c>
      <c r="O30" s="102">
        <v>22</v>
      </c>
      <c r="P30" s="103">
        <v>24</v>
      </c>
      <c r="Q30" s="103">
        <v>2</v>
      </c>
      <c r="R30" s="104">
        <v>2</v>
      </c>
      <c r="S30" s="105">
        <v>50</v>
      </c>
      <c r="T30" s="102">
        <v>40430.275674256081</v>
      </c>
      <c r="U30" s="103">
        <v>34268.102909466426</v>
      </c>
      <c r="V30" s="103">
        <v>19919</v>
      </c>
      <c r="W30" s="104">
        <v>11713</v>
      </c>
      <c r="X30" s="109">
        <v>106330.37858372252</v>
      </c>
      <c r="Y30" s="102">
        <v>2014</v>
      </c>
      <c r="Z30" s="103">
        <v>2197</v>
      </c>
      <c r="AA30" s="103">
        <v>453</v>
      </c>
      <c r="AB30" s="104">
        <v>406</v>
      </c>
      <c r="AC30" s="105">
        <v>5070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373017</v>
      </c>
      <c r="AJ30" s="108">
        <v>124459.83</v>
      </c>
      <c r="AK30" s="126">
        <v>1257.17</v>
      </c>
      <c r="AL30" s="108">
        <v>74810.099999999991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16182</v>
      </c>
      <c r="E31" s="99">
        <v>15581</v>
      </c>
      <c r="F31" s="99">
        <v>4356</v>
      </c>
      <c r="G31" s="100">
        <v>4754</v>
      </c>
      <c r="H31" s="101">
        <v>13108</v>
      </c>
      <c r="I31" s="99">
        <v>14065</v>
      </c>
      <c r="J31" s="99">
        <v>4086</v>
      </c>
      <c r="K31" s="100">
        <v>4696</v>
      </c>
      <c r="L31" s="101">
        <v>40873</v>
      </c>
      <c r="M31" s="99">
        <v>35955</v>
      </c>
      <c r="N31" s="99">
        <v>76828</v>
      </c>
      <c r="O31" s="102">
        <v>852</v>
      </c>
      <c r="P31" s="103">
        <v>932</v>
      </c>
      <c r="Q31" s="103">
        <v>101</v>
      </c>
      <c r="R31" s="104">
        <v>111</v>
      </c>
      <c r="S31" s="105">
        <v>1996</v>
      </c>
      <c r="T31" s="102">
        <v>3736.431215586852</v>
      </c>
      <c r="U31" s="103">
        <v>2113.7157439587013</v>
      </c>
      <c r="V31" s="103">
        <v>5628</v>
      </c>
      <c r="W31" s="104">
        <v>1140</v>
      </c>
      <c r="X31" s="109">
        <v>12618.146959545553</v>
      </c>
      <c r="Y31" s="102">
        <v>398</v>
      </c>
      <c r="Z31" s="103">
        <v>403</v>
      </c>
      <c r="AA31" s="103">
        <v>80</v>
      </c>
      <c r="AB31" s="104">
        <v>74</v>
      </c>
      <c r="AC31" s="105">
        <v>955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58936</v>
      </c>
      <c r="AJ31" s="108">
        <v>17713.080000000002</v>
      </c>
      <c r="AK31" s="126">
        <v>178.92000000000002</v>
      </c>
      <c r="AL31" s="108">
        <v>11524.199999999999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60</v>
      </c>
      <c r="E32" s="99">
        <v>68</v>
      </c>
      <c r="F32" s="99">
        <v>21</v>
      </c>
      <c r="G32" s="100">
        <v>22</v>
      </c>
      <c r="H32" s="101">
        <v>4870</v>
      </c>
      <c r="I32" s="99">
        <v>5542</v>
      </c>
      <c r="J32" s="99">
        <v>1668</v>
      </c>
      <c r="K32" s="100">
        <v>1857</v>
      </c>
      <c r="L32" s="101">
        <v>171</v>
      </c>
      <c r="M32" s="99">
        <v>13937</v>
      </c>
      <c r="N32" s="99">
        <v>14108</v>
      </c>
      <c r="O32" s="102">
        <v>5</v>
      </c>
      <c r="P32" s="103">
        <v>6</v>
      </c>
      <c r="Q32" s="103">
        <v>1</v>
      </c>
      <c r="R32" s="104">
        <v>1</v>
      </c>
      <c r="S32" s="105">
        <v>13</v>
      </c>
      <c r="T32" s="102">
        <v>256.75592045057789</v>
      </c>
      <c r="U32" s="103">
        <v>187.91010574460458</v>
      </c>
      <c r="V32" s="103">
        <v>208</v>
      </c>
      <c r="W32" s="104">
        <v>73</v>
      </c>
      <c r="X32" s="109">
        <v>725.66602619518244</v>
      </c>
      <c r="Y32" s="102">
        <v>416</v>
      </c>
      <c r="Z32" s="103">
        <v>452</v>
      </c>
      <c r="AA32" s="103">
        <v>94</v>
      </c>
      <c r="AB32" s="104">
        <v>85</v>
      </c>
      <c r="AC32" s="105">
        <v>1047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10540</v>
      </c>
      <c r="AJ32" s="108">
        <v>3532.32</v>
      </c>
      <c r="AK32" s="126">
        <v>35.68</v>
      </c>
      <c r="AL32" s="108">
        <v>2116.1999999999998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1857</v>
      </c>
      <c r="E33" s="99">
        <v>1920</v>
      </c>
      <c r="F33" s="99">
        <v>646</v>
      </c>
      <c r="G33" s="100">
        <v>739</v>
      </c>
      <c r="H33" s="101">
        <v>67131</v>
      </c>
      <c r="I33" s="99">
        <v>64518</v>
      </c>
      <c r="J33" s="99">
        <v>19950</v>
      </c>
      <c r="K33" s="100">
        <v>22461</v>
      </c>
      <c r="L33" s="101">
        <v>5162</v>
      </c>
      <c r="M33" s="99">
        <v>174060</v>
      </c>
      <c r="N33" s="99">
        <v>179222</v>
      </c>
      <c r="O33" s="102">
        <v>21</v>
      </c>
      <c r="P33" s="103">
        <v>23</v>
      </c>
      <c r="Q33" s="103">
        <v>2</v>
      </c>
      <c r="R33" s="104">
        <v>3</v>
      </c>
      <c r="S33" s="105">
        <v>49</v>
      </c>
      <c r="T33" s="102">
        <v>1193.8323054532439</v>
      </c>
      <c r="U33" s="103">
        <v>946.74601539905643</v>
      </c>
      <c r="V33" s="103">
        <v>1020</v>
      </c>
      <c r="W33" s="104">
        <v>360</v>
      </c>
      <c r="X33" s="109">
        <v>3520.5783208523003</v>
      </c>
      <c r="Y33" s="102">
        <v>385</v>
      </c>
      <c r="Z33" s="103">
        <v>357</v>
      </c>
      <c r="AA33" s="103">
        <v>76</v>
      </c>
      <c r="AB33" s="104">
        <v>71</v>
      </c>
      <c r="AC33" s="105">
        <v>889</v>
      </c>
      <c r="AD33" s="98">
        <v>7358</v>
      </c>
      <c r="AE33" s="99">
        <v>7902</v>
      </c>
      <c r="AF33" s="99">
        <v>2422</v>
      </c>
      <c r="AG33" s="100">
        <v>2907</v>
      </c>
      <c r="AH33" s="105">
        <v>20589</v>
      </c>
      <c r="AI33" s="107">
        <v>135426</v>
      </c>
      <c r="AJ33" s="108">
        <v>43358.04</v>
      </c>
      <c r="AK33" s="126">
        <v>437.96000000000004</v>
      </c>
      <c r="AL33" s="108">
        <v>26883.3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9631</v>
      </c>
      <c r="E34" s="99">
        <v>9963</v>
      </c>
      <c r="F34" s="99">
        <v>3349</v>
      </c>
      <c r="G34" s="100">
        <v>3836</v>
      </c>
      <c r="H34" s="101">
        <v>49770</v>
      </c>
      <c r="I34" s="99">
        <v>47911</v>
      </c>
      <c r="J34" s="99">
        <v>14199</v>
      </c>
      <c r="K34" s="100">
        <v>15983</v>
      </c>
      <c r="L34" s="101">
        <v>26779</v>
      </c>
      <c r="M34" s="99">
        <v>127863</v>
      </c>
      <c r="N34" s="99">
        <v>154642</v>
      </c>
      <c r="O34" s="102">
        <v>70</v>
      </c>
      <c r="P34" s="103">
        <v>77</v>
      </c>
      <c r="Q34" s="103">
        <v>9</v>
      </c>
      <c r="R34" s="104">
        <v>10</v>
      </c>
      <c r="S34" s="105">
        <v>166</v>
      </c>
      <c r="T34" s="102">
        <v>3346.6956954138177</v>
      </c>
      <c r="U34" s="103">
        <v>2795.6507545425015</v>
      </c>
      <c r="V34" s="103">
        <v>2111</v>
      </c>
      <c r="W34" s="104">
        <v>1053</v>
      </c>
      <c r="X34" s="109">
        <v>9306.3464499563197</v>
      </c>
      <c r="Y34" s="102">
        <v>798</v>
      </c>
      <c r="Z34" s="103">
        <v>739</v>
      </c>
      <c r="AA34" s="103">
        <v>156</v>
      </c>
      <c r="AB34" s="104">
        <v>144</v>
      </c>
      <c r="AC34" s="105">
        <v>1837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117275</v>
      </c>
      <c r="AJ34" s="108">
        <v>36993.33</v>
      </c>
      <c r="AK34" s="126">
        <v>373.67</v>
      </c>
      <c r="AL34" s="108">
        <v>23196.3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449</v>
      </c>
      <c r="E35" s="99">
        <v>474</v>
      </c>
      <c r="F35" s="99">
        <v>143</v>
      </c>
      <c r="G35" s="100">
        <v>181</v>
      </c>
      <c r="H35" s="101">
        <v>6364</v>
      </c>
      <c r="I35" s="99">
        <v>6751</v>
      </c>
      <c r="J35" s="99">
        <v>2346</v>
      </c>
      <c r="K35" s="100">
        <v>2965</v>
      </c>
      <c r="L35" s="101">
        <v>1247</v>
      </c>
      <c r="M35" s="99">
        <v>18426</v>
      </c>
      <c r="N35" s="99">
        <v>19673</v>
      </c>
      <c r="O35" s="102">
        <v>5</v>
      </c>
      <c r="P35" s="103">
        <v>5</v>
      </c>
      <c r="Q35" s="103">
        <v>1</v>
      </c>
      <c r="R35" s="104">
        <v>1</v>
      </c>
      <c r="S35" s="105">
        <v>12</v>
      </c>
      <c r="T35" s="102">
        <v>558.32411670993497</v>
      </c>
      <c r="U35" s="103">
        <v>309.49735191690331</v>
      </c>
      <c r="V35" s="103">
        <v>1182</v>
      </c>
      <c r="W35" s="104">
        <v>169</v>
      </c>
      <c r="X35" s="109">
        <v>2218.8214686268384</v>
      </c>
      <c r="Y35" s="102">
        <v>690</v>
      </c>
      <c r="Z35" s="103">
        <v>692</v>
      </c>
      <c r="AA35" s="103">
        <v>159</v>
      </c>
      <c r="AB35" s="104">
        <v>170</v>
      </c>
      <c r="AC35" s="105">
        <v>1711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14038</v>
      </c>
      <c r="AJ35" s="108">
        <v>5578.65</v>
      </c>
      <c r="AK35" s="126">
        <v>56.35</v>
      </c>
      <c r="AL35" s="108">
        <v>2950.95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12162</v>
      </c>
      <c r="E36" s="99">
        <v>12844</v>
      </c>
      <c r="F36" s="99">
        <v>3889</v>
      </c>
      <c r="G36" s="100">
        <v>4894</v>
      </c>
      <c r="H36" s="101">
        <v>49678</v>
      </c>
      <c r="I36" s="99">
        <v>52689</v>
      </c>
      <c r="J36" s="99">
        <v>18313</v>
      </c>
      <c r="K36" s="100">
        <v>23147</v>
      </c>
      <c r="L36" s="101">
        <v>33789</v>
      </c>
      <c r="M36" s="99">
        <v>143827</v>
      </c>
      <c r="N36" s="99">
        <v>177616</v>
      </c>
      <c r="O36" s="102">
        <v>61</v>
      </c>
      <c r="P36" s="103">
        <v>68</v>
      </c>
      <c r="Q36" s="103">
        <v>8</v>
      </c>
      <c r="R36" s="104">
        <v>9</v>
      </c>
      <c r="S36" s="105">
        <v>146</v>
      </c>
      <c r="T36" s="102">
        <v>5563.910234860984</v>
      </c>
      <c r="U36" s="103">
        <v>3382.3811725842834</v>
      </c>
      <c r="V36" s="103">
        <v>9937</v>
      </c>
      <c r="W36" s="104">
        <v>1673</v>
      </c>
      <c r="X36" s="109">
        <v>20556.291407445267</v>
      </c>
      <c r="Y36" s="102">
        <v>759</v>
      </c>
      <c r="Z36" s="103">
        <v>760</v>
      </c>
      <c r="AA36" s="103">
        <v>175</v>
      </c>
      <c r="AB36" s="104">
        <v>188</v>
      </c>
      <c r="AC36" s="105">
        <v>1882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127373</v>
      </c>
      <c r="AJ36" s="108">
        <v>49740.57</v>
      </c>
      <c r="AK36" s="126">
        <v>502.43</v>
      </c>
      <c r="AL36" s="108">
        <v>26642.399999999998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4436</v>
      </c>
      <c r="E37" s="99">
        <v>4982</v>
      </c>
      <c r="F37" s="99">
        <v>1638</v>
      </c>
      <c r="G37" s="100">
        <v>1838</v>
      </c>
      <c r="H37" s="101">
        <v>30638</v>
      </c>
      <c r="I37" s="99">
        <v>33817</v>
      </c>
      <c r="J37" s="99">
        <v>9677</v>
      </c>
      <c r="K37" s="100">
        <v>11875</v>
      </c>
      <c r="L37" s="101">
        <v>12894</v>
      </c>
      <c r="M37" s="99">
        <v>86007</v>
      </c>
      <c r="N37" s="99">
        <v>98901</v>
      </c>
      <c r="O37" s="102">
        <v>1966</v>
      </c>
      <c r="P37" s="103">
        <v>2152</v>
      </c>
      <c r="Q37" s="103">
        <v>229</v>
      </c>
      <c r="R37" s="104">
        <v>254</v>
      </c>
      <c r="S37" s="105">
        <v>4601</v>
      </c>
      <c r="T37" s="102">
        <v>2099.2500256742392</v>
      </c>
      <c r="U37" s="103">
        <v>1252.9263578133819</v>
      </c>
      <c r="V37" s="103">
        <v>3742</v>
      </c>
      <c r="W37" s="104">
        <v>632</v>
      </c>
      <c r="X37" s="109">
        <v>7726.176383487621</v>
      </c>
      <c r="Y37" s="102">
        <v>1039</v>
      </c>
      <c r="Z37" s="103">
        <v>1100</v>
      </c>
      <c r="AA37" s="103">
        <v>222</v>
      </c>
      <c r="AB37" s="104">
        <v>220</v>
      </c>
      <c r="AC37" s="105">
        <v>2581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73873</v>
      </c>
      <c r="AJ37" s="108">
        <v>24777.72</v>
      </c>
      <c r="AK37" s="126">
        <v>250.28</v>
      </c>
      <c r="AL37" s="108">
        <v>14835.15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3696</v>
      </c>
      <c r="E38" s="99">
        <v>4151</v>
      </c>
      <c r="F38" s="99">
        <v>1365</v>
      </c>
      <c r="G38" s="100">
        <v>1531</v>
      </c>
      <c r="H38" s="101">
        <v>61753</v>
      </c>
      <c r="I38" s="99">
        <v>68165</v>
      </c>
      <c r="J38" s="99">
        <v>19505</v>
      </c>
      <c r="K38" s="100">
        <v>23936</v>
      </c>
      <c r="L38" s="101">
        <v>10743</v>
      </c>
      <c r="M38" s="99">
        <v>173359</v>
      </c>
      <c r="N38" s="99">
        <v>184102</v>
      </c>
      <c r="O38" s="102">
        <v>944</v>
      </c>
      <c r="P38" s="103">
        <v>1033</v>
      </c>
      <c r="Q38" s="103">
        <v>112</v>
      </c>
      <c r="R38" s="104">
        <v>122</v>
      </c>
      <c r="S38" s="105">
        <v>2211</v>
      </c>
      <c r="T38" s="102">
        <v>6449.6031233107642</v>
      </c>
      <c r="U38" s="103">
        <v>4476.4305333416924</v>
      </c>
      <c r="V38" s="103">
        <v>10635</v>
      </c>
      <c r="W38" s="104">
        <v>2100</v>
      </c>
      <c r="X38" s="109">
        <v>23661.033656652457</v>
      </c>
      <c r="Y38" s="102">
        <v>1033</v>
      </c>
      <c r="Z38" s="103">
        <v>1096</v>
      </c>
      <c r="AA38" s="103">
        <v>222</v>
      </c>
      <c r="AB38" s="104">
        <v>218</v>
      </c>
      <c r="AC38" s="105">
        <v>2569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137765</v>
      </c>
      <c r="AJ38" s="108">
        <v>45873.63</v>
      </c>
      <c r="AK38" s="126">
        <v>463.37</v>
      </c>
      <c r="AL38" s="108">
        <v>27615.3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20673</v>
      </c>
      <c r="E39" s="99">
        <v>21761</v>
      </c>
      <c r="F39" s="99">
        <v>6098</v>
      </c>
      <c r="G39" s="100">
        <v>6777</v>
      </c>
      <c r="H39" s="101">
        <v>115838</v>
      </c>
      <c r="I39" s="99">
        <v>124356</v>
      </c>
      <c r="J39" s="99">
        <v>37339</v>
      </c>
      <c r="K39" s="100">
        <v>43557</v>
      </c>
      <c r="L39" s="101">
        <v>55309</v>
      </c>
      <c r="M39" s="99">
        <v>321090</v>
      </c>
      <c r="N39" s="99">
        <v>376399</v>
      </c>
      <c r="O39" s="102">
        <v>218</v>
      </c>
      <c r="P39" s="103">
        <v>240</v>
      </c>
      <c r="Q39" s="103">
        <v>25</v>
      </c>
      <c r="R39" s="104">
        <v>30</v>
      </c>
      <c r="S39" s="105">
        <v>513</v>
      </c>
      <c r="T39" s="102">
        <v>10617.514590024608</v>
      </c>
      <c r="U39" s="103">
        <v>6458.4448411803096</v>
      </c>
      <c r="V39" s="103">
        <v>18553</v>
      </c>
      <c r="W39" s="104">
        <v>3189</v>
      </c>
      <c r="X39" s="109">
        <v>38817.959431204916</v>
      </c>
      <c r="Y39" s="102">
        <v>648</v>
      </c>
      <c r="Z39" s="103">
        <v>661</v>
      </c>
      <c r="AA39" s="103">
        <v>135</v>
      </c>
      <c r="AB39" s="104">
        <v>126</v>
      </c>
      <c r="AC39" s="105">
        <v>1570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282628</v>
      </c>
      <c r="AJ39" s="108">
        <v>92833.29</v>
      </c>
      <c r="AK39" s="126">
        <v>937.71</v>
      </c>
      <c r="AL39" s="108">
        <v>56459.85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5474</v>
      </c>
      <c r="E40" s="99">
        <v>5270</v>
      </c>
      <c r="F40" s="99">
        <v>1473</v>
      </c>
      <c r="G40" s="100">
        <v>1608</v>
      </c>
      <c r="H40" s="101">
        <v>46920</v>
      </c>
      <c r="I40" s="99">
        <v>50342</v>
      </c>
      <c r="J40" s="99">
        <v>14626</v>
      </c>
      <c r="K40" s="100">
        <v>16810</v>
      </c>
      <c r="L40" s="101">
        <v>13825</v>
      </c>
      <c r="M40" s="99">
        <v>128698</v>
      </c>
      <c r="N40" s="99">
        <v>142523</v>
      </c>
      <c r="O40" s="102">
        <v>218</v>
      </c>
      <c r="P40" s="103">
        <v>237</v>
      </c>
      <c r="Q40" s="103">
        <v>26</v>
      </c>
      <c r="R40" s="104">
        <v>29</v>
      </c>
      <c r="S40" s="105">
        <v>510</v>
      </c>
      <c r="T40" s="102">
        <v>1833.0001828414956</v>
      </c>
      <c r="U40" s="103">
        <v>1514.4459713011693</v>
      </c>
      <c r="V40" s="103">
        <v>1612</v>
      </c>
      <c r="W40" s="104">
        <v>533</v>
      </c>
      <c r="X40" s="109">
        <v>5492.4461541426645</v>
      </c>
      <c r="Y40" s="102">
        <v>1737</v>
      </c>
      <c r="Z40" s="103">
        <v>1760</v>
      </c>
      <c r="AA40" s="103">
        <v>347</v>
      </c>
      <c r="AB40" s="104">
        <v>323</v>
      </c>
      <c r="AC40" s="105">
        <v>4167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108006</v>
      </c>
      <c r="AJ40" s="108">
        <v>34171.83</v>
      </c>
      <c r="AK40" s="126">
        <v>345.17</v>
      </c>
      <c r="AL40" s="108">
        <v>21378.45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5148</v>
      </c>
      <c r="E41" s="99">
        <v>4957</v>
      </c>
      <c r="F41" s="99">
        <v>1386</v>
      </c>
      <c r="G41" s="100">
        <v>1512</v>
      </c>
      <c r="H41" s="101">
        <v>32576</v>
      </c>
      <c r="I41" s="99">
        <v>34952</v>
      </c>
      <c r="J41" s="99">
        <v>10154</v>
      </c>
      <c r="K41" s="100">
        <v>11672</v>
      </c>
      <c r="L41" s="101">
        <v>13003</v>
      </c>
      <c r="M41" s="99">
        <v>89354</v>
      </c>
      <c r="N41" s="99">
        <v>102357</v>
      </c>
      <c r="O41" s="102">
        <v>480</v>
      </c>
      <c r="P41" s="103">
        <v>524</v>
      </c>
      <c r="Q41" s="103">
        <v>57</v>
      </c>
      <c r="R41" s="104">
        <v>62</v>
      </c>
      <c r="S41" s="105">
        <v>1123</v>
      </c>
      <c r="T41" s="102">
        <v>1434.2503190140919</v>
      </c>
      <c r="U41" s="103">
        <v>1183.3157923815211</v>
      </c>
      <c r="V41" s="103">
        <v>931</v>
      </c>
      <c r="W41" s="104">
        <v>414</v>
      </c>
      <c r="X41" s="109">
        <v>3962.566111395613</v>
      </c>
      <c r="Y41" s="102">
        <v>1779</v>
      </c>
      <c r="Z41" s="103">
        <v>1805</v>
      </c>
      <c r="AA41" s="103">
        <v>355</v>
      </c>
      <c r="AB41" s="104">
        <v>331</v>
      </c>
      <c r="AC41" s="105">
        <v>4270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77633</v>
      </c>
      <c r="AJ41" s="108">
        <v>24476.76</v>
      </c>
      <c r="AK41" s="126">
        <v>247.24</v>
      </c>
      <c r="AL41" s="108">
        <v>15353.55</v>
      </c>
    </row>
    <row r="42" spans="1:38" x14ac:dyDescent="0.5">
      <c r="A42" s="128"/>
      <c r="B42" s="124" t="s">
        <v>191</v>
      </c>
      <c r="C42" s="125" t="s">
        <v>18</v>
      </c>
      <c r="D42" s="110">
        <v>1027523</v>
      </c>
      <c r="E42" s="111">
        <v>1084541</v>
      </c>
      <c r="F42" s="111">
        <v>341889</v>
      </c>
      <c r="G42" s="112">
        <v>399708</v>
      </c>
      <c r="H42" s="113">
        <v>2311757</v>
      </c>
      <c r="I42" s="111">
        <v>2428277</v>
      </c>
      <c r="J42" s="111">
        <v>751106</v>
      </c>
      <c r="K42" s="112">
        <v>868951</v>
      </c>
      <c r="L42" s="113">
        <v>2853661</v>
      </c>
      <c r="M42" s="111">
        <v>6360091</v>
      </c>
      <c r="N42" s="111">
        <v>9213752</v>
      </c>
      <c r="O42" s="110">
        <v>26833</v>
      </c>
      <c r="P42" s="111">
        <v>29371</v>
      </c>
      <c r="Q42" s="111">
        <v>3152</v>
      </c>
      <c r="R42" s="112">
        <v>3482</v>
      </c>
      <c r="S42" s="114">
        <v>62838</v>
      </c>
      <c r="T42" s="110">
        <v>275471.71718347038</v>
      </c>
      <c r="U42" s="111">
        <v>198092.1818529462</v>
      </c>
      <c r="V42" s="111">
        <v>329509</v>
      </c>
      <c r="W42" s="112">
        <v>83038</v>
      </c>
      <c r="X42" s="115">
        <v>886110.89903641655</v>
      </c>
      <c r="Y42" s="110">
        <v>39427</v>
      </c>
      <c r="Z42" s="111">
        <v>40311</v>
      </c>
      <c r="AA42" s="111">
        <v>8757</v>
      </c>
      <c r="AB42" s="112">
        <v>8366</v>
      </c>
      <c r="AC42" s="114">
        <v>96861</v>
      </c>
      <c r="AD42" s="110">
        <v>12255</v>
      </c>
      <c r="AE42" s="111">
        <v>13165</v>
      </c>
      <c r="AF42" s="111">
        <v>4034</v>
      </c>
      <c r="AG42" s="112">
        <v>4841</v>
      </c>
      <c r="AH42" s="114">
        <v>34295</v>
      </c>
      <c r="AI42" s="111">
        <v>6852098</v>
      </c>
      <c r="AJ42" s="111">
        <v>2338037.46</v>
      </c>
      <c r="AK42" s="127">
        <v>23616.539999999994</v>
      </c>
      <c r="AL42" s="111">
        <v>1382062.7999999998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66" priority="11">
      <formula>CELL("protect",A1)=1</formula>
    </cfRule>
  </conditionalFormatting>
  <conditionalFormatting sqref="O8:AL42">
    <cfRule type="expression" dxfId="65" priority="10" stopIfTrue="1">
      <formula>O8-#REF!&gt;1</formula>
    </cfRule>
  </conditionalFormatting>
  <conditionalFormatting sqref="G7">
    <cfRule type="expression" dxfId="64" priority="9">
      <formula>CELL("protect",G7)=1</formula>
    </cfRule>
  </conditionalFormatting>
  <conditionalFormatting sqref="H7">
    <cfRule type="expression" dxfId="63" priority="8">
      <formula>CELL("protect",H7)=1</formula>
    </cfRule>
  </conditionalFormatting>
  <conditionalFormatting sqref="K7">
    <cfRule type="expression" dxfId="62" priority="7">
      <formula>CELL("protect",K7)=1</formula>
    </cfRule>
  </conditionalFormatting>
  <conditionalFormatting sqref="L7">
    <cfRule type="expression" dxfId="61" priority="6">
      <formula>CELL("protect",L7)=1</formula>
    </cfRule>
  </conditionalFormatting>
  <conditionalFormatting sqref="R7">
    <cfRule type="expression" dxfId="60" priority="5">
      <formula>CELL("protect",R7)=1</formula>
    </cfRule>
  </conditionalFormatting>
  <conditionalFormatting sqref="AB7">
    <cfRule type="expression" dxfId="59" priority="4">
      <formula>CELL("protect",AB7)=1</formula>
    </cfRule>
  </conditionalFormatting>
  <conditionalFormatting sqref="A8:A41">
    <cfRule type="expression" dxfId="58" priority="3">
      <formula>CELL("protect",A8)=1</formula>
    </cfRule>
  </conditionalFormatting>
  <conditionalFormatting sqref="A42">
    <cfRule type="expression" dxfId="57" priority="2">
      <formula>CELL("protect",A42)=1</formula>
    </cfRule>
  </conditionalFormatting>
  <conditionalFormatting sqref="A5:A6">
    <cfRule type="expression" dxfId="56" priority="1">
      <formula>CELL("protect",A5)=1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BA57-0EC6-4DB5-AE57-D88C421A7676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2" sqref="A2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1015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4456.8716887180271</v>
      </c>
      <c r="E8" s="99">
        <v>4420.5042521295036</v>
      </c>
      <c r="F8" s="99">
        <v>4436.9730025618574</v>
      </c>
      <c r="G8" s="100">
        <v>4590.5363668120908</v>
      </c>
      <c r="H8" s="101">
        <v>49687.822024835768</v>
      </c>
      <c r="I8" s="99">
        <v>50388.34624818874</v>
      </c>
      <c r="J8" s="99">
        <v>45521.232666629199</v>
      </c>
      <c r="K8" s="100">
        <v>42726.418274472213</v>
      </c>
      <c r="L8" s="101">
        <v>17904.885310221478</v>
      </c>
      <c r="M8" s="99">
        <v>188323.81921412592</v>
      </c>
      <c r="N8" s="99">
        <v>206228.70452434738</v>
      </c>
      <c r="O8" s="102">
        <v>62.263044785404439</v>
      </c>
      <c r="P8" s="103">
        <v>61.754987230421754</v>
      </c>
      <c r="Q8" s="103">
        <v>61.985057696287967</v>
      </c>
      <c r="R8" s="104">
        <v>64.130356752106167</v>
      </c>
      <c r="S8" s="105">
        <v>250.13344646422033</v>
      </c>
      <c r="T8" s="102">
        <v>4937.9237020660166</v>
      </c>
      <c r="U8" s="103">
        <v>2725.6079641556657</v>
      </c>
      <c r="V8" s="103">
        <v>20865.390584819736</v>
      </c>
      <c r="W8" s="104">
        <v>3062.6023984733151</v>
      </c>
      <c r="X8" s="106">
        <v>31591.524649514733</v>
      </c>
      <c r="Y8" s="102">
        <v>361.37979924227852</v>
      </c>
      <c r="Z8" s="103">
        <v>358.43099168145386</v>
      </c>
      <c r="AA8" s="103">
        <v>359.76633946363938</v>
      </c>
      <c r="AB8" s="104">
        <v>372.21783046890999</v>
      </c>
      <c r="AC8" s="105">
        <v>1451.7949608562817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108953.54421387204</v>
      </c>
      <c r="AJ8" s="108">
        <v>96302.408707370589</v>
      </c>
      <c r="AK8" s="126">
        <v>972.7516031047536</v>
      </c>
      <c r="AL8" s="108">
        <v>30934.305678652105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568.27181450661556</v>
      </c>
      <c r="E9" s="99">
        <v>563.63479764309909</v>
      </c>
      <c r="F9" s="99">
        <v>565.73463971720241</v>
      </c>
      <c r="G9" s="100">
        <v>585.31468099708093</v>
      </c>
      <c r="H9" s="101">
        <v>9514.9626996692459</v>
      </c>
      <c r="I9" s="99">
        <v>9649.1094902467576</v>
      </c>
      <c r="J9" s="99">
        <v>8717.0822389728964</v>
      </c>
      <c r="K9" s="100">
        <v>8181.8896382470984</v>
      </c>
      <c r="L9" s="101">
        <v>2282.955932863998</v>
      </c>
      <c r="M9" s="99">
        <v>36063.044067135997</v>
      </c>
      <c r="N9" s="99">
        <v>38345.999999999993</v>
      </c>
      <c r="O9" s="102">
        <v>32.92954568079152</v>
      </c>
      <c r="P9" s="103">
        <v>32.660845290006982</v>
      </c>
      <c r="Q9" s="103">
        <v>32.782524464895616</v>
      </c>
      <c r="R9" s="104">
        <v>33.917125631623087</v>
      </c>
      <c r="S9" s="105">
        <v>132.29004106731719</v>
      </c>
      <c r="T9" s="102">
        <v>1962.1141464509517</v>
      </c>
      <c r="U9" s="103">
        <v>1131.5364540800661</v>
      </c>
      <c r="V9" s="103">
        <v>7980.6211282173372</v>
      </c>
      <c r="W9" s="104">
        <v>1226.2299376173046</v>
      </c>
      <c r="X9" s="109">
        <v>12300.501666365659</v>
      </c>
      <c r="Y9" s="102">
        <v>167.12813093486531</v>
      </c>
      <c r="Z9" s="103">
        <v>165.76438925046412</v>
      </c>
      <c r="AA9" s="103">
        <v>166.38195055149043</v>
      </c>
      <c r="AB9" s="104">
        <v>172.14041968403876</v>
      </c>
      <c r="AC9" s="105">
        <v>671.41489042085868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20295.978802065718</v>
      </c>
      <c r="AJ9" s="108">
        <v>17869.520985954932</v>
      </c>
      <c r="AK9" s="126">
        <v>180.50021197934279</v>
      </c>
      <c r="AL9" s="108">
        <v>5751.8999999999987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10589.476893494942</v>
      </c>
      <c r="E10" s="99">
        <v>10503.068274102854</v>
      </c>
      <c r="F10" s="99">
        <v>10542.197839490524</v>
      </c>
      <c r="G10" s="100">
        <v>10907.062661946955</v>
      </c>
      <c r="H10" s="101">
        <v>75899.351391620032</v>
      </c>
      <c r="I10" s="99">
        <v>76969.419106804489</v>
      </c>
      <c r="J10" s="99">
        <v>69534.785248128479</v>
      </c>
      <c r="K10" s="100">
        <v>65265.638584411703</v>
      </c>
      <c r="L10" s="101">
        <v>42541.805669035275</v>
      </c>
      <c r="M10" s="99">
        <v>287669.1943309647</v>
      </c>
      <c r="N10" s="99">
        <v>330211</v>
      </c>
      <c r="O10" s="102">
        <v>174.93127803432373</v>
      </c>
      <c r="P10" s="103">
        <v>173.50386378379312</v>
      </c>
      <c r="Q10" s="103">
        <v>174.15025878054664</v>
      </c>
      <c r="R10" s="104">
        <v>180.17758858578739</v>
      </c>
      <c r="S10" s="105">
        <v>702.76298918445082</v>
      </c>
      <c r="T10" s="102">
        <v>8895.7910255498573</v>
      </c>
      <c r="U10" s="103">
        <v>5650.8945274461075</v>
      </c>
      <c r="V10" s="103">
        <v>32196.953987227644</v>
      </c>
      <c r="W10" s="104">
        <v>6104.9635629212944</v>
      </c>
      <c r="X10" s="109">
        <v>52848.603103144902</v>
      </c>
      <c r="Y10" s="102">
        <v>382.69798658820599</v>
      </c>
      <c r="Z10" s="103">
        <v>379.57522566263725</v>
      </c>
      <c r="AA10" s="103">
        <v>380.9893470626406</v>
      </c>
      <c r="AB10" s="104">
        <v>394.17536506289855</v>
      </c>
      <c r="AC10" s="105">
        <v>1537.4379243763824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173961.3156660223</v>
      </c>
      <c r="AJ10" s="108">
        <v>154687.18749063791</v>
      </c>
      <c r="AK10" s="126">
        <v>1562.4968433397767</v>
      </c>
      <c r="AL10" s="108">
        <v>49531.65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41788.129391062277</v>
      </c>
      <c r="E11" s="99">
        <v>41447.144222108574</v>
      </c>
      <c r="F11" s="99">
        <v>41601.557075347846</v>
      </c>
      <c r="G11" s="100">
        <v>43041.384421344745</v>
      </c>
      <c r="H11" s="101">
        <v>53110.113674874265</v>
      </c>
      <c r="I11" s="99">
        <v>53858.887109050622</v>
      </c>
      <c r="J11" s="99">
        <v>48656.546876549648</v>
      </c>
      <c r="K11" s="100">
        <v>45669.237229661943</v>
      </c>
      <c r="L11" s="101">
        <v>167878.21510986343</v>
      </c>
      <c r="M11" s="99">
        <v>201294.78489013651</v>
      </c>
      <c r="N11" s="99">
        <v>369172.99999999994</v>
      </c>
      <c r="O11" s="102">
        <v>619.92184994622062</v>
      </c>
      <c r="P11" s="103">
        <v>614.86337616856429</v>
      </c>
      <c r="Q11" s="103">
        <v>617.15407218751636</v>
      </c>
      <c r="R11" s="104">
        <v>638.51373688034334</v>
      </c>
      <c r="S11" s="105">
        <v>2490.4530351826447</v>
      </c>
      <c r="T11" s="102">
        <v>8168.8613700678125</v>
      </c>
      <c r="U11" s="103">
        <v>5268.0318024980606</v>
      </c>
      <c r="V11" s="103">
        <v>28907.848046871368</v>
      </c>
      <c r="W11" s="104">
        <v>5612.9689657227709</v>
      </c>
      <c r="X11" s="109">
        <v>47957.710185160016</v>
      </c>
      <c r="Y11" s="102">
        <v>287.69566923194333</v>
      </c>
      <c r="Z11" s="103">
        <v>285.34811365073364</v>
      </c>
      <c r="AA11" s="103">
        <v>286.41118849514595</v>
      </c>
      <c r="AB11" s="104">
        <v>296.3238622118505</v>
      </c>
      <c r="AC11" s="105">
        <v>1155.7788335896735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190204.27439709572</v>
      </c>
      <c r="AJ11" s="108">
        <v>177179.03834687517</v>
      </c>
      <c r="AK11" s="126">
        <v>1789.6872560290421</v>
      </c>
      <c r="AL11" s="108">
        <v>55375.94999999999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1719.862881332411</v>
      </c>
      <c r="E12" s="99">
        <v>1705.8290457979172</v>
      </c>
      <c r="F12" s="99">
        <v>1712.1841743609023</v>
      </c>
      <c r="G12" s="100">
        <v>1771.4427639171281</v>
      </c>
      <c r="H12" s="101">
        <v>15994.175661582951</v>
      </c>
      <c r="I12" s="99">
        <v>16219.669696678735</v>
      </c>
      <c r="J12" s="99">
        <v>14652.978575674693</v>
      </c>
      <c r="K12" s="100">
        <v>13753.346623456384</v>
      </c>
      <c r="L12" s="101">
        <v>6909.3188654083588</v>
      </c>
      <c r="M12" s="99">
        <v>60620.170557392761</v>
      </c>
      <c r="N12" s="99">
        <v>67529.489422801125</v>
      </c>
      <c r="O12" s="102">
        <v>4.4310501487130027</v>
      </c>
      <c r="P12" s="103">
        <v>4.394893412203893</v>
      </c>
      <c r="Q12" s="103">
        <v>4.4112667485144534</v>
      </c>
      <c r="R12" s="104">
        <v>4.5639404208843199</v>
      </c>
      <c r="S12" s="105">
        <v>17.801150730315669</v>
      </c>
      <c r="T12" s="102">
        <v>1831.6747945650745</v>
      </c>
      <c r="U12" s="103">
        <v>1022.5141360020198</v>
      </c>
      <c r="V12" s="103">
        <v>7653.0888082192532</v>
      </c>
      <c r="W12" s="104">
        <v>1143.0364761490564</v>
      </c>
      <c r="X12" s="109">
        <v>11650.314214935404</v>
      </c>
      <c r="Y12" s="102">
        <v>218.84464345588106</v>
      </c>
      <c r="Z12" s="103">
        <v>217.05890241384782</v>
      </c>
      <c r="AA12" s="103">
        <v>217.86756330163053</v>
      </c>
      <c r="AB12" s="104">
        <v>225.40794634256446</v>
      </c>
      <c r="AC12" s="105">
        <v>879.17905551392391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35639.537285392013</v>
      </c>
      <c r="AJ12" s="108">
        <v>31571.05261603502</v>
      </c>
      <c r="AK12" s="126">
        <v>318.89952137409108</v>
      </c>
      <c r="AL12" s="108">
        <v>10129.423413420169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338.72065597279112</v>
      </c>
      <c r="E13" s="99">
        <v>335.95674378557339</v>
      </c>
      <c r="F13" s="99">
        <v>337.20836293440817</v>
      </c>
      <c r="G13" s="100">
        <v>348.87912375166411</v>
      </c>
      <c r="H13" s="101">
        <v>7034.624755456869</v>
      </c>
      <c r="I13" s="99">
        <v>7133.8024783390047</v>
      </c>
      <c r="J13" s="99">
        <v>6444.7338837979632</v>
      </c>
      <c r="K13" s="100">
        <v>6049.0540228423433</v>
      </c>
      <c r="L13" s="101">
        <v>1360.7648864444368</v>
      </c>
      <c r="M13" s="99">
        <v>26662.215140436179</v>
      </c>
      <c r="N13" s="99">
        <v>28022.980026880618</v>
      </c>
      <c r="O13" s="102">
        <v>0</v>
      </c>
      <c r="P13" s="103">
        <v>0</v>
      </c>
      <c r="Q13" s="103">
        <v>0</v>
      </c>
      <c r="R13" s="104">
        <v>0</v>
      </c>
      <c r="S13" s="105">
        <v>0</v>
      </c>
      <c r="T13" s="102">
        <v>1351.2718839385468</v>
      </c>
      <c r="U13" s="103">
        <v>813.09191240348991</v>
      </c>
      <c r="V13" s="103">
        <v>5264.4402110946057</v>
      </c>
      <c r="W13" s="104">
        <v>856.60092683876917</v>
      </c>
      <c r="X13" s="109">
        <v>8285.4049342754115</v>
      </c>
      <c r="Y13" s="102">
        <v>52.563697003496557</v>
      </c>
      <c r="Z13" s="103">
        <v>52.134784741455888</v>
      </c>
      <c r="AA13" s="103">
        <v>52.329014790739947</v>
      </c>
      <c r="AB13" s="104">
        <v>54.140118792167605</v>
      </c>
      <c r="AC13" s="105">
        <v>211.16761532786001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14843.104633554238</v>
      </c>
      <c r="AJ13" s="108">
        <v>13048.076639393115</v>
      </c>
      <c r="AK13" s="126">
        <v>131.79875393326381</v>
      </c>
      <c r="AL13" s="108">
        <v>4203.4470040320921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2059.8909672671916</v>
      </c>
      <c r="E14" s="99">
        <v>2043.0825511036765</v>
      </c>
      <c r="F14" s="99">
        <v>2050.6941299480159</v>
      </c>
      <c r="G14" s="100">
        <v>2121.668528363602</v>
      </c>
      <c r="H14" s="101">
        <v>10554.290657174344</v>
      </c>
      <c r="I14" s="99">
        <v>10703.090422677506</v>
      </c>
      <c r="J14" s="99">
        <v>9669.2569941246475</v>
      </c>
      <c r="K14" s="100">
        <v>9075.6048229158769</v>
      </c>
      <c r="L14" s="101">
        <v>8275.3361766824855</v>
      </c>
      <c r="M14" s="99">
        <v>40002.242896892378</v>
      </c>
      <c r="N14" s="99">
        <v>48277.57907357486</v>
      </c>
      <c r="O14" s="102">
        <v>70.807140193129229</v>
      </c>
      <c r="P14" s="103">
        <v>70.229364039620762</v>
      </c>
      <c r="Q14" s="103">
        <v>70.491006106548809</v>
      </c>
      <c r="R14" s="104">
        <v>72.930695516616268</v>
      </c>
      <c r="S14" s="105">
        <v>284.45820585591508</v>
      </c>
      <c r="T14" s="102">
        <v>2150.3561110504033</v>
      </c>
      <c r="U14" s="103">
        <v>1238.502653203888</v>
      </c>
      <c r="V14" s="103">
        <v>8722.558061279442</v>
      </c>
      <c r="W14" s="104">
        <v>1361.9953137520017</v>
      </c>
      <c r="X14" s="109">
        <v>13473.412139285736</v>
      </c>
      <c r="Y14" s="102">
        <v>159.50981362301516</v>
      </c>
      <c r="Z14" s="103">
        <v>158.20823632006824</v>
      </c>
      <c r="AA14" s="103">
        <v>158.79764689671069</v>
      </c>
      <c r="AB14" s="104">
        <v>164.29362374362853</v>
      </c>
      <c r="AC14" s="105">
        <v>640.80932058342273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25360.354598222719</v>
      </c>
      <c r="AJ14" s="108">
        <v>22688.05223059862</v>
      </c>
      <c r="AK14" s="126">
        <v>229.17224475352145</v>
      </c>
      <c r="AL14" s="108">
        <v>7241.6368610362288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2845.8219347819245</v>
      </c>
      <c r="E15" s="99">
        <v>2822.6004341456387</v>
      </c>
      <c r="F15" s="99">
        <v>2833.1161354025267</v>
      </c>
      <c r="G15" s="100">
        <v>2931.1701115734054</v>
      </c>
      <c r="H15" s="101">
        <v>31319.233692743728</v>
      </c>
      <c r="I15" s="99">
        <v>31760.788201767151</v>
      </c>
      <c r="J15" s="99">
        <v>28692.948609325405</v>
      </c>
      <c r="K15" s="100">
        <v>26931.320880260195</v>
      </c>
      <c r="L15" s="101">
        <v>11432.708615903495</v>
      </c>
      <c r="M15" s="99">
        <v>118704.29138409649</v>
      </c>
      <c r="N15" s="99">
        <v>130136.99999999999</v>
      </c>
      <c r="O15" s="102">
        <v>114.04334661937484</v>
      </c>
      <c r="P15" s="103">
        <v>113.11276919507476</v>
      </c>
      <c r="Q15" s="103">
        <v>113.53417495793288</v>
      </c>
      <c r="R15" s="104">
        <v>117.46358580939584</v>
      </c>
      <c r="S15" s="105">
        <v>458.15387658177832</v>
      </c>
      <c r="T15" s="102">
        <v>7839.0867755159898</v>
      </c>
      <c r="U15" s="103">
        <v>4295.5251566521856</v>
      </c>
      <c r="V15" s="103">
        <v>33326.33651603834</v>
      </c>
      <c r="W15" s="104">
        <v>4818.9960068626506</v>
      </c>
      <c r="X15" s="109">
        <v>50279.94445506917</v>
      </c>
      <c r="Y15" s="102">
        <v>326.87127069417545</v>
      </c>
      <c r="Z15" s="103">
        <v>324.20404779887156</v>
      </c>
      <c r="AA15" s="103">
        <v>325.41188184852462</v>
      </c>
      <c r="AB15" s="104">
        <v>336.67436717687934</v>
      </c>
      <c r="AC15" s="105">
        <v>1313.161567518451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68748.444263438432</v>
      </c>
      <c r="AJ15" s="108">
        <v>60774.670179195935</v>
      </c>
      <c r="AK15" s="126">
        <v>613.88555736561534</v>
      </c>
      <c r="AL15" s="108">
        <v>19520.549999999996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418.36020850158127</v>
      </c>
      <c r="E16" s="99">
        <v>414.94644893736569</v>
      </c>
      <c r="F16" s="99">
        <v>416.49234712467069</v>
      </c>
      <c r="G16" s="100">
        <v>430.90712178568663</v>
      </c>
      <c r="H16" s="101">
        <v>2103.7899359873504</v>
      </c>
      <c r="I16" s="99">
        <v>2133.4502380683857</v>
      </c>
      <c r="J16" s="99">
        <v>1927.3759093309679</v>
      </c>
      <c r="K16" s="100">
        <v>1809.0430432167409</v>
      </c>
      <c r="L16" s="101">
        <v>1680.7061263493042</v>
      </c>
      <c r="M16" s="99">
        <v>7973.6591266034447</v>
      </c>
      <c r="N16" s="99">
        <v>9654.3652529527499</v>
      </c>
      <c r="O16" s="102">
        <v>0</v>
      </c>
      <c r="P16" s="103">
        <v>0</v>
      </c>
      <c r="Q16" s="103">
        <v>0</v>
      </c>
      <c r="R16" s="104">
        <v>0</v>
      </c>
      <c r="S16" s="105">
        <v>0</v>
      </c>
      <c r="T16" s="102">
        <v>375.62094875613246</v>
      </c>
      <c r="U16" s="103">
        <v>240.28159295656349</v>
      </c>
      <c r="V16" s="103">
        <v>1326.8927511479242</v>
      </c>
      <c r="W16" s="104">
        <v>246.08810666979733</v>
      </c>
      <c r="X16" s="109">
        <v>2188.8833995304176</v>
      </c>
      <c r="Y16" s="102">
        <v>4.4453521277744201</v>
      </c>
      <c r="Z16" s="103">
        <v>4.4090786891583331</v>
      </c>
      <c r="AA16" s="103">
        <v>4.4255048732375304</v>
      </c>
      <c r="AB16" s="104">
        <v>4.5786713262332484</v>
      </c>
      <c r="AC16" s="105">
        <v>17.858607016403532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5070.5468314946829</v>
      </c>
      <c r="AJ16" s="108">
        <v>4537.980237243486</v>
      </c>
      <c r="AK16" s="126">
        <v>45.838184214580664</v>
      </c>
      <c r="AL16" s="108">
        <v>1448.1547879429124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988.99317848818134</v>
      </c>
      <c r="E17" s="99">
        <v>980.92313536887923</v>
      </c>
      <c r="F17" s="99">
        <v>984.57760042270866</v>
      </c>
      <c r="G17" s="100">
        <v>1018.6537709558706</v>
      </c>
      <c r="H17" s="101">
        <v>17823.752846730775</v>
      </c>
      <c r="I17" s="99">
        <v>18075.041192876248</v>
      </c>
      <c r="J17" s="99">
        <v>16329.1359384394</v>
      </c>
      <c r="K17" s="100">
        <v>15326.59489420942</v>
      </c>
      <c r="L17" s="101">
        <v>3973.14768523564</v>
      </c>
      <c r="M17" s="99">
        <v>67554.524872255846</v>
      </c>
      <c r="N17" s="99">
        <v>71527.672557491489</v>
      </c>
      <c r="O17" s="102">
        <v>167.67875518777632</v>
      </c>
      <c r="P17" s="103">
        <v>166.3105204880944</v>
      </c>
      <c r="Q17" s="103">
        <v>166.93011642104116</v>
      </c>
      <c r="R17" s="104">
        <v>172.70755754080847</v>
      </c>
      <c r="S17" s="105">
        <v>673.62694963772037</v>
      </c>
      <c r="T17" s="102">
        <v>5600.2567716170815</v>
      </c>
      <c r="U17" s="103">
        <v>3067.9174402418462</v>
      </c>
      <c r="V17" s="103">
        <v>23842.130912972123</v>
      </c>
      <c r="W17" s="104">
        <v>3440.8033384041451</v>
      </c>
      <c r="X17" s="109">
        <v>35951.108463235199</v>
      </c>
      <c r="Y17" s="102">
        <v>27.16095065669041</v>
      </c>
      <c r="Z17" s="103">
        <v>26.939321177611703</v>
      </c>
      <c r="AA17" s="103">
        <v>27.039684604946359</v>
      </c>
      <c r="AB17" s="104">
        <v>27.97552643535716</v>
      </c>
      <c r="AC17" s="105">
        <v>109.11548287460562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37868.710353464085</v>
      </c>
      <c r="AJ17" s="108">
        <v>33322.372581987132</v>
      </c>
      <c r="AK17" s="126">
        <v>336.58962204027398</v>
      </c>
      <c r="AL17" s="108">
        <v>10729.150883623723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7497.7141230803354</v>
      </c>
      <c r="E18" s="99">
        <v>7436.5338464256956</v>
      </c>
      <c r="F18" s="99">
        <v>7464.2389255327989</v>
      </c>
      <c r="G18" s="100">
        <v>7722.5757782273149</v>
      </c>
      <c r="H18" s="101">
        <v>73000.446341555056</v>
      </c>
      <c r="I18" s="99">
        <v>74029.643816789059</v>
      </c>
      <c r="J18" s="99">
        <v>66878.96887532559</v>
      </c>
      <c r="K18" s="100">
        <v>62772.878293064125</v>
      </c>
      <c r="L18" s="101">
        <v>30121.062673266144</v>
      </c>
      <c r="M18" s="99">
        <v>276681.93732673384</v>
      </c>
      <c r="N18" s="99">
        <v>306803</v>
      </c>
      <c r="O18" s="102">
        <v>141.65493355030165</v>
      </c>
      <c r="P18" s="103">
        <v>140.49904951927095</v>
      </c>
      <c r="Q18" s="103">
        <v>141.02248387212813</v>
      </c>
      <c r="R18" s="104">
        <v>145.90326341390679</v>
      </c>
      <c r="S18" s="105">
        <v>569.07973035560758</v>
      </c>
      <c r="T18" s="102">
        <v>2867.8794706218205</v>
      </c>
      <c r="U18" s="103">
        <v>1820.8496217234665</v>
      </c>
      <c r="V18" s="103">
        <v>10366.750170682275</v>
      </c>
      <c r="W18" s="104">
        <v>1954.2245773851675</v>
      </c>
      <c r="X18" s="109">
        <v>17009.703840412731</v>
      </c>
      <c r="Y18" s="102">
        <v>169.52354499941686</v>
      </c>
      <c r="Z18" s="103">
        <v>168.14025707828722</v>
      </c>
      <c r="AA18" s="103">
        <v>168.76666976189009</v>
      </c>
      <c r="AB18" s="104">
        <v>174.60767388045923</v>
      </c>
      <c r="AC18" s="105">
        <v>681.03814572005331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161964.33812785015</v>
      </c>
      <c r="AJ18" s="108">
        <v>143390.27525342835</v>
      </c>
      <c r="AK18" s="126">
        <v>1448.3866187214983</v>
      </c>
      <c r="AL18" s="108">
        <v>46020.45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29505.13872652753</v>
      </c>
      <c r="E19" s="99">
        <v>29264.381007522788</v>
      </c>
      <c r="F19" s="99">
        <v>29373.406530377564</v>
      </c>
      <c r="G19" s="100">
        <v>30390.018333895448</v>
      </c>
      <c r="H19" s="101">
        <v>79359.796143297339</v>
      </c>
      <c r="I19" s="99">
        <v>80478.650971165349</v>
      </c>
      <c r="J19" s="99">
        <v>72705.05321826374</v>
      </c>
      <c r="K19" s="100">
        <v>68241.2652842893</v>
      </c>
      <c r="L19" s="101">
        <v>118532.94459832335</v>
      </c>
      <c r="M19" s="99">
        <v>300784.76561701571</v>
      </c>
      <c r="N19" s="99">
        <v>419317.71021533909</v>
      </c>
      <c r="O19" s="102">
        <v>453.8558160097831</v>
      </c>
      <c r="P19" s="103">
        <v>450.15241735667627</v>
      </c>
      <c r="Q19" s="103">
        <v>451.8294766682688</v>
      </c>
      <c r="R19" s="104">
        <v>467.46726722154449</v>
      </c>
      <c r="S19" s="105">
        <v>1823.3049772562727</v>
      </c>
      <c r="T19" s="102">
        <v>16224.371794972023</v>
      </c>
      <c r="U19" s="103">
        <v>9690.6426085138537</v>
      </c>
      <c r="V19" s="103">
        <v>62953.556888822706</v>
      </c>
      <c r="W19" s="104">
        <v>10479.168368069986</v>
      </c>
      <c r="X19" s="109">
        <v>99347.739660378575</v>
      </c>
      <c r="Y19" s="102">
        <v>190.82249103169354</v>
      </c>
      <c r="Z19" s="103">
        <v>189.26540675219181</v>
      </c>
      <c r="AA19" s="103">
        <v>189.97052195432701</v>
      </c>
      <c r="AB19" s="104">
        <v>196.54539010043368</v>
      </c>
      <c r="AC19" s="105">
        <v>766.60380983864604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218607.966848513</v>
      </c>
      <c r="AJ19" s="108">
        <v>198702.64593315782</v>
      </c>
      <c r="AK19" s="126">
        <v>2007.0974336682605</v>
      </c>
      <c r="AL19" s="108">
        <v>62897.656532300862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9689.0116676193611</v>
      </c>
      <c r="E20" s="99">
        <v>9609.9507158940578</v>
      </c>
      <c r="F20" s="99">
        <v>9645.752939120297</v>
      </c>
      <c r="G20" s="100">
        <v>9979.5918584021219</v>
      </c>
      <c r="H20" s="101">
        <v>28236.076478850417</v>
      </c>
      <c r="I20" s="99">
        <v>28634.163067069054</v>
      </c>
      <c r="J20" s="99">
        <v>25868.330601088259</v>
      </c>
      <c r="K20" s="100">
        <v>24280.122671956411</v>
      </c>
      <c r="L20" s="101">
        <v>38924.307181035838</v>
      </c>
      <c r="M20" s="99">
        <v>107018.69281896415</v>
      </c>
      <c r="N20" s="99">
        <v>145943</v>
      </c>
      <c r="O20" s="102">
        <v>65.399899830815812</v>
      </c>
      <c r="P20" s="103">
        <v>64.866245986570391</v>
      </c>
      <c r="Q20" s="103">
        <v>65.107907560840303</v>
      </c>
      <c r="R20" s="104">
        <v>67.361288259474946</v>
      </c>
      <c r="S20" s="105">
        <v>262.73534163770148</v>
      </c>
      <c r="T20" s="102">
        <v>2615.0108268605609</v>
      </c>
      <c r="U20" s="103">
        <v>1648.1678206854267</v>
      </c>
      <c r="V20" s="103">
        <v>9532.7148175423263</v>
      </c>
      <c r="W20" s="104">
        <v>1766.7514111077958</v>
      </c>
      <c r="X20" s="109">
        <v>15562.644876196109</v>
      </c>
      <c r="Y20" s="102">
        <v>313.09289999692135</v>
      </c>
      <c r="Z20" s="103">
        <v>310.53810663910991</v>
      </c>
      <c r="AA20" s="103">
        <v>311.69502772464244</v>
      </c>
      <c r="AB20" s="104">
        <v>322.48277357070219</v>
      </c>
      <c r="AC20" s="105">
        <v>1257.8088079313759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76169.201929432893</v>
      </c>
      <c r="AJ20" s="108">
        <v>69076.060089861436</v>
      </c>
      <c r="AK20" s="126">
        <v>697.73798070567091</v>
      </c>
      <c r="AL20" s="108">
        <v>21891.45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321755.52875058854</v>
      </c>
      <c r="E21" s="99">
        <v>319130.04957907356</v>
      </c>
      <c r="F21" s="99">
        <v>320318.98026259243</v>
      </c>
      <c r="G21" s="100">
        <v>331405.20057854347</v>
      </c>
      <c r="H21" s="101">
        <v>47504.473796107144</v>
      </c>
      <c r="I21" s="99">
        <v>48174.21606404506</v>
      </c>
      <c r="J21" s="99">
        <v>43520.969852482311</v>
      </c>
      <c r="K21" s="100">
        <v>40848.963279305412</v>
      </c>
      <c r="L21" s="101">
        <v>1292609.7591707981</v>
      </c>
      <c r="M21" s="99">
        <v>180048.62299193992</v>
      </c>
      <c r="N21" s="99">
        <v>1472658.3821627381</v>
      </c>
      <c r="O21" s="102">
        <v>1826.6664517737765</v>
      </c>
      <c r="P21" s="103">
        <v>1811.7611143548363</v>
      </c>
      <c r="Q21" s="103">
        <v>1818.5108967175561</v>
      </c>
      <c r="R21" s="104">
        <v>1881.4494476315281</v>
      </c>
      <c r="S21" s="105">
        <v>7338.387910477697</v>
      </c>
      <c r="T21" s="102">
        <v>11708.550319266444</v>
      </c>
      <c r="U21" s="103">
        <v>10716.643022893468</v>
      </c>
      <c r="V21" s="103">
        <v>17688.962800630212</v>
      </c>
      <c r="W21" s="104">
        <v>10093.884083242683</v>
      </c>
      <c r="X21" s="109">
        <v>50208.040226032797</v>
      </c>
      <c r="Y21" s="102">
        <v>239.56195828056423</v>
      </c>
      <c r="Z21" s="103">
        <v>237.60716690776235</v>
      </c>
      <c r="AA21" s="103">
        <v>238.49238110721882</v>
      </c>
      <c r="AB21" s="104">
        <v>246.7465878309755</v>
      </c>
      <c r="AC21" s="105">
        <v>962.40809412652095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736564.26818981429</v>
      </c>
      <c r="AJ21" s="108">
        <v>728733.17283319461</v>
      </c>
      <c r="AK21" s="126">
        <v>7360.9411397292361</v>
      </c>
      <c r="AL21" s="108">
        <v>220898.75732441072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53943.085161962212</v>
      </c>
      <c r="E22" s="99">
        <v>53502.917289509664</v>
      </c>
      <c r="F22" s="99">
        <v>53702.244366690815</v>
      </c>
      <c r="G22" s="100">
        <v>55560.875759754425</v>
      </c>
      <c r="H22" s="101">
        <v>106466.38638728551</v>
      </c>
      <c r="I22" s="99">
        <v>107967.4037311303</v>
      </c>
      <c r="J22" s="99">
        <v>97538.611040114061</v>
      </c>
      <c r="K22" s="100">
        <v>91550.145922697513</v>
      </c>
      <c r="L22" s="101">
        <v>216709.12257791709</v>
      </c>
      <c r="M22" s="99">
        <v>403522.54708122736</v>
      </c>
      <c r="N22" s="99">
        <v>620231.66965914448</v>
      </c>
      <c r="O22" s="102">
        <v>429.88314488257851</v>
      </c>
      <c r="P22" s="103">
        <v>426.37535980284048</v>
      </c>
      <c r="Q22" s="103">
        <v>427.96383681600372</v>
      </c>
      <c r="R22" s="104">
        <v>442.77563903363216</v>
      </c>
      <c r="S22" s="105">
        <v>1726.9979805350549</v>
      </c>
      <c r="T22" s="102">
        <v>3724.8776319099361</v>
      </c>
      <c r="U22" s="103">
        <v>3594.5185463392158</v>
      </c>
      <c r="V22" s="103">
        <v>4600.2260438308986</v>
      </c>
      <c r="W22" s="104">
        <v>3572.2650859400637</v>
      </c>
      <c r="X22" s="109">
        <v>15491.887308020114</v>
      </c>
      <c r="Y22" s="102">
        <v>368.41080552270051</v>
      </c>
      <c r="Z22" s="103">
        <v>365.40462595457672</v>
      </c>
      <c r="AA22" s="103">
        <v>366.76595426656149</v>
      </c>
      <c r="AB22" s="104">
        <v>379.45970151206001</v>
      </c>
      <c r="AC22" s="105">
        <v>1480.0410872558989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321879.79256988771</v>
      </c>
      <c r="AJ22" s="108">
        <v>295368.35831836419</v>
      </c>
      <c r="AK22" s="126">
        <v>2983.5187708925682</v>
      </c>
      <c r="AL22" s="108">
        <v>93034.750448871666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194.96931552770977</v>
      </c>
      <c r="E23" s="99">
        <v>193.3783937524407</v>
      </c>
      <c r="F23" s="99">
        <v>194.0988320382277</v>
      </c>
      <c r="G23" s="100">
        <v>200.81658074384779</v>
      </c>
      <c r="H23" s="101">
        <v>1684.4618337644847</v>
      </c>
      <c r="I23" s="99">
        <v>1708.2102346759957</v>
      </c>
      <c r="J23" s="99">
        <v>1543.2107089444007</v>
      </c>
      <c r="K23" s="100">
        <v>1448.4639886375414</v>
      </c>
      <c r="L23" s="101">
        <v>783.26312206222599</v>
      </c>
      <c r="M23" s="99">
        <v>6384.3467660224223</v>
      </c>
      <c r="N23" s="99">
        <v>7167.6098880846484</v>
      </c>
      <c r="O23" s="102">
        <v>1.3052688800308614</v>
      </c>
      <c r="P23" s="103">
        <v>1.2946180723476028</v>
      </c>
      <c r="Q23" s="103">
        <v>1.2994412193739713</v>
      </c>
      <c r="R23" s="104">
        <v>1.3444148005017529</v>
      </c>
      <c r="S23" s="105">
        <v>5.2437429722541884</v>
      </c>
      <c r="T23" s="102">
        <v>85.865837550278201</v>
      </c>
      <c r="U23" s="103">
        <v>69.865837550278201</v>
      </c>
      <c r="V23" s="103">
        <v>203.19935938015186</v>
      </c>
      <c r="W23" s="104">
        <v>62.754852103527298</v>
      </c>
      <c r="X23" s="109">
        <v>421.68588658423556</v>
      </c>
      <c r="Y23" s="102">
        <v>8.5786083067654015</v>
      </c>
      <c r="Z23" s="103">
        <v>8.5086080879114867</v>
      </c>
      <c r="AA23" s="103">
        <v>8.5403072188554319</v>
      </c>
      <c r="AB23" s="104">
        <v>8.83588672936874</v>
      </c>
      <c r="AC23" s="105">
        <v>34.463410342901057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3781.0197777206308</v>
      </c>
      <c r="AJ23" s="108">
        <v>3352.7242092603774</v>
      </c>
      <c r="AK23" s="126">
        <v>33.865901103640176</v>
      </c>
      <c r="AL23" s="108">
        <v>1075.1414832126973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10822.199753714549</v>
      </c>
      <c r="E24" s="99">
        <v>10733.892149013291</v>
      </c>
      <c r="F24" s="99">
        <v>10773.881657197733</v>
      </c>
      <c r="G24" s="100">
        <v>11146.765042415063</v>
      </c>
      <c r="H24" s="101">
        <v>39997.98135480046</v>
      </c>
      <c r="I24" s="99">
        <v>40561.89326887577</v>
      </c>
      <c r="J24" s="99">
        <v>36643.936909476302</v>
      </c>
      <c r="K24" s="100">
        <v>34394.151561836232</v>
      </c>
      <c r="L24" s="101">
        <v>43476.738602340636</v>
      </c>
      <c r="M24" s="99">
        <v>151597.96309498878</v>
      </c>
      <c r="N24" s="99">
        <v>195074.70169732941</v>
      </c>
      <c r="O24" s="102">
        <v>1.9158546338319844</v>
      </c>
      <c r="P24" s="103">
        <v>1.9002215335825234</v>
      </c>
      <c r="Q24" s="103">
        <v>1.9073008784757399</v>
      </c>
      <c r="R24" s="104">
        <v>1.9733124452279036</v>
      </c>
      <c r="S24" s="105">
        <v>7.6966894911181507</v>
      </c>
      <c r="T24" s="102">
        <v>600.75017184267392</v>
      </c>
      <c r="U24" s="103">
        <v>428.1750090053639</v>
      </c>
      <c r="V24" s="103">
        <v>1815.6551014725642</v>
      </c>
      <c r="W24" s="104">
        <v>436.10136678022434</v>
      </c>
      <c r="X24" s="109">
        <v>3280.6816491008267</v>
      </c>
      <c r="Y24" s="102">
        <v>88.231947036653651</v>
      </c>
      <c r="Z24" s="103">
        <v>87.511986947369479</v>
      </c>
      <c r="AA24" s="103">
        <v>87.838016058682157</v>
      </c>
      <c r="AB24" s="104">
        <v>90.878084422237436</v>
      </c>
      <c r="AC24" s="105">
        <v>354.46003446494274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102115.96652640408</v>
      </c>
      <c r="AJ24" s="108">
        <v>92029.147819216072</v>
      </c>
      <c r="AK24" s="126">
        <v>929.58735170925331</v>
      </c>
      <c r="AL24" s="108">
        <v>29261.205254599412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748.01567461829507</v>
      </c>
      <c r="E25" s="99">
        <v>741.91197352167978</v>
      </c>
      <c r="F25" s="99">
        <v>744.67599374150359</v>
      </c>
      <c r="G25" s="100">
        <v>770.44918433998225</v>
      </c>
      <c r="H25" s="101">
        <v>10604.353035027638</v>
      </c>
      <c r="I25" s="99">
        <v>10753.858605433006</v>
      </c>
      <c r="J25" s="99">
        <v>9715.1213741122774</v>
      </c>
      <c r="K25" s="100">
        <v>9118.6533206927688</v>
      </c>
      <c r="L25" s="101">
        <v>3005.0528262214607</v>
      </c>
      <c r="M25" s="99">
        <v>40191.98633526569</v>
      </c>
      <c r="N25" s="99">
        <v>43197.039161487148</v>
      </c>
      <c r="O25" s="102">
        <v>33.203249744416858</v>
      </c>
      <c r="P25" s="103">
        <v>32.93231596755502</v>
      </c>
      <c r="Q25" s="103">
        <v>33.055006516391799</v>
      </c>
      <c r="R25" s="104">
        <v>34.199038270256352</v>
      </c>
      <c r="S25" s="105">
        <v>133.38961049862002</v>
      </c>
      <c r="T25" s="102">
        <v>1703.2237503408001</v>
      </c>
      <c r="U25" s="103">
        <v>1408.4426762350558</v>
      </c>
      <c r="V25" s="103">
        <v>3818.0224294234358</v>
      </c>
      <c r="W25" s="104">
        <v>1448.3694595803672</v>
      </c>
      <c r="X25" s="109">
        <v>8378.0583155796594</v>
      </c>
      <c r="Y25" s="102">
        <v>150.02681124386356</v>
      </c>
      <c r="Z25" s="103">
        <v>148.80261388626383</v>
      </c>
      <c r="AA25" s="103">
        <v>149.35698347217576</v>
      </c>
      <c r="AB25" s="104">
        <v>154.52621953536817</v>
      </c>
      <c r="AC25" s="105">
        <v>602.71262813767135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22848.139288600622</v>
      </c>
      <c r="AJ25" s="108">
        <v>20145.41087415766</v>
      </c>
      <c r="AK25" s="126">
        <v>203.48899872886534</v>
      </c>
      <c r="AL25" s="108">
        <v>6479.5558742230724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7250.330504291509</v>
      </c>
      <c r="E26" s="99">
        <v>7191.1688426425735</v>
      </c>
      <c r="F26" s="99">
        <v>7217.9598054449152</v>
      </c>
      <c r="G26" s="100">
        <v>7467.7729528557957</v>
      </c>
      <c r="H26" s="101">
        <v>32182.124300403641</v>
      </c>
      <c r="I26" s="99">
        <v>32635.844280726393</v>
      </c>
      <c r="J26" s="99">
        <v>29483.481229119094</v>
      </c>
      <c r="K26" s="100">
        <v>27673.318084516053</v>
      </c>
      <c r="L26" s="101">
        <v>29127.232105234791</v>
      </c>
      <c r="M26" s="99">
        <v>121974.76789476517</v>
      </c>
      <c r="N26" s="99">
        <v>151101.99999999997</v>
      </c>
      <c r="O26" s="102">
        <v>22.563066927837934</v>
      </c>
      <c r="P26" s="103">
        <v>22.378955523460309</v>
      </c>
      <c r="Q26" s="103">
        <v>22.462329141588842</v>
      </c>
      <c r="R26" s="104">
        <v>23.239748979367167</v>
      </c>
      <c r="S26" s="105">
        <v>90.644100572254246</v>
      </c>
      <c r="T26" s="102">
        <v>8087.158283751608</v>
      </c>
      <c r="U26" s="103">
        <v>4964.4297849009863</v>
      </c>
      <c r="V26" s="103">
        <v>30509.815182429164</v>
      </c>
      <c r="W26" s="104">
        <v>5400.580663556847</v>
      </c>
      <c r="X26" s="109">
        <v>48961.9839146386</v>
      </c>
      <c r="Y26" s="102">
        <v>25.650323249270713</v>
      </c>
      <c r="Z26" s="103">
        <v>25.441020274135862</v>
      </c>
      <c r="AA26" s="103">
        <v>25.535801726599651</v>
      </c>
      <c r="AB26" s="104">
        <v>26.419594262569429</v>
      </c>
      <c r="AC26" s="105">
        <v>103.04673951257567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79259.467928064114</v>
      </c>
      <c r="AJ26" s="108">
        <v>71124.106751216503</v>
      </c>
      <c r="AK26" s="126">
        <v>718.42532071935864</v>
      </c>
      <c r="AL26" s="108">
        <v>22665.299999999996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11365.228722682425</v>
      </c>
      <c r="E27" s="99">
        <v>11272.490079132847</v>
      </c>
      <c r="F27" s="99">
        <v>11314.486153624799</v>
      </c>
      <c r="G27" s="100">
        <v>11706.079827399713</v>
      </c>
      <c r="H27" s="101">
        <v>45724.352969489526</v>
      </c>
      <c r="I27" s="99">
        <v>46368.998187310877</v>
      </c>
      <c r="J27" s="99">
        <v>41890.121668340325</v>
      </c>
      <c r="K27" s="100">
        <v>39318.242392019456</v>
      </c>
      <c r="L27" s="101">
        <v>45658.284782839786</v>
      </c>
      <c r="M27" s="99">
        <v>173301.71521716018</v>
      </c>
      <c r="N27" s="99">
        <v>218959.99999999997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5917.6032007566428</v>
      </c>
      <c r="U27" s="103">
        <v>4700.3237883005886</v>
      </c>
      <c r="V27" s="103">
        <v>13543.848585725149</v>
      </c>
      <c r="W27" s="104">
        <v>4844.1810019467375</v>
      </c>
      <c r="X27" s="109">
        <v>29005.956576729121</v>
      </c>
      <c r="Y27" s="102">
        <v>465.32685998226202</v>
      </c>
      <c r="Z27" s="103">
        <v>461.52985924827641</v>
      </c>
      <c r="AA27" s="103">
        <v>463.24930563618062</v>
      </c>
      <c r="AB27" s="104">
        <v>479.28233577159097</v>
      </c>
      <c r="AC27" s="105">
        <v>1869.3883606383101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114731.06995861567</v>
      </c>
      <c r="AJ27" s="108">
        <v>103186.64074097046</v>
      </c>
      <c r="AK27" s="126">
        <v>1042.289300413843</v>
      </c>
      <c r="AL27" s="108">
        <v>32843.999999999993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2270.147428309002</v>
      </c>
      <c r="E28" s="99">
        <v>2251.6233494456555</v>
      </c>
      <c r="F28" s="99">
        <v>2260.0118546691983</v>
      </c>
      <c r="G28" s="100">
        <v>2338.2307267353631</v>
      </c>
      <c r="H28" s="101">
        <v>19128.575705642113</v>
      </c>
      <c r="I28" s="99">
        <v>19398.260109062849</v>
      </c>
      <c r="J28" s="99">
        <v>17524.542428978475</v>
      </c>
      <c r="K28" s="100">
        <v>16448.608397157335</v>
      </c>
      <c r="L28" s="101">
        <v>9120.0133591592185</v>
      </c>
      <c r="M28" s="99">
        <v>72499.986640840769</v>
      </c>
      <c r="N28" s="99">
        <v>81619.999999999985</v>
      </c>
      <c r="O28" s="102">
        <v>2.8341869241914783</v>
      </c>
      <c r="P28" s="103">
        <v>2.8110603635802609</v>
      </c>
      <c r="Q28" s="103">
        <v>2.8215330718817588</v>
      </c>
      <c r="R28" s="104">
        <v>2.9191861589326122</v>
      </c>
      <c r="S28" s="105">
        <v>11.385966518586111</v>
      </c>
      <c r="T28" s="102">
        <v>1714.2822737152856</v>
      </c>
      <c r="U28" s="103">
        <v>1073.0269835311356</v>
      </c>
      <c r="V28" s="103">
        <v>6298.5961469109025</v>
      </c>
      <c r="W28" s="104">
        <v>1149.1241766875085</v>
      </c>
      <c r="X28" s="109">
        <v>10235.029580844832</v>
      </c>
      <c r="Y28" s="102">
        <v>144.94908397278658</v>
      </c>
      <c r="Z28" s="103">
        <v>143.76632014467623</v>
      </c>
      <c r="AA28" s="103">
        <v>144.30192683386781</v>
      </c>
      <c r="AB28" s="104">
        <v>149.29620769597923</v>
      </c>
      <c r="AC28" s="105">
        <v>582.31353864730988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43048.606592459619</v>
      </c>
      <c r="AJ28" s="108">
        <v>38185.679473464967</v>
      </c>
      <c r="AK28" s="126">
        <v>385.7139340754037</v>
      </c>
      <c r="AL28" s="108">
        <v>12242.999999999998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72.0271684040965</v>
      </c>
      <c r="E29" s="99">
        <v>71.43943699459291</v>
      </c>
      <c r="F29" s="99">
        <v>71.705587232617233</v>
      </c>
      <c r="G29" s="100">
        <v>74.18731322117327</v>
      </c>
      <c r="H29" s="101">
        <v>2773.6505676394918</v>
      </c>
      <c r="I29" s="99">
        <v>2812.7549060984611</v>
      </c>
      <c r="J29" s="99">
        <v>2541.0651479619328</v>
      </c>
      <c r="K29" s="100">
        <v>2385.0543145352112</v>
      </c>
      <c r="L29" s="101">
        <v>289.35950585247991</v>
      </c>
      <c r="M29" s="99">
        <v>10512.524936235097</v>
      </c>
      <c r="N29" s="99">
        <v>10801.884442087578</v>
      </c>
      <c r="O29" s="102">
        <v>0</v>
      </c>
      <c r="P29" s="103">
        <v>0</v>
      </c>
      <c r="Q29" s="103">
        <v>0</v>
      </c>
      <c r="R29" s="104">
        <v>0</v>
      </c>
      <c r="S29" s="105">
        <v>0</v>
      </c>
      <c r="T29" s="102">
        <v>779.26208621978742</v>
      </c>
      <c r="U29" s="103">
        <v>435.62388825631365</v>
      </c>
      <c r="V29" s="103">
        <v>3257.8316260422989</v>
      </c>
      <c r="W29" s="104">
        <v>480.61897994314091</v>
      </c>
      <c r="X29" s="109">
        <v>4953.3365804615414</v>
      </c>
      <c r="Y29" s="102">
        <v>10.822335858270071</v>
      </c>
      <c r="Z29" s="103">
        <v>10.734027142975073</v>
      </c>
      <c r="AA29" s="103">
        <v>10.774017154084461</v>
      </c>
      <c r="AB29" s="104">
        <v>11.146905228840755</v>
      </c>
      <c r="AC29" s="105">
        <v>43.477285384170358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5729.8720791366422</v>
      </c>
      <c r="AJ29" s="108">
        <v>5021.2922393214258</v>
      </c>
      <c r="AK29" s="126">
        <v>50.720123629509345</v>
      </c>
      <c r="AL29" s="108">
        <v>1620.2826663131366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12371.721448898854</v>
      </c>
      <c r="E30" s="99">
        <v>12270.769968419254</v>
      </c>
      <c r="F30" s="99">
        <v>12316.485171187211</v>
      </c>
      <c r="G30" s="100">
        <v>12742.757969676986</v>
      </c>
      <c r="H30" s="101">
        <v>23880.243344562379</v>
      </c>
      <c r="I30" s="99">
        <v>24216.919178614196</v>
      </c>
      <c r="J30" s="99">
        <v>21877.757348273324</v>
      </c>
      <c r="K30" s="100">
        <v>20534.554022632798</v>
      </c>
      <c r="L30" s="101">
        <v>49701.734558182303</v>
      </c>
      <c r="M30" s="99">
        <v>90509.473894082708</v>
      </c>
      <c r="N30" s="99">
        <v>140211.20845226501</v>
      </c>
      <c r="O30" s="102">
        <v>0</v>
      </c>
      <c r="P30" s="103">
        <v>0</v>
      </c>
      <c r="Q30" s="103">
        <v>0</v>
      </c>
      <c r="R30" s="104">
        <v>0</v>
      </c>
      <c r="S30" s="105">
        <v>0</v>
      </c>
      <c r="T30" s="102">
        <v>7505.9257289693523</v>
      </c>
      <c r="U30" s="103">
        <v>5759.9812828384893</v>
      </c>
      <c r="V30" s="103">
        <v>19516.652912250349</v>
      </c>
      <c r="W30" s="104">
        <v>5653.1878367906502</v>
      </c>
      <c r="X30" s="109">
        <v>38435.747760848841</v>
      </c>
      <c r="Y30" s="102">
        <v>134.97585577016093</v>
      </c>
      <c r="Z30" s="103">
        <v>133.87447206011859</v>
      </c>
      <c r="AA30" s="103">
        <v>134.37322630711631</v>
      </c>
      <c r="AB30" s="104">
        <v>139.0238754512433</v>
      </c>
      <c r="AC30" s="105">
        <v>542.24742958863908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72739.653940494696</v>
      </c>
      <c r="AJ30" s="108">
        <v>66796.838966652605</v>
      </c>
      <c r="AK30" s="126">
        <v>674.71554511770319</v>
      </c>
      <c r="AL30" s="108">
        <v>21031.681267839751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18083.872536044524</v>
      </c>
      <c r="E31" s="99">
        <v>17936.310718325087</v>
      </c>
      <c r="F31" s="99">
        <v>18003.133100580446</v>
      </c>
      <c r="G31" s="100">
        <v>18626.22043610708</v>
      </c>
      <c r="H31" s="101">
        <v>17365.77510978928</v>
      </c>
      <c r="I31" s="99">
        <v>17610.606652528804</v>
      </c>
      <c r="J31" s="99">
        <v>15909.562081709881</v>
      </c>
      <c r="K31" s="100">
        <v>14932.781127544866</v>
      </c>
      <c r="L31" s="101">
        <v>72649.536791057137</v>
      </c>
      <c r="M31" s="99">
        <v>65818.724971572825</v>
      </c>
      <c r="N31" s="99">
        <v>138468.26176262996</v>
      </c>
      <c r="O31" s="102">
        <v>415.27109662473907</v>
      </c>
      <c r="P31" s="103">
        <v>411.88254377234796</v>
      </c>
      <c r="Q31" s="103">
        <v>413.41702726878657</v>
      </c>
      <c r="R31" s="104">
        <v>427.72536529767922</v>
      </c>
      <c r="S31" s="105">
        <v>1668.2960329635528</v>
      </c>
      <c r="T31" s="102">
        <v>2055.0489778035731</v>
      </c>
      <c r="U31" s="103">
        <v>1174.7628426189551</v>
      </c>
      <c r="V31" s="103">
        <v>8352.8343711817015</v>
      </c>
      <c r="W31" s="104">
        <v>1285.4338509206193</v>
      </c>
      <c r="X31" s="109">
        <v>12868.080042524849</v>
      </c>
      <c r="Y31" s="102">
        <v>164.02148984681213</v>
      </c>
      <c r="Z31" s="103">
        <v>162.68309791009591</v>
      </c>
      <c r="AA31" s="103">
        <v>163.28917974742313</v>
      </c>
      <c r="AB31" s="104">
        <v>168.94060827159882</v>
      </c>
      <c r="AC31" s="105">
        <v>658.93437577592999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70996.565016687688</v>
      </c>
      <c r="AJ31" s="108">
        <v>66796.979778482855</v>
      </c>
      <c r="AK31" s="126">
        <v>674.71696745942279</v>
      </c>
      <c r="AL31" s="108">
        <v>20770.239264394495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11.875340727496107</v>
      </c>
      <c r="E32" s="99">
        <v>11.778439642825539</v>
      </c>
      <c r="F32" s="99">
        <v>11.822320650940572</v>
      </c>
      <c r="G32" s="100">
        <v>12.231490445608065</v>
      </c>
      <c r="H32" s="101">
        <v>1026.9692684812899</v>
      </c>
      <c r="I32" s="99">
        <v>1041.4480043141996</v>
      </c>
      <c r="J32" s="99">
        <v>940.85240823491938</v>
      </c>
      <c r="K32" s="100">
        <v>883.08798277026915</v>
      </c>
      <c r="L32" s="101">
        <v>47.707591466870291</v>
      </c>
      <c r="M32" s="99">
        <v>3892.357663800678</v>
      </c>
      <c r="N32" s="99">
        <v>3940.0652552675483</v>
      </c>
      <c r="O32" s="102">
        <v>0</v>
      </c>
      <c r="P32" s="103">
        <v>0</v>
      </c>
      <c r="Q32" s="103">
        <v>0</v>
      </c>
      <c r="R32" s="104">
        <v>0</v>
      </c>
      <c r="S32" s="105">
        <v>0</v>
      </c>
      <c r="T32" s="102">
        <v>105.2146895285361</v>
      </c>
      <c r="U32" s="103">
        <v>60.489544864590663</v>
      </c>
      <c r="V32" s="103">
        <v>427.2327169466609</v>
      </c>
      <c r="W32" s="104">
        <v>67.316622433758553</v>
      </c>
      <c r="X32" s="109">
        <v>660.25357377354624</v>
      </c>
      <c r="Y32" s="102">
        <v>27.66085462136288</v>
      </c>
      <c r="Z32" s="103">
        <v>27.43514599731315</v>
      </c>
      <c r="AA32" s="103">
        <v>27.53735663816645</v>
      </c>
      <c r="AB32" s="104">
        <v>28.49042286720903</v>
      </c>
      <c r="AC32" s="105">
        <v>111.12378012405152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2092.071053165811</v>
      </c>
      <c r="AJ32" s="108">
        <v>1829.5142600807199</v>
      </c>
      <c r="AK32" s="126">
        <v>18.479942021017372</v>
      </c>
      <c r="AL32" s="108">
        <v>591.00978829013218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446.19279010378165</v>
      </c>
      <c r="E33" s="99">
        <v>442.55192064787337</v>
      </c>
      <c r="F33" s="99">
        <v>444.20066403071201</v>
      </c>
      <c r="G33" s="100">
        <v>459.57442184518567</v>
      </c>
      <c r="H33" s="101">
        <v>15511.090139360362</v>
      </c>
      <c r="I33" s="99">
        <v>15729.77338870468</v>
      </c>
      <c r="J33" s="99">
        <v>14210.402355610488</v>
      </c>
      <c r="K33" s="100">
        <v>13337.942742913834</v>
      </c>
      <c r="L33" s="101">
        <v>1792.5197966275528</v>
      </c>
      <c r="M33" s="99">
        <v>58789.208626589359</v>
      </c>
      <c r="N33" s="99">
        <v>60581.728423216911</v>
      </c>
      <c r="O33" s="102">
        <v>1.8945407301391137</v>
      </c>
      <c r="P33" s="103">
        <v>1.8790815483003998</v>
      </c>
      <c r="Q33" s="103">
        <v>1.8860821354044821</v>
      </c>
      <c r="R33" s="104">
        <v>1.9513593227567032</v>
      </c>
      <c r="S33" s="105">
        <v>7.6110637366006992</v>
      </c>
      <c r="T33" s="102">
        <v>419.81580485299031</v>
      </c>
      <c r="U33" s="103">
        <v>255.47405122073587</v>
      </c>
      <c r="V33" s="103">
        <v>1601.741125712311</v>
      </c>
      <c r="W33" s="104">
        <v>279.67720722124091</v>
      </c>
      <c r="X33" s="109">
        <v>2556.7081890072777</v>
      </c>
      <c r="Y33" s="102">
        <v>28.199766224810077</v>
      </c>
      <c r="Z33" s="103">
        <v>27.969660159026756</v>
      </c>
      <c r="AA33" s="103">
        <v>28.07386215195886</v>
      </c>
      <c r="AB33" s="104">
        <v>29.045496804020733</v>
      </c>
      <c r="AC33" s="105">
        <v>113.28878533981643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32129.608238816698</v>
      </c>
      <c r="AJ33" s="108">
        <v>28167.59898255621</v>
      </c>
      <c r="AK33" s="126">
        <v>284.52120184400223</v>
      </c>
      <c r="AL33" s="108">
        <v>9087.259263482536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12346.008483300655</v>
      </c>
      <c r="E34" s="99">
        <v>12245.26681694881</v>
      </c>
      <c r="F34" s="99">
        <v>12290.887006792256</v>
      </c>
      <c r="G34" s="100">
        <v>12716.273854377925</v>
      </c>
      <c r="H34" s="101">
        <v>58877.137220695397</v>
      </c>
      <c r="I34" s="99">
        <v>59707.217090248916</v>
      </c>
      <c r="J34" s="99">
        <v>53939.974684917543</v>
      </c>
      <c r="K34" s="100">
        <v>50628.28454097941</v>
      </c>
      <c r="L34" s="101">
        <v>49598.436161419646</v>
      </c>
      <c r="M34" s="99">
        <v>223152.61353684129</v>
      </c>
      <c r="N34" s="99">
        <v>272751.04969826096</v>
      </c>
      <c r="O34" s="102">
        <v>33.534366804623723</v>
      </c>
      <c r="P34" s="103">
        <v>33.260731159830407</v>
      </c>
      <c r="Q34" s="103">
        <v>33.384645231489756</v>
      </c>
      <c r="R34" s="104">
        <v>34.54008576112291</v>
      </c>
      <c r="S34" s="105">
        <v>134.7198289570668</v>
      </c>
      <c r="T34" s="102">
        <v>1586.6372146441356</v>
      </c>
      <c r="U34" s="103">
        <v>1287.9379630219389</v>
      </c>
      <c r="V34" s="103">
        <v>3158.7848929431439</v>
      </c>
      <c r="W34" s="104">
        <v>1344.6162501345368</v>
      </c>
      <c r="X34" s="109">
        <v>7377.9763207437554</v>
      </c>
      <c r="Y34" s="102">
        <v>311.7788458425976</v>
      </c>
      <c r="Z34" s="103">
        <v>309.23477497905316</v>
      </c>
      <c r="AA34" s="103">
        <v>310.3868404547693</v>
      </c>
      <c r="AB34" s="104">
        <v>321.12931001942843</v>
      </c>
      <c r="AC34" s="105">
        <v>1252.5297712958486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143175.62961119378</v>
      </c>
      <c r="AJ34" s="108">
        <v>128279.66588619651</v>
      </c>
      <c r="AK34" s="126">
        <v>1295.7542008706714</v>
      </c>
      <c r="AL34" s="108">
        <v>40912.657454739143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1124.25</v>
      </c>
      <c r="E35" s="99">
        <v>1116</v>
      </c>
      <c r="F35" s="99">
        <v>1075.5</v>
      </c>
      <c r="G35" s="100">
        <v>1197.75</v>
      </c>
      <c r="H35" s="101">
        <v>16914.124649999998</v>
      </c>
      <c r="I35" s="99">
        <v>17237.018175000001</v>
      </c>
      <c r="J35" s="99">
        <v>17133.967049999999</v>
      </c>
      <c r="K35" s="100">
        <v>17415.640124999998</v>
      </c>
      <c r="L35" s="101">
        <v>4513.5</v>
      </c>
      <c r="M35" s="99">
        <v>68700.75</v>
      </c>
      <c r="N35" s="99">
        <v>73214.25</v>
      </c>
      <c r="O35" s="102">
        <v>0</v>
      </c>
      <c r="P35" s="103">
        <v>0</v>
      </c>
      <c r="Q35" s="103">
        <v>0</v>
      </c>
      <c r="R35" s="104">
        <v>0</v>
      </c>
      <c r="S35" s="105">
        <v>0</v>
      </c>
      <c r="T35" s="102">
        <v>598.33586061005803</v>
      </c>
      <c r="U35" s="103">
        <v>326.95291116928934</v>
      </c>
      <c r="V35" s="103">
        <v>2552.2748072687914</v>
      </c>
      <c r="W35" s="104">
        <v>366.97677300788416</v>
      </c>
      <c r="X35" s="109">
        <v>3844.540352056023</v>
      </c>
      <c r="Y35" s="102">
        <v>811.12879999999996</v>
      </c>
      <c r="Z35" s="103">
        <v>813.74640000000011</v>
      </c>
      <c r="AA35" s="103">
        <v>794.11440000000005</v>
      </c>
      <c r="AB35" s="104">
        <v>853</v>
      </c>
      <c r="AC35" s="105">
        <v>3271.9895999999999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36391.392825000003</v>
      </c>
      <c r="AJ35" s="108">
        <v>36454.628603249999</v>
      </c>
      <c r="AK35" s="126">
        <v>368.22857174999996</v>
      </c>
      <c r="AL35" s="108">
        <v>10982.137499999999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3895</v>
      </c>
      <c r="E36" s="99">
        <v>3863</v>
      </c>
      <c r="F36" s="99">
        <v>3877</v>
      </c>
      <c r="G36" s="100">
        <v>4012</v>
      </c>
      <c r="H36" s="101">
        <v>18756.120514508722</v>
      </c>
      <c r="I36" s="99">
        <v>19020.553854935148</v>
      </c>
      <c r="J36" s="99">
        <v>17183.319595645145</v>
      </c>
      <c r="K36" s="100">
        <v>16128.335226864026</v>
      </c>
      <c r="L36" s="101">
        <v>15647</v>
      </c>
      <c r="M36" s="99">
        <v>71088.329191953046</v>
      </c>
      <c r="N36" s="99">
        <v>86735.329191953046</v>
      </c>
      <c r="O36" s="102">
        <v>6.0161576840932138</v>
      </c>
      <c r="P36" s="103">
        <v>5.9670666964310239</v>
      </c>
      <c r="Q36" s="103">
        <v>5.9892972218715075</v>
      </c>
      <c r="R36" s="104">
        <v>6.1965864324107915</v>
      </c>
      <c r="S36" s="105">
        <v>24.169108034806534</v>
      </c>
      <c r="T36" s="102">
        <v>4294.7371114412199</v>
      </c>
      <c r="U36" s="103">
        <v>2439.3051336829744</v>
      </c>
      <c r="V36" s="103">
        <v>17642.233627853311</v>
      </c>
      <c r="W36" s="104">
        <v>2714.8687538855866</v>
      </c>
      <c r="X36" s="109">
        <v>27091.14462686309</v>
      </c>
      <c r="Y36" s="102">
        <v>88.56807999988493</v>
      </c>
      <c r="Z36" s="103">
        <v>87.845377113616834</v>
      </c>
      <c r="AA36" s="103">
        <v>88.172648282199745</v>
      </c>
      <c r="AB36" s="104">
        <v>91.224298246544635</v>
      </c>
      <c r="AC36" s="105">
        <v>355.81040364224611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45534.67436944387</v>
      </c>
      <c r="AJ36" s="108">
        <v>40788.648274284082</v>
      </c>
      <c r="AK36" s="126">
        <v>412.00654822509171</v>
      </c>
      <c r="AL36" s="108">
        <v>13010.299378792957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2765.5988970522085</v>
      </c>
      <c r="E37" s="99">
        <v>2743.0320049488446</v>
      </c>
      <c r="F37" s="99">
        <v>2753.2512711096451</v>
      </c>
      <c r="G37" s="100">
        <v>2848.5411292119388</v>
      </c>
      <c r="H37" s="101">
        <v>19085.461222265159</v>
      </c>
      <c r="I37" s="99">
        <v>19354.537775738921</v>
      </c>
      <c r="J37" s="99">
        <v>17485.043325392835</v>
      </c>
      <c r="K37" s="100">
        <v>16411.534374280443</v>
      </c>
      <c r="L37" s="101">
        <v>11110.423302322637</v>
      </c>
      <c r="M37" s="99">
        <v>72336.576697677359</v>
      </c>
      <c r="N37" s="99">
        <v>83447</v>
      </c>
      <c r="O37" s="102">
        <v>438.22023463557241</v>
      </c>
      <c r="P37" s="103">
        <v>434.64442009389302</v>
      </c>
      <c r="Q37" s="103">
        <v>436.26370379391278</v>
      </c>
      <c r="R37" s="104">
        <v>451.36276390002092</v>
      </c>
      <c r="S37" s="105">
        <v>1760.4911224233992</v>
      </c>
      <c r="T37" s="102">
        <v>1604.0759021997035</v>
      </c>
      <c r="U37" s="103">
        <v>919.02009524780283</v>
      </c>
      <c r="V37" s="103">
        <v>6534.5111129945917</v>
      </c>
      <c r="W37" s="104">
        <v>1022.3102717991196</v>
      </c>
      <c r="X37" s="109">
        <v>10079.917382241219</v>
      </c>
      <c r="Y37" s="102">
        <v>207.39581677200144</v>
      </c>
      <c r="Z37" s="103">
        <v>205.70349652094433</v>
      </c>
      <c r="AA37" s="103">
        <v>206.4698524283352</v>
      </c>
      <c r="AB37" s="104">
        <v>213.61576139303648</v>
      </c>
      <c r="AC37" s="105">
        <v>833.18492711431747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43948.629900005137</v>
      </c>
      <c r="AJ37" s="108">
        <v>39103.386398994917</v>
      </c>
      <c r="AK37" s="126">
        <v>394.98370099994867</v>
      </c>
      <c r="AL37" s="108">
        <v>12517.05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2762.5858074027901</v>
      </c>
      <c r="E38" s="99">
        <v>2740.0435016807301</v>
      </c>
      <c r="F38" s="99">
        <v>2750.2516340631914</v>
      </c>
      <c r="G38" s="100">
        <v>2845.4376749107678</v>
      </c>
      <c r="H38" s="101">
        <v>46119.843908064147</v>
      </c>
      <c r="I38" s="99">
        <v>46770.064958580486</v>
      </c>
      <c r="J38" s="99">
        <v>42252.448578612246</v>
      </c>
      <c r="K38" s="100">
        <v>39658.323936685614</v>
      </c>
      <c r="L38" s="101">
        <v>11098.318618057481</v>
      </c>
      <c r="M38" s="99">
        <v>174800.68138194247</v>
      </c>
      <c r="N38" s="99">
        <v>185898.99999999994</v>
      </c>
      <c r="O38" s="102">
        <v>252.14090645920604</v>
      </c>
      <c r="P38" s="103">
        <v>250.08347266539951</v>
      </c>
      <c r="Q38" s="103">
        <v>251.01516779873157</v>
      </c>
      <c r="R38" s="104">
        <v>259.70278740397907</v>
      </c>
      <c r="S38" s="105">
        <v>1012.9423343273162</v>
      </c>
      <c r="T38" s="102">
        <v>4870.3300307977097</v>
      </c>
      <c r="U38" s="103">
        <v>2884.9536626311874</v>
      </c>
      <c r="V38" s="103">
        <v>19123.634687556012</v>
      </c>
      <c r="W38" s="104">
        <v>3160.4975249835352</v>
      </c>
      <c r="X38" s="109">
        <v>30039.415905968446</v>
      </c>
      <c r="Y38" s="102">
        <v>247.21384338240938</v>
      </c>
      <c r="Z38" s="103">
        <v>245.19661371978</v>
      </c>
      <c r="AA38" s="103">
        <v>246.11010268119526</v>
      </c>
      <c r="AB38" s="104">
        <v>254.62795828272203</v>
      </c>
      <c r="AC38" s="105">
        <v>993.1485180661067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98392.538175728143</v>
      </c>
      <c r="AJ38" s="108">
        <v>86631.397206029083</v>
      </c>
      <c r="AK38" s="126">
        <v>875.06461824271832</v>
      </c>
      <c r="AL38" s="108">
        <v>27884.849999999991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4737.2511383647688</v>
      </c>
      <c r="E39" s="99">
        <v>4698.5958455021773</v>
      </c>
      <c r="F39" s="99">
        <v>4716.1006363469751</v>
      </c>
      <c r="G39" s="100">
        <v>4879.3245909308662</v>
      </c>
      <c r="H39" s="101">
        <v>29898.029437420657</v>
      </c>
      <c r="I39" s="99">
        <v>30319.54708496344</v>
      </c>
      <c r="J39" s="99">
        <v>27390.9199242881</v>
      </c>
      <c r="K39" s="100">
        <v>25709.231342183004</v>
      </c>
      <c r="L39" s="101">
        <v>19031.272211144787</v>
      </c>
      <c r="M39" s="99">
        <v>113317.72778885521</v>
      </c>
      <c r="N39" s="99">
        <v>132349</v>
      </c>
      <c r="O39" s="102">
        <v>20.000592084389023</v>
      </c>
      <c r="P39" s="103">
        <v>19.837390108841202</v>
      </c>
      <c r="Q39" s="103">
        <v>19.911295031967189</v>
      </c>
      <c r="R39" s="104">
        <v>20.600423735234575</v>
      </c>
      <c r="S39" s="105">
        <v>80.349700960431989</v>
      </c>
      <c r="T39" s="102">
        <v>7204.291352118923</v>
      </c>
      <c r="U39" s="103">
        <v>4080.0216076013016</v>
      </c>
      <c r="V39" s="103">
        <v>29707.535205663808</v>
      </c>
      <c r="W39" s="104">
        <v>4531.1731302330172</v>
      </c>
      <c r="X39" s="109">
        <v>45523.021295617044</v>
      </c>
      <c r="Y39" s="102">
        <v>52.268640121202331</v>
      </c>
      <c r="Z39" s="103">
        <v>51.842135481190383</v>
      </c>
      <c r="AA39" s="103">
        <v>52.03527525494102</v>
      </c>
      <c r="AB39" s="104">
        <v>53.836212948999986</v>
      </c>
      <c r="AC39" s="105">
        <v>209.98226380633372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69653.423506251042</v>
      </c>
      <c r="AJ39" s="108">
        <v>62068.620728811467</v>
      </c>
      <c r="AK39" s="126">
        <v>626.95576493748945</v>
      </c>
      <c r="AL39" s="108">
        <v>19852.349999999999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916.65221661922294</v>
      </c>
      <c r="E40" s="99">
        <v>909.17246541929148</v>
      </c>
      <c r="F40" s="99">
        <v>912.55962072532816</v>
      </c>
      <c r="G40" s="100">
        <v>944.14325338583467</v>
      </c>
      <c r="H40" s="101">
        <v>9314.5865848349931</v>
      </c>
      <c r="I40" s="99">
        <v>9445.9083708841808</v>
      </c>
      <c r="J40" s="99">
        <v>8533.5087319746199</v>
      </c>
      <c r="K40" s="100">
        <v>8009.5867812141878</v>
      </c>
      <c r="L40" s="101">
        <v>3682.5275561496769</v>
      </c>
      <c r="M40" s="99">
        <v>35303.590468907976</v>
      </c>
      <c r="N40" s="99">
        <v>38986.118025057651</v>
      </c>
      <c r="O40" s="102">
        <v>14.229710090295292</v>
      </c>
      <c r="P40" s="103">
        <v>14.113597687801887</v>
      </c>
      <c r="Q40" s="103">
        <v>14.166178412706987</v>
      </c>
      <c r="R40" s="104">
        <v>14.656468981157206</v>
      </c>
      <c r="S40" s="105">
        <v>57.165955171961372</v>
      </c>
      <c r="T40" s="102">
        <v>608.80743191049896</v>
      </c>
      <c r="U40" s="103">
        <v>357.92275902597629</v>
      </c>
      <c r="V40" s="103">
        <v>2413.8491532486842</v>
      </c>
      <c r="W40" s="104">
        <v>395.34508364900086</v>
      </c>
      <c r="X40" s="109">
        <v>3775.9244278341603</v>
      </c>
      <c r="Y40" s="102">
        <v>107.21019750551272</v>
      </c>
      <c r="Z40" s="103">
        <v>106.33537760228452</v>
      </c>
      <c r="AA40" s="103">
        <v>106.73153394463358</v>
      </c>
      <c r="AB40" s="104">
        <v>110.42550580668063</v>
      </c>
      <c r="AC40" s="105">
        <v>430.70261485911146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20586.31963775769</v>
      </c>
      <c r="AJ40" s="108">
        <v>18215.800403426962</v>
      </c>
      <c r="AK40" s="126">
        <v>183.9979838729997</v>
      </c>
      <c r="AL40" s="108">
        <v>5847.9177037586478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3335.7555860690431</v>
      </c>
      <c r="E41" s="99">
        <v>3308.5362967952988</v>
      </c>
      <c r="F41" s="99">
        <v>3320.8623698993019</v>
      </c>
      <c r="G41" s="100">
        <v>3435.7972134152064</v>
      </c>
      <c r="H41" s="101">
        <v>25021.658122663564</v>
      </c>
      <c r="I41" s="99">
        <v>25374.426203635619</v>
      </c>
      <c r="J41" s="99">
        <v>22923.458398665549</v>
      </c>
      <c r="K41" s="100">
        <v>21516.053376930089</v>
      </c>
      <c r="L41" s="101">
        <v>13400.951466178849</v>
      </c>
      <c r="M41" s="99">
        <v>94835.596101894829</v>
      </c>
      <c r="N41" s="99">
        <v>108236.54756807367</v>
      </c>
      <c r="O41" s="102">
        <v>135.42682484674694</v>
      </c>
      <c r="P41" s="103">
        <v>134.32176129343298</v>
      </c>
      <c r="Q41" s="103">
        <v>134.82218193284535</v>
      </c>
      <c r="R41" s="104">
        <v>139.48836940372036</v>
      </c>
      <c r="S41" s="105">
        <v>544.0591374767456</v>
      </c>
      <c r="T41" s="102">
        <v>1059.4643940261506</v>
      </c>
      <c r="U41" s="103">
        <v>776.27792661739011</v>
      </c>
      <c r="V41" s="103">
        <v>3092.8551465555533</v>
      </c>
      <c r="W41" s="104">
        <v>815.81648936501006</v>
      </c>
      <c r="X41" s="109">
        <v>5744.4139565641035</v>
      </c>
      <c r="Y41" s="102">
        <v>425.09137252780198</v>
      </c>
      <c r="Z41" s="103">
        <v>421.62268762626746</v>
      </c>
      <c r="AA41" s="103">
        <v>423.19345838523463</v>
      </c>
      <c r="AB41" s="104">
        <v>437.84015809713401</v>
      </c>
      <c r="AC41" s="105">
        <v>1707.747676636438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57040.376209163529</v>
      </c>
      <c r="AJ41" s="108">
        <v>50684.20964532104</v>
      </c>
      <c r="AK41" s="126">
        <v>511.96171358910141</v>
      </c>
      <c r="AL41" s="108">
        <v>16235.48213521105</v>
      </c>
    </row>
    <row r="42" spans="1:38" x14ac:dyDescent="0.5">
      <c r="A42" s="128"/>
      <c r="B42" s="124" t="s">
        <v>191</v>
      </c>
      <c r="C42" s="125" t="s">
        <v>18</v>
      </c>
      <c r="D42" s="110">
        <v>583684.56085603486</v>
      </c>
      <c r="E42" s="111">
        <v>578922.4845463821</v>
      </c>
      <c r="F42" s="111">
        <v>581034.23201095953</v>
      </c>
      <c r="G42" s="112">
        <v>601229.63552228909</v>
      </c>
      <c r="H42" s="113">
        <v>1041475.835777184</v>
      </c>
      <c r="I42" s="111">
        <v>1056243.5221652284</v>
      </c>
      <c r="J42" s="111">
        <v>955780.70447850483</v>
      </c>
      <c r="K42" s="112">
        <v>898433.37110439979</v>
      </c>
      <c r="L42" s="113">
        <v>2344870.9129356658</v>
      </c>
      <c r="M42" s="111">
        <v>3951933.4335253173</v>
      </c>
      <c r="N42" s="111">
        <v>6296804.3464609832</v>
      </c>
      <c r="O42" s="110">
        <v>5543.0223137131015</v>
      </c>
      <c r="P42" s="111">
        <v>5497.7920431147804</v>
      </c>
      <c r="Q42" s="111">
        <v>5518.2742686535103</v>
      </c>
      <c r="R42" s="112">
        <v>5709.2614035900197</v>
      </c>
      <c r="S42" s="114">
        <v>22268.350029071411</v>
      </c>
      <c r="T42" s="110">
        <v>131054.47767628856</v>
      </c>
      <c r="U42" s="111">
        <v>86327.713008115694</v>
      </c>
      <c r="V42" s="111">
        <v>448799.57992095494</v>
      </c>
      <c r="W42" s="112">
        <v>91199.528854179109</v>
      </c>
      <c r="X42" s="115">
        <v>757381.29945953831</v>
      </c>
      <c r="Y42" s="110">
        <v>6768.8085456540521</v>
      </c>
      <c r="Z42" s="111">
        <v>6722.812329619529</v>
      </c>
      <c r="AA42" s="111">
        <v>6725.194771079764</v>
      </c>
      <c r="AB42" s="112">
        <v>6989.3546999737309</v>
      </c>
      <c r="AC42" s="114">
        <v>27206.170346327075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3260326.40334483</v>
      </c>
      <c r="AJ42" s="111">
        <v>3006113.1636849917</v>
      </c>
      <c r="AK42" s="127">
        <v>30364.779431161543</v>
      </c>
      <c r="AL42" s="111">
        <v>944520.65196914761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55" priority="11">
      <formula>CELL("protect",A1)=1</formula>
    </cfRule>
  </conditionalFormatting>
  <conditionalFormatting sqref="O8:AL42">
    <cfRule type="expression" dxfId="54" priority="10" stopIfTrue="1">
      <formula>O8-#REF!&gt;1</formula>
    </cfRule>
  </conditionalFormatting>
  <conditionalFormatting sqref="G7">
    <cfRule type="expression" dxfId="53" priority="9">
      <formula>CELL("protect",G7)=1</formula>
    </cfRule>
  </conditionalFormatting>
  <conditionalFormatting sqref="H7">
    <cfRule type="expression" dxfId="52" priority="8">
      <formula>CELL("protect",H7)=1</formula>
    </cfRule>
  </conditionalFormatting>
  <conditionalFormatting sqref="K7">
    <cfRule type="expression" dxfId="51" priority="7">
      <formula>CELL("protect",K7)=1</formula>
    </cfRule>
  </conditionalFormatting>
  <conditionalFormatting sqref="L7">
    <cfRule type="expression" dxfId="50" priority="6">
      <formula>CELL("protect",L7)=1</formula>
    </cfRule>
  </conditionalFormatting>
  <conditionalFormatting sqref="R7">
    <cfRule type="expression" dxfId="49" priority="5">
      <formula>CELL("protect",R7)=1</formula>
    </cfRule>
  </conditionalFormatting>
  <conditionalFormatting sqref="AB7">
    <cfRule type="expression" dxfId="48" priority="4">
      <formula>CELL("protect",AB7)=1</formula>
    </cfRule>
  </conditionalFormatting>
  <conditionalFormatting sqref="A8:A41">
    <cfRule type="expression" dxfId="47" priority="3">
      <formula>CELL("protect",A8)=1</formula>
    </cfRule>
  </conditionalFormatting>
  <conditionalFormatting sqref="A42">
    <cfRule type="expression" dxfId="46" priority="2">
      <formula>CELL("protect",A42)=1</formula>
    </cfRule>
  </conditionalFormatting>
  <conditionalFormatting sqref="A5:A6">
    <cfRule type="expression" dxfId="45" priority="1">
      <formula>CELL("protect",A5)=1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B5B6-BEE5-4398-BFBB-2C6ABDCA9A43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2" sqref="A2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1016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1961.2827359999997</v>
      </c>
      <c r="E8" s="99">
        <v>19400.122800000005</v>
      </c>
      <c r="F8" s="99">
        <v>1730.9750400000003</v>
      </c>
      <c r="G8" s="100">
        <v>17023.69944</v>
      </c>
      <c r="H8" s="101">
        <v>20582.510111999996</v>
      </c>
      <c r="I8" s="99">
        <v>212305.35168000002</v>
      </c>
      <c r="J8" s="99">
        <v>18229.561992000006</v>
      </c>
      <c r="K8" s="100">
        <v>171032.32727999997</v>
      </c>
      <c r="L8" s="101">
        <v>40116.080016000007</v>
      </c>
      <c r="M8" s="99">
        <v>422149.75106399995</v>
      </c>
      <c r="N8" s="99">
        <v>462265.83107999997</v>
      </c>
      <c r="O8" s="102">
        <v>25.175852337050053</v>
      </c>
      <c r="P8" s="103">
        <v>275.6330597747849</v>
      </c>
      <c r="Q8" s="103">
        <v>23.669604761329115</v>
      </c>
      <c r="R8" s="104">
        <v>260.57058401757547</v>
      </c>
      <c r="S8" s="105">
        <v>585.04910089073951</v>
      </c>
      <c r="T8" s="102">
        <v>263.42506498341373</v>
      </c>
      <c r="U8" s="103">
        <v>1152.8187287118758</v>
      </c>
      <c r="V8" s="103">
        <v>449.7643916052433</v>
      </c>
      <c r="W8" s="104">
        <v>1606.9323192572103</v>
      </c>
      <c r="X8" s="106">
        <v>3472.9405045577432</v>
      </c>
      <c r="Y8" s="102">
        <v>158.73076800000001</v>
      </c>
      <c r="Z8" s="103">
        <v>1629.5327999999997</v>
      </c>
      <c r="AA8" s="103">
        <v>140.53233599999996</v>
      </c>
      <c r="AB8" s="104">
        <v>1325.0361599999997</v>
      </c>
      <c r="AC8" s="105">
        <v>3253.8320639999993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254249.26732800002</v>
      </c>
      <c r="AJ8" s="108">
        <v>205936.39811447996</v>
      </c>
      <c r="AK8" s="126">
        <v>2080.16563752</v>
      </c>
      <c r="AL8" s="108">
        <v>69339.874661999987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726.74784</v>
      </c>
      <c r="E9" s="99">
        <v>7348.4236799999999</v>
      </c>
      <c r="F9" s="99">
        <v>1059.32736</v>
      </c>
      <c r="G9" s="100">
        <v>9984.4243200000001</v>
      </c>
      <c r="H9" s="101">
        <v>13865.163552000002</v>
      </c>
      <c r="I9" s="99">
        <v>134148.51504</v>
      </c>
      <c r="J9" s="99">
        <v>14949.248112000001</v>
      </c>
      <c r="K9" s="100">
        <v>133648.16832000003</v>
      </c>
      <c r="L9" s="101">
        <v>19118.923199999997</v>
      </c>
      <c r="M9" s="99">
        <v>296611.09502400004</v>
      </c>
      <c r="N9" s="99">
        <v>315730.01822400006</v>
      </c>
      <c r="O9" s="102">
        <v>50.107008237237459</v>
      </c>
      <c r="P9" s="103">
        <v>548.58710687085363</v>
      </c>
      <c r="Q9" s="103">
        <v>47.109153043556589</v>
      </c>
      <c r="R9" s="104">
        <v>518.60855493404495</v>
      </c>
      <c r="S9" s="105">
        <v>1164.4118230856925</v>
      </c>
      <c r="T9" s="102">
        <v>312.75636527949308</v>
      </c>
      <c r="U9" s="103">
        <v>1400.8224667976708</v>
      </c>
      <c r="V9" s="103">
        <v>494.96927239009904</v>
      </c>
      <c r="W9" s="104">
        <v>1846.6540958741693</v>
      </c>
      <c r="X9" s="109">
        <v>4055.2022003414322</v>
      </c>
      <c r="Y9" s="102">
        <v>252.44625600000001</v>
      </c>
      <c r="Z9" s="103">
        <v>2454.0798400000003</v>
      </c>
      <c r="AA9" s="103">
        <v>282.56592000000006</v>
      </c>
      <c r="AB9" s="104">
        <v>2546.1984000000007</v>
      </c>
      <c r="AC9" s="105">
        <v>5535.2904160000016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156088.85011200001</v>
      </c>
      <c r="AJ9" s="108">
        <v>158044.75643088005</v>
      </c>
      <c r="AK9" s="126">
        <v>1596.4116811200004</v>
      </c>
      <c r="AL9" s="108">
        <v>47359.502733600006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2203.4562199999996</v>
      </c>
      <c r="E10" s="99">
        <v>21795.593500000003</v>
      </c>
      <c r="F10" s="99">
        <v>1944.7108000000001</v>
      </c>
      <c r="G10" s="100">
        <v>19125.7363</v>
      </c>
      <c r="H10" s="101">
        <v>14866.416159999999</v>
      </c>
      <c r="I10" s="99">
        <v>153344.74239999999</v>
      </c>
      <c r="J10" s="99">
        <v>13166.919559999998</v>
      </c>
      <c r="K10" s="100">
        <v>123533.90039999998</v>
      </c>
      <c r="L10" s="101">
        <v>45069.49682</v>
      </c>
      <c r="M10" s="99">
        <v>304911.97852</v>
      </c>
      <c r="N10" s="99">
        <v>349981.47534</v>
      </c>
      <c r="O10" s="102">
        <v>33.44576558918272</v>
      </c>
      <c r="P10" s="103">
        <v>366.17464157469067</v>
      </c>
      <c r="Q10" s="103">
        <v>31.4447368787188</v>
      </c>
      <c r="R10" s="104">
        <v>346.16435447005142</v>
      </c>
      <c r="S10" s="105">
        <v>777.22949851264366</v>
      </c>
      <c r="T10" s="102">
        <v>1077.7717107915521</v>
      </c>
      <c r="U10" s="103">
        <v>6666.6987383646911</v>
      </c>
      <c r="V10" s="103">
        <v>986.64118417541954</v>
      </c>
      <c r="W10" s="104">
        <v>5943.5314405992112</v>
      </c>
      <c r="X10" s="109">
        <v>14674.643073930874</v>
      </c>
      <c r="Y10" s="102">
        <v>79.482820000000004</v>
      </c>
      <c r="Z10" s="103">
        <v>815.97200000000009</v>
      </c>
      <c r="AA10" s="103">
        <v>70.370139999999992</v>
      </c>
      <c r="AB10" s="104">
        <v>663.49839999999995</v>
      </c>
      <c r="AC10" s="105">
        <v>1629.3233600000001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192210.20827999999</v>
      </c>
      <c r="AJ10" s="108">
        <v>156193.5543894</v>
      </c>
      <c r="AK10" s="126">
        <v>1577.7126705999999</v>
      </c>
      <c r="AL10" s="108">
        <v>52497.221300999998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12511.619640000001</v>
      </c>
      <c r="E11" s="99">
        <v>132040.46439999997</v>
      </c>
      <c r="F11" s="99">
        <v>13821.904200000003</v>
      </c>
      <c r="G11" s="100">
        <v>137260.2972</v>
      </c>
      <c r="H11" s="101">
        <v>16873.357569999996</v>
      </c>
      <c r="I11" s="99">
        <v>178952.11170000001</v>
      </c>
      <c r="J11" s="99">
        <v>14644.439405000001</v>
      </c>
      <c r="K11" s="100">
        <v>144528.41855</v>
      </c>
      <c r="L11" s="101">
        <v>295634.28543999995</v>
      </c>
      <c r="M11" s="99">
        <v>354998.32722500002</v>
      </c>
      <c r="N11" s="99">
        <v>650632.61266499991</v>
      </c>
      <c r="O11" s="102">
        <v>194.14208344087419</v>
      </c>
      <c r="P11" s="103">
        <v>2125.52789766362</v>
      </c>
      <c r="Q11" s="103">
        <v>182.52674511535182</v>
      </c>
      <c r="R11" s="104">
        <v>2009.3745144083964</v>
      </c>
      <c r="S11" s="105">
        <v>4511.5712406282419</v>
      </c>
      <c r="T11" s="102">
        <v>813.6047531318759</v>
      </c>
      <c r="U11" s="103">
        <v>4335.3188508635531</v>
      </c>
      <c r="V11" s="103">
        <v>1062.4430127157277</v>
      </c>
      <c r="W11" s="104">
        <v>4844.8129209078998</v>
      </c>
      <c r="X11" s="109">
        <v>11056.179537619057</v>
      </c>
      <c r="Y11" s="102">
        <v>94.718609999999998</v>
      </c>
      <c r="Z11" s="103">
        <v>1003.6578999999999</v>
      </c>
      <c r="AA11" s="103">
        <v>86.321180000000012</v>
      </c>
      <c r="AB11" s="104">
        <v>852.94420000000014</v>
      </c>
      <c r="AC11" s="105">
        <v>2037.6418899999999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340377.55330999999</v>
      </c>
      <c r="AJ11" s="108">
        <v>307152.50876144989</v>
      </c>
      <c r="AK11" s="126">
        <v>3102.5505935500005</v>
      </c>
      <c r="AL11" s="108">
        <v>97594.891899749986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0</v>
      </c>
      <c r="E12" s="99">
        <v>0</v>
      </c>
      <c r="F12" s="99">
        <v>0</v>
      </c>
      <c r="G12" s="100">
        <v>0</v>
      </c>
      <c r="H12" s="101">
        <v>4374.7906800000001</v>
      </c>
      <c r="I12" s="99">
        <v>47425.746800000001</v>
      </c>
      <c r="J12" s="99">
        <v>4626.7227200000007</v>
      </c>
      <c r="K12" s="100">
        <v>46451.119200000001</v>
      </c>
      <c r="L12" s="101">
        <v>0</v>
      </c>
      <c r="M12" s="99">
        <v>102878.37940000001</v>
      </c>
      <c r="N12" s="99">
        <v>102878.37940000001</v>
      </c>
      <c r="O12" s="102">
        <v>1.3305536321229592</v>
      </c>
      <c r="P12" s="103">
        <v>14.567314897886689</v>
      </c>
      <c r="Q12" s="103">
        <v>1.2509478592609018</v>
      </c>
      <c r="R12" s="104">
        <v>13.771257169266116</v>
      </c>
      <c r="S12" s="105">
        <v>30.920073558536664</v>
      </c>
      <c r="T12" s="102">
        <v>110.48493556139522</v>
      </c>
      <c r="U12" s="103">
        <v>538.63854515414744</v>
      </c>
      <c r="V12" s="103">
        <v>172.48981836844382</v>
      </c>
      <c r="W12" s="104">
        <v>680.17973070998812</v>
      </c>
      <c r="X12" s="109">
        <v>1501.7930297939747</v>
      </c>
      <c r="Y12" s="102">
        <v>63.554610000000004</v>
      </c>
      <c r="Z12" s="103">
        <v>688.08600000000001</v>
      </c>
      <c r="AA12" s="103">
        <v>66.888359999999992</v>
      </c>
      <c r="AB12" s="104">
        <v>674.48429999999996</v>
      </c>
      <c r="AC12" s="105">
        <v>1493.0132699999999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51800.537479999999</v>
      </c>
      <c r="AJ12" s="108">
        <v>50567.063500800003</v>
      </c>
      <c r="AK12" s="126">
        <v>510.77841919999997</v>
      </c>
      <c r="AL12" s="108">
        <v>15431.75691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261.42846000000003</v>
      </c>
      <c r="E13" s="99">
        <v>2738.8749000000003</v>
      </c>
      <c r="F13" s="99">
        <v>246.01305000000002</v>
      </c>
      <c r="G13" s="100">
        <v>2745.21</v>
      </c>
      <c r="H13" s="101">
        <v>4921.6395150000008</v>
      </c>
      <c r="I13" s="99">
        <v>53353.965150000004</v>
      </c>
      <c r="J13" s="99">
        <v>5205.0630600000004</v>
      </c>
      <c r="K13" s="100">
        <v>52257.509099999996</v>
      </c>
      <c r="L13" s="101">
        <v>5991.5264100000004</v>
      </c>
      <c r="M13" s="99">
        <v>115738.176825</v>
      </c>
      <c r="N13" s="99">
        <v>121729.70323500001</v>
      </c>
      <c r="O13" s="102">
        <v>0.85344231889698086</v>
      </c>
      <c r="P13" s="103">
        <v>9.3437518837316986</v>
      </c>
      <c r="Q13" s="103">
        <v>0.80238166733904204</v>
      </c>
      <c r="R13" s="104">
        <v>8.8331453681523087</v>
      </c>
      <c r="S13" s="105">
        <v>19.83272123812003</v>
      </c>
      <c r="T13" s="102">
        <v>241.77917801990722</v>
      </c>
      <c r="U13" s="103">
        <v>1079.1621766741569</v>
      </c>
      <c r="V13" s="103">
        <v>408.76687810868003</v>
      </c>
      <c r="W13" s="104">
        <v>1480.377619442283</v>
      </c>
      <c r="X13" s="109">
        <v>3210.0858522450271</v>
      </c>
      <c r="Y13" s="102">
        <v>39.045455000000004</v>
      </c>
      <c r="Z13" s="103">
        <v>422.733</v>
      </c>
      <c r="AA13" s="103">
        <v>41.093579999999996</v>
      </c>
      <c r="AB13" s="104">
        <v>414.37665000000004</v>
      </c>
      <c r="AC13" s="105">
        <v>917.24868500000002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61275.908025000004</v>
      </c>
      <c r="AJ13" s="108">
        <v>59849.257257900004</v>
      </c>
      <c r="AK13" s="126">
        <v>604.53795209999998</v>
      </c>
      <c r="AL13" s="108">
        <v>18259.45548525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0</v>
      </c>
      <c r="E14" s="99">
        <v>0</v>
      </c>
      <c r="F14" s="99">
        <v>0</v>
      </c>
      <c r="G14" s="100">
        <v>0</v>
      </c>
      <c r="H14" s="101">
        <v>8270.8646700000008</v>
      </c>
      <c r="I14" s="99">
        <v>80022.439649999986</v>
      </c>
      <c r="J14" s="99">
        <v>8917.5441450000017</v>
      </c>
      <c r="K14" s="100">
        <v>79723.972199999989</v>
      </c>
      <c r="L14" s="101">
        <v>0</v>
      </c>
      <c r="M14" s="99">
        <v>176934.82066499998</v>
      </c>
      <c r="N14" s="99">
        <v>176934.82066499998</v>
      </c>
      <c r="O14" s="102">
        <v>58.265705744437959</v>
      </c>
      <c r="P14" s="103">
        <v>637.91106411289411</v>
      </c>
      <c r="Q14" s="103">
        <v>54.779723349471588</v>
      </c>
      <c r="R14" s="104">
        <v>603.05124016323032</v>
      </c>
      <c r="S14" s="105">
        <v>1354.007733370034</v>
      </c>
      <c r="T14" s="102">
        <v>301.49739140168606</v>
      </c>
      <c r="U14" s="103">
        <v>1656.0725763912471</v>
      </c>
      <c r="V14" s="103">
        <v>370.96318833290695</v>
      </c>
      <c r="W14" s="104">
        <v>1686.1090483560877</v>
      </c>
      <c r="X14" s="109">
        <v>4014.6422044819283</v>
      </c>
      <c r="Y14" s="102">
        <v>129.57187499999998</v>
      </c>
      <c r="Z14" s="103">
        <v>1259.5937499999998</v>
      </c>
      <c r="AA14" s="103">
        <v>145.03125000000003</v>
      </c>
      <c r="AB14" s="104">
        <v>1306.875</v>
      </c>
      <c r="AC14" s="105">
        <v>2841.0718749999996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88293.304319999981</v>
      </c>
      <c r="AJ14" s="108">
        <v>87755.101181549995</v>
      </c>
      <c r="AK14" s="126">
        <v>886.41516345000002</v>
      </c>
      <c r="AL14" s="108">
        <v>26540.223099749997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1568.1806550000001</v>
      </c>
      <c r="E15" s="99">
        <v>16549.680049999999</v>
      </c>
      <c r="F15" s="99">
        <v>1732.4090250000004</v>
      </c>
      <c r="G15" s="100">
        <v>17203.923149999999</v>
      </c>
      <c r="H15" s="101">
        <v>18313.1551</v>
      </c>
      <c r="I15" s="99">
        <v>194222.03100000002</v>
      </c>
      <c r="J15" s="99">
        <v>15894.04415</v>
      </c>
      <c r="K15" s="100">
        <v>156860.97650000002</v>
      </c>
      <c r="L15" s="101">
        <v>37054.192880000002</v>
      </c>
      <c r="M15" s="99">
        <v>385290.20675000001</v>
      </c>
      <c r="N15" s="99">
        <v>422344.39963</v>
      </c>
      <c r="O15" s="102">
        <v>105.6260097423166</v>
      </c>
      <c r="P15" s="103">
        <v>1156.4263988882035</v>
      </c>
      <c r="Q15" s="103">
        <v>99.306504885938693</v>
      </c>
      <c r="R15" s="104">
        <v>1093.2313503244243</v>
      </c>
      <c r="S15" s="105">
        <v>2454.5902638408834</v>
      </c>
      <c r="T15" s="102">
        <v>547.01769122302721</v>
      </c>
      <c r="U15" s="103">
        <v>2614.6412630783561</v>
      </c>
      <c r="V15" s="103">
        <v>808.10107450049679</v>
      </c>
      <c r="W15" s="104">
        <v>3171.7076714762065</v>
      </c>
      <c r="X15" s="109">
        <v>7141.4677002780863</v>
      </c>
      <c r="Y15" s="102">
        <v>316.90310400000004</v>
      </c>
      <c r="Z15" s="103">
        <v>3357.9705600000002</v>
      </c>
      <c r="AA15" s="103">
        <v>288.80755199999999</v>
      </c>
      <c r="AB15" s="104">
        <v>2853.7228800000007</v>
      </c>
      <c r="AC15" s="105">
        <v>6817.4040960000002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230653.04680500002</v>
      </c>
      <c r="AJ15" s="108">
        <v>189774.43929674997</v>
      </c>
      <c r="AK15" s="126">
        <v>1916.9135282500001</v>
      </c>
      <c r="AL15" s="108">
        <v>63351.659944499996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5390.9517649999998</v>
      </c>
      <c r="E16" s="99">
        <v>52396.806499999999</v>
      </c>
      <c r="F16" s="99">
        <v>5607.9929300000003</v>
      </c>
      <c r="G16" s="100">
        <v>56847.246549999996</v>
      </c>
      <c r="H16" s="101">
        <v>29892.315930000001</v>
      </c>
      <c r="I16" s="99">
        <v>276041.08029999997</v>
      </c>
      <c r="J16" s="99">
        <v>24411.017915000004</v>
      </c>
      <c r="K16" s="100">
        <v>221020.08125000002</v>
      </c>
      <c r="L16" s="101">
        <v>120242.997745</v>
      </c>
      <c r="M16" s="99">
        <v>551364.49539499998</v>
      </c>
      <c r="N16" s="99">
        <v>671607.49313999992</v>
      </c>
      <c r="O16" s="102">
        <v>23.477338566625097</v>
      </c>
      <c r="P16" s="103">
        <v>257.03720286618443</v>
      </c>
      <c r="Q16" s="103">
        <v>22.072711472895399</v>
      </c>
      <c r="R16" s="104">
        <v>242.99093192888739</v>
      </c>
      <c r="S16" s="105">
        <v>545.57818483459232</v>
      </c>
      <c r="T16" s="102">
        <v>391.6694734788868</v>
      </c>
      <c r="U16" s="103">
        <v>2143.6403110913934</v>
      </c>
      <c r="V16" s="103">
        <v>456.56769557636738</v>
      </c>
      <c r="W16" s="104">
        <v>2189.8700363664539</v>
      </c>
      <c r="X16" s="109">
        <v>5181.7475165131018</v>
      </c>
      <c r="Y16" s="102">
        <v>66.134505000000004</v>
      </c>
      <c r="Z16" s="103">
        <v>613.12440000000004</v>
      </c>
      <c r="AA16" s="103">
        <v>55.092675000000014</v>
      </c>
      <c r="AB16" s="104">
        <v>504.10380000000009</v>
      </c>
      <c r="AC16" s="105">
        <v>1238.4553800000001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363721.15449499997</v>
      </c>
      <c r="AJ16" s="108">
        <v>304807.47525854997</v>
      </c>
      <c r="AK16" s="126">
        <v>3078.8633864500002</v>
      </c>
      <c r="AL16" s="108">
        <v>100741.12397099998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703.19031999999993</v>
      </c>
      <c r="E17" s="99">
        <v>7110.2246399999995</v>
      </c>
      <c r="F17" s="99">
        <v>1024.98928</v>
      </c>
      <c r="G17" s="100">
        <v>9660.7793600000005</v>
      </c>
      <c r="H17" s="101">
        <v>14440.06048</v>
      </c>
      <c r="I17" s="99">
        <v>139710.7696</v>
      </c>
      <c r="J17" s="99">
        <v>15569.094880000001</v>
      </c>
      <c r="K17" s="100">
        <v>139189.67680000002</v>
      </c>
      <c r="L17" s="101">
        <v>18499.1836</v>
      </c>
      <c r="M17" s="99">
        <v>308909.60175999999</v>
      </c>
      <c r="N17" s="99">
        <v>327408.78535999998</v>
      </c>
      <c r="O17" s="102">
        <v>141.85437325423499</v>
      </c>
      <c r="P17" s="103">
        <v>1553.0657877651286</v>
      </c>
      <c r="Q17" s="103">
        <v>133.36735946979357</v>
      </c>
      <c r="R17" s="104">
        <v>1468.1956499207142</v>
      </c>
      <c r="S17" s="105">
        <v>3296.4831704098715</v>
      </c>
      <c r="T17" s="102">
        <v>332.72263752430069</v>
      </c>
      <c r="U17" s="103">
        <v>1445.5578435569103</v>
      </c>
      <c r="V17" s="103">
        <v>571.57178832530303</v>
      </c>
      <c r="W17" s="104">
        <v>2033.2013985669</v>
      </c>
      <c r="X17" s="109">
        <v>4383.0536679734141</v>
      </c>
      <c r="Y17" s="102">
        <v>22.809527999999997</v>
      </c>
      <c r="Z17" s="103">
        <v>221.73592000000002</v>
      </c>
      <c r="AA17" s="103">
        <v>25.530960000000004</v>
      </c>
      <c r="AB17" s="104">
        <v>230.05920000000006</v>
      </c>
      <c r="AC17" s="105">
        <v>500.13560800000005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161964.24504000001</v>
      </c>
      <c r="AJ17" s="108">
        <v>163790.09491679998</v>
      </c>
      <c r="AK17" s="126">
        <v>1654.4454032000003</v>
      </c>
      <c r="AL17" s="108">
        <v>49111.317803999998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3548.5575750000003</v>
      </c>
      <c r="E18" s="99">
        <v>32106.586500000001</v>
      </c>
      <c r="F18" s="99">
        <v>2857.907025</v>
      </c>
      <c r="G18" s="100">
        <v>27601.267500000002</v>
      </c>
      <c r="H18" s="101">
        <v>30901.825349999999</v>
      </c>
      <c r="I18" s="99">
        <v>318568.4865</v>
      </c>
      <c r="J18" s="99">
        <v>26467.788600000003</v>
      </c>
      <c r="K18" s="100">
        <v>244667.87399999998</v>
      </c>
      <c r="L18" s="101">
        <v>66114.318599999999</v>
      </c>
      <c r="M18" s="99">
        <v>620605.97444999998</v>
      </c>
      <c r="N18" s="99">
        <v>686720.29304999998</v>
      </c>
      <c r="O18" s="102">
        <v>57.455571236338102</v>
      </c>
      <c r="P18" s="103">
        <v>629.04145960825986</v>
      </c>
      <c r="Q18" s="103">
        <v>54.018058427326409</v>
      </c>
      <c r="R18" s="104">
        <v>594.66633151814312</v>
      </c>
      <c r="S18" s="105">
        <v>1335.1814207900675</v>
      </c>
      <c r="T18" s="102">
        <v>555.21415726765179</v>
      </c>
      <c r="U18" s="103">
        <v>3668.5954936827957</v>
      </c>
      <c r="V18" s="103">
        <v>439.45334731109335</v>
      </c>
      <c r="W18" s="104">
        <v>2981.5599878708354</v>
      </c>
      <c r="X18" s="109">
        <v>7644.8229861323762</v>
      </c>
      <c r="Y18" s="102">
        <v>76.622930000000011</v>
      </c>
      <c r="Z18" s="103">
        <v>776.30389999999989</v>
      </c>
      <c r="AA18" s="103">
        <v>65.065125000000009</v>
      </c>
      <c r="AB18" s="104">
        <v>605.3155499999998</v>
      </c>
      <c r="AC18" s="105">
        <v>1523.3075049999998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385125.45592500002</v>
      </c>
      <c r="AJ18" s="108">
        <v>298578.88875374995</v>
      </c>
      <c r="AK18" s="126">
        <v>3015.9483712499996</v>
      </c>
      <c r="AL18" s="108">
        <v>103008.04395749999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10329.099025</v>
      </c>
      <c r="E19" s="99">
        <v>104441.44679999999</v>
      </c>
      <c r="F19" s="99">
        <v>15055.974849999999</v>
      </c>
      <c r="G19" s="100">
        <v>141906.31445000001</v>
      </c>
      <c r="H19" s="101">
        <v>31655.967900000003</v>
      </c>
      <c r="I19" s="99">
        <v>306278.4705</v>
      </c>
      <c r="J19" s="99">
        <v>34131.073650000006</v>
      </c>
      <c r="K19" s="100">
        <v>305136.11400000006</v>
      </c>
      <c r="L19" s="101">
        <v>271732.83512499998</v>
      </c>
      <c r="M19" s="99">
        <v>677201.62605000008</v>
      </c>
      <c r="N19" s="99">
        <v>948934.46117500006</v>
      </c>
      <c r="O19" s="102">
        <v>189.04612759163311</v>
      </c>
      <c r="P19" s="103">
        <v>2069.7357884472649</v>
      </c>
      <c r="Q19" s="103">
        <v>177.73567551350121</v>
      </c>
      <c r="R19" s="104">
        <v>1956.6312676659459</v>
      </c>
      <c r="S19" s="105">
        <v>4393.148859218345</v>
      </c>
      <c r="T19" s="102">
        <v>1171.2133192876911</v>
      </c>
      <c r="U19" s="103">
        <v>5882.6504437168269</v>
      </c>
      <c r="V19" s="103">
        <v>1753.1093885601081</v>
      </c>
      <c r="W19" s="104">
        <v>7123.5820019717303</v>
      </c>
      <c r="X19" s="109">
        <v>15930.555153536356</v>
      </c>
      <c r="Y19" s="102">
        <v>78.901650000000004</v>
      </c>
      <c r="Z19" s="103">
        <v>767.0184999999999</v>
      </c>
      <c r="AA19" s="103">
        <v>88.315499999999986</v>
      </c>
      <c r="AB19" s="104">
        <v>795.81</v>
      </c>
      <c r="AC19" s="105">
        <v>1730.0456499999998</v>
      </c>
      <c r="AD19" s="102">
        <v>0.33750000000000002</v>
      </c>
      <c r="AE19" s="103">
        <v>3.9874999999999998</v>
      </c>
      <c r="AF19" s="103">
        <v>0.25</v>
      </c>
      <c r="AG19" s="104">
        <v>3.3000000000000003</v>
      </c>
      <c r="AH19" s="105">
        <v>7.875</v>
      </c>
      <c r="AI19" s="107">
        <v>452704.98422500002</v>
      </c>
      <c r="AJ19" s="108">
        <v>491267.18218050007</v>
      </c>
      <c r="AK19" s="126">
        <v>4962.2947695000003</v>
      </c>
      <c r="AL19" s="108">
        <v>142340.16917625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4328.3989439999996</v>
      </c>
      <c r="E20" s="99">
        <v>45679.442240000004</v>
      </c>
      <c r="F20" s="99">
        <v>4781.6923200000001</v>
      </c>
      <c r="G20" s="100">
        <v>47485.24512</v>
      </c>
      <c r="H20" s="101">
        <v>13384.921535999998</v>
      </c>
      <c r="I20" s="99">
        <v>141955.14816000001</v>
      </c>
      <c r="J20" s="99">
        <v>11616.814944</v>
      </c>
      <c r="K20" s="100">
        <v>114648.28704000001</v>
      </c>
      <c r="L20" s="101">
        <v>102274.778624</v>
      </c>
      <c r="M20" s="99">
        <v>281605.17168000003</v>
      </c>
      <c r="N20" s="99">
        <v>383879.95030400006</v>
      </c>
      <c r="O20" s="102">
        <v>19.099721896803032</v>
      </c>
      <c r="P20" s="103">
        <v>209.10969435246298</v>
      </c>
      <c r="Q20" s="103">
        <v>17.957003492720805</v>
      </c>
      <c r="R20" s="104">
        <v>197.68251031164064</v>
      </c>
      <c r="S20" s="105">
        <v>443.84893005362744</v>
      </c>
      <c r="T20" s="102">
        <v>269.174421719799</v>
      </c>
      <c r="U20" s="103">
        <v>1592.5602621386224</v>
      </c>
      <c r="V20" s="103">
        <v>317.37407039761706</v>
      </c>
      <c r="W20" s="104">
        <v>1621.2854815678745</v>
      </c>
      <c r="X20" s="109">
        <v>3800.3942358239128</v>
      </c>
      <c r="Y20" s="102">
        <v>96.126344999999986</v>
      </c>
      <c r="Z20" s="103">
        <v>1018.57455</v>
      </c>
      <c r="AA20" s="103">
        <v>87.604109999999991</v>
      </c>
      <c r="AB20" s="104">
        <v>865.62090000000012</v>
      </c>
      <c r="AC20" s="105">
        <v>2067.9259050000001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205347.91088000001</v>
      </c>
      <c r="AJ20" s="108">
        <v>176746.71902976005</v>
      </c>
      <c r="AK20" s="126">
        <v>1785.3203942400003</v>
      </c>
      <c r="AL20" s="108">
        <v>57581.992545600006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78740.123894999997</v>
      </c>
      <c r="E21" s="99">
        <v>781395.3683999998</v>
      </c>
      <c r="F21" s="99">
        <v>75326.260634999999</v>
      </c>
      <c r="G21" s="100">
        <v>838925.28629999992</v>
      </c>
      <c r="H21" s="101">
        <v>10840.087520000003</v>
      </c>
      <c r="I21" s="99">
        <v>110470.26639999999</v>
      </c>
      <c r="J21" s="99">
        <v>10980.982239999999</v>
      </c>
      <c r="K21" s="100">
        <v>111615.03600000001</v>
      </c>
      <c r="L21" s="101">
        <v>1774387.0392299998</v>
      </c>
      <c r="M21" s="99">
        <v>243906.37216000003</v>
      </c>
      <c r="N21" s="99">
        <v>2018293.4113899998</v>
      </c>
      <c r="O21" s="102">
        <v>440.92097314551762</v>
      </c>
      <c r="P21" s="103">
        <v>4827.3399176289877</v>
      </c>
      <c r="Q21" s="103">
        <v>414.54108586330722</v>
      </c>
      <c r="R21" s="104">
        <v>4563.5410448068824</v>
      </c>
      <c r="S21" s="105">
        <v>10246.343021444696</v>
      </c>
      <c r="T21" s="102">
        <v>2272.4690426624097</v>
      </c>
      <c r="U21" s="103">
        <v>14799.635558644832</v>
      </c>
      <c r="V21" s="103">
        <v>2014.7183326417012</v>
      </c>
      <c r="W21" s="104">
        <v>13342.477200741856</v>
      </c>
      <c r="X21" s="109">
        <v>32429.300134690799</v>
      </c>
      <c r="Y21" s="102">
        <v>58.343265000000002</v>
      </c>
      <c r="Z21" s="103">
        <v>585.31544999999994</v>
      </c>
      <c r="AA21" s="103">
        <v>57.119445000000013</v>
      </c>
      <c r="AB21" s="104">
        <v>613.5574499999999</v>
      </c>
      <c r="AC21" s="105">
        <v>1314.3356099999999</v>
      </c>
      <c r="AD21" s="102">
        <v>5.5215000000000005</v>
      </c>
      <c r="AE21" s="103">
        <v>65.235500000000002</v>
      </c>
      <c r="AF21" s="103">
        <v>4.0900000000000007</v>
      </c>
      <c r="AG21" s="104">
        <v>53.988</v>
      </c>
      <c r="AH21" s="105">
        <v>128.83500000000001</v>
      </c>
      <c r="AI21" s="107">
        <v>981445.84621499979</v>
      </c>
      <c r="AJ21" s="108">
        <v>1026479.08952325</v>
      </c>
      <c r="AK21" s="126">
        <v>10368.475651749999</v>
      </c>
      <c r="AL21" s="108">
        <v>302744.01170849998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15918.401095000003</v>
      </c>
      <c r="E22" s="99">
        <v>144026.27290000001</v>
      </c>
      <c r="F22" s="99">
        <v>12820.226065000001</v>
      </c>
      <c r="G22" s="100">
        <v>123815.9555</v>
      </c>
      <c r="H22" s="101">
        <v>28100.355570000003</v>
      </c>
      <c r="I22" s="99">
        <v>289687.99229999998</v>
      </c>
      <c r="J22" s="99">
        <v>24068.295720000002</v>
      </c>
      <c r="K22" s="100">
        <v>222486.99479999999</v>
      </c>
      <c r="L22" s="101">
        <v>296580.85556</v>
      </c>
      <c r="M22" s="99">
        <v>564343.63838999998</v>
      </c>
      <c r="N22" s="99">
        <v>860924.49395000003</v>
      </c>
      <c r="O22" s="102">
        <v>108.71551885489096</v>
      </c>
      <c r="P22" s="103">
        <v>1190.251305330308</v>
      </c>
      <c r="Q22" s="103">
        <v>102.21117157297439</v>
      </c>
      <c r="R22" s="104">
        <v>1125.2078325111422</v>
      </c>
      <c r="S22" s="105">
        <v>2526.3858282693154</v>
      </c>
      <c r="T22" s="102">
        <v>2120.6610149283847</v>
      </c>
      <c r="U22" s="103">
        <v>15421.482334009603</v>
      </c>
      <c r="V22" s="103">
        <v>1109.651365356297</v>
      </c>
      <c r="W22" s="104">
        <v>11394.490308401539</v>
      </c>
      <c r="X22" s="109">
        <v>30046.285022695825</v>
      </c>
      <c r="Y22" s="102">
        <v>103.82495999999999</v>
      </c>
      <c r="Z22" s="103">
        <v>1051.9007999999999</v>
      </c>
      <c r="AA22" s="103">
        <v>88.164000000000016</v>
      </c>
      <c r="AB22" s="104">
        <v>820.20960000000002</v>
      </c>
      <c r="AC22" s="105">
        <v>2064.0993599999997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477733.02186500002</v>
      </c>
      <c r="AJ22" s="108">
        <v>379359.55736415001</v>
      </c>
      <c r="AK22" s="126">
        <v>3831.9147208500003</v>
      </c>
      <c r="AL22" s="108">
        <v>129138.6740925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700.88021500000002</v>
      </c>
      <c r="E23" s="99">
        <v>6955.3427999999994</v>
      </c>
      <c r="F23" s="99">
        <v>670.492795</v>
      </c>
      <c r="G23" s="100">
        <v>7467.4271000000008</v>
      </c>
      <c r="H23" s="101">
        <v>5646.3384900000001</v>
      </c>
      <c r="I23" s="99">
        <v>57541.280550000003</v>
      </c>
      <c r="J23" s="99">
        <v>5719.7271300000002</v>
      </c>
      <c r="K23" s="100">
        <v>58137.563249999999</v>
      </c>
      <c r="L23" s="101">
        <v>15794.14291</v>
      </c>
      <c r="M23" s="99">
        <v>127044.90942000001</v>
      </c>
      <c r="N23" s="99">
        <v>142839.05233000001</v>
      </c>
      <c r="O23" s="102">
        <v>9.9662367583662057</v>
      </c>
      <c r="P23" s="103">
        <v>109.11345901507971</v>
      </c>
      <c r="Q23" s="103">
        <v>9.3699661830793382</v>
      </c>
      <c r="R23" s="104">
        <v>103.15075326221105</v>
      </c>
      <c r="S23" s="105">
        <v>231.60041521873632</v>
      </c>
      <c r="T23" s="102">
        <v>229.34267274085749</v>
      </c>
      <c r="U23" s="103">
        <v>1098.9912634589518</v>
      </c>
      <c r="V23" s="103">
        <v>352.7622096651906</v>
      </c>
      <c r="W23" s="104">
        <v>1377.3897736434008</v>
      </c>
      <c r="X23" s="109">
        <v>3058.4859195084009</v>
      </c>
      <c r="Y23" s="102">
        <v>30.690019999999997</v>
      </c>
      <c r="Z23" s="103">
        <v>307.89060000000006</v>
      </c>
      <c r="AA23" s="103">
        <v>30.04626</v>
      </c>
      <c r="AB23" s="104">
        <v>322.74660000000006</v>
      </c>
      <c r="AC23" s="105">
        <v>691.3734800000002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70843.842055000001</v>
      </c>
      <c r="AJ23" s="108">
        <v>71275.258172250004</v>
      </c>
      <c r="AK23" s="126">
        <v>719.95210275000011</v>
      </c>
      <c r="AL23" s="108">
        <v>21425.8578495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3281.5355000000004</v>
      </c>
      <c r="E24" s="99">
        <v>31894.55</v>
      </c>
      <c r="F24" s="99">
        <v>3413.6509999999998</v>
      </c>
      <c r="G24" s="100">
        <v>34603.584999999999</v>
      </c>
      <c r="H24" s="101">
        <v>13373.39739</v>
      </c>
      <c r="I24" s="99">
        <v>123496.85689999998</v>
      </c>
      <c r="J24" s="99">
        <v>10921.142545000001</v>
      </c>
      <c r="K24" s="100">
        <v>98881.243750000009</v>
      </c>
      <c r="L24" s="101">
        <v>73193.321499999991</v>
      </c>
      <c r="M24" s="99">
        <v>246672.64058499999</v>
      </c>
      <c r="N24" s="99">
        <v>319865.96208500001</v>
      </c>
      <c r="O24" s="102">
        <v>0.58045792174417421</v>
      </c>
      <c r="P24" s="103">
        <v>6.3550338196655618</v>
      </c>
      <c r="Q24" s="103">
        <v>0.54572967001589034</v>
      </c>
      <c r="R24" s="104">
        <v>6.0077513023827223</v>
      </c>
      <c r="S24" s="105">
        <v>13.488972713808348</v>
      </c>
      <c r="T24" s="102">
        <v>124.17765730420155</v>
      </c>
      <c r="U24" s="103">
        <v>837.70974940232668</v>
      </c>
      <c r="V24" s="103">
        <v>92.150993483237812</v>
      </c>
      <c r="W24" s="104">
        <v>720.77647460539822</v>
      </c>
      <c r="X24" s="109">
        <v>1774.8148747951641</v>
      </c>
      <c r="Y24" s="102">
        <v>30.88832</v>
      </c>
      <c r="Z24" s="103">
        <v>286.36160000000001</v>
      </c>
      <c r="AA24" s="103">
        <v>25.731199999999998</v>
      </c>
      <c r="AB24" s="104">
        <v>235.44320000000005</v>
      </c>
      <c r="AC24" s="105">
        <v>578.42432000000008</v>
      </c>
      <c r="AD24" s="102">
        <v>266.23350000000005</v>
      </c>
      <c r="AE24" s="103">
        <v>3145.4994999999999</v>
      </c>
      <c r="AF24" s="103">
        <v>197.21</v>
      </c>
      <c r="AG24" s="104">
        <v>2603.1720000000005</v>
      </c>
      <c r="AH24" s="105">
        <v>6212.1150000000007</v>
      </c>
      <c r="AI24" s="107">
        <v>172046.33979</v>
      </c>
      <c r="AJ24" s="108">
        <v>146341.42607205</v>
      </c>
      <c r="AK24" s="126">
        <v>1478.1962229500002</v>
      </c>
      <c r="AL24" s="108">
        <v>47979.894312750002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364.38538500000004</v>
      </c>
      <c r="E25" s="99">
        <v>3872.2435499999997</v>
      </c>
      <c r="F25" s="99">
        <v>385.88961</v>
      </c>
      <c r="G25" s="100">
        <v>3455.5065000000004</v>
      </c>
      <c r="H25" s="101">
        <v>5115.5754500000003</v>
      </c>
      <c r="I25" s="99">
        <v>55936.11</v>
      </c>
      <c r="J25" s="99">
        <v>4814.0758500000002</v>
      </c>
      <c r="K25" s="100">
        <v>43122.376999999993</v>
      </c>
      <c r="L25" s="101">
        <v>8078.0250450000003</v>
      </c>
      <c r="M25" s="99">
        <v>108988.13829999999</v>
      </c>
      <c r="N25" s="99">
        <v>117066.16334499999</v>
      </c>
      <c r="O25" s="102">
        <v>27.459122542736033</v>
      </c>
      <c r="P25" s="103">
        <v>300.6310119656489</v>
      </c>
      <c r="Q25" s="103">
        <v>25.816269057273196</v>
      </c>
      <c r="R25" s="104">
        <v>284.20247711102047</v>
      </c>
      <c r="S25" s="105">
        <v>638.10888067667861</v>
      </c>
      <c r="T25" s="102">
        <v>1364.1862495704661</v>
      </c>
      <c r="U25" s="103">
        <v>9181.452097615831</v>
      </c>
      <c r="V25" s="103">
        <v>683.66388680404191</v>
      </c>
      <c r="W25" s="104">
        <v>6628.6981315494422</v>
      </c>
      <c r="X25" s="109">
        <v>17858.000365539781</v>
      </c>
      <c r="Y25" s="102">
        <v>122.02588799999999</v>
      </c>
      <c r="Z25" s="103">
        <v>1330.1964</v>
      </c>
      <c r="AA25" s="103">
        <v>116.505216</v>
      </c>
      <c r="AB25" s="104">
        <v>1043.69256</v>
      </c>
      <c r="AC25" s="105">
        <v>2612.4200639999999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65288.314385000005</v>
      </c>
      <c r="AJ25" s="108">
        <v>51260.070470399987</v>
      </c>
      <c r="AK25" s="126">
        <v>517.77848959999994</v>
      </c>
      <c r="AL25" s="108">
        <v>17559.92450175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4017.2571599999997</v>
      </c>
      <c r="E26" s="99">
        <v>39736.893000000004</v>
      </c>
      <c r="F26" s="99">
        <v>3545.5224000000003</v>
      </c>
      <c r="G26" s="100">
        <v>34869.311399999999</v>
      </c>
      <c r="H26" s="101">
        <v>26856.216064</v>
      </c>
      <c r="I26" s="99">
        <v>277017.64095999999</v>
      </c>
      <c r="J26" s="99">
        <v>23786.071423999998</v>
      </c>
      <c r="K26" s="100">
        <v>223164.28416000001</v>
      </c>
      <c r="L26" s="101">
        <v>82168.983960000012</v>
      </c>
      <c r="M26" s="99">
        <v>550824.21260800003</v>
      </c>
      <c r="N26" s="99">
        <v>632993.19656800001</v>
      </c>
      <c r="O26" s="102">
        <v>19.118872050965329</v>
      </c>
      <c r="P26" s="103">
        <v>209.31935619493984</v>
      </c>
      <c r="Q26" s="103">
        <v>17.975007911163981</v>
      </c>
      <c r="R26" s="104">
        <v>197.88071479692644</v>
      </c>
      <c r="S26" s="105">
        <v>444.29395095399559</v>
      </c>
      <c r="T26" s="102">
        <v>1565.4276700403575</v>
      </c>
      <c r="U26" s="103">
        <v>10260.274631908653</v>
      </c>
      <c r="V26" s="103">
        <v>1283.6280084323685</v>
      </c>
      <c r="W26" s="104">
        <v>8751.5988530958894</v>
      </c>
      <c r="X26" s="109">
        <v>21860.929163477267</v>
      </c>
      <c r="Y26" s="102">
        <v>22.697176000000002</v>
      </c>
      <c r="Z26" s="103">
        <v>233.00960000000001</v>
      </c>
      <c r="AA26" s="103">
        <v>20.094951999999996</v>
      </c>
      <c r="AB26" s="104">
        <v>189.46912</v>
      </c>
      <c r="AC26" s="105">
        <v>465.270848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347628.00718399999</v>
      </c>
      <c r="AJ26" s="108">
        <v>282511.53749016003</v>
      </c>
      <c r="AK26" s="126">
        <v>2853.6518938400004</v>
      </c>
      <c r="AL26" s="108">
        <v>94948.979485200005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1084.384665</v>
      </c>
      <c r="E27" s="99">
        <v>11523.517949999999</v>
      </c>
      <c r="F27" s="99">
        <v>1148.37969</v>
      </c>
      <c r="G27" s="100">
        <v>10283.3385</v>
      </c>
      <c r="H27" s="101">
        <v>4320.2892200000006</v>
      </c>
      <c r="I27" s="99">
        <v>47240.075999999994</v>
      </c>
      <c r="J27" s="99">
        <v>4065.6618600000002</v>
      </c>
      <c r="K27" s="100">
        <v>36418.413199999995</v>
      </c>
      <c r="L27" s="101">
        <v>24039.620804999999</v>
      </c>
      <c r="M27" s="99">
        <v>92044.440279999981</v>
      </c>
      <c r="N27" s="99">
        <v>116084.06108499998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970.44688333368481</v>
      </c>
      <c r="U27" s="103">
        <v>6408.3536562395302</v>
      </c>
      <c r="V27" s="103">
        <v>607.3392472023969</v>
      </c>
      <c r="W27" s="104">
        <v>4897.3724625029508</v>
      </c>
      <c r="X27" s="109">
        <v>12883.512249278563</v>
      </c>
      <c r="Y27" s="102">
        <v>46.331480000000006</v>
      </c>
      <c r="Z27" s="103">
        <v>505.05649999999991</v>
      </c>
      <c r="AA27" s="103">
        <v>44.235360000000007</v>
      </c>
      <c r="AB27" s="104">
        <v>396.27509999999995</v>
      </c>
      <c r="AC27" s="105">
        <v>991.89843999999994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64168.267834999991</v>
      </c>
      <c r="AJ27" s="108">
        <v>51396.635317499989</v>
      </c>
      <c r="AK27" s="126">
        <v>519.15793250000002</v>
      </c>
      <c r="AL27" s="108">
        <v>17412.609162749995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1018.831455</v>
      </c>
      <c r="E28" s="99">
        <v>10110.603599999999</v>
      </c>
      <c r="F28" s="99">
        <v>974.65891499999998</v>
      </c>
      <c r="G28" s="100">
        <v>10854.992700000001</v>
      </c>
      <c r="H28" s="101">
        <v>12807.934576</v>
      </c>
      <c r="I28" s="99">
        <v>130524.40231999999</v>
      </c>
      <c r="J28" s="99">
        <v>12974.406512000001</v>
      </c>
      <c r="K28" s="100">
        <v>131876.98680000001</v>
      </c>
      <c r="L28" s="101">
        <v>22959.086669999997</v>
      </c>
      <c r="M28" s="99">
        <v>288183.73020799999</v>
      </c>
      <c r="N28" s="99">
        <v>311142.81687799998</v>
      </c>
      <c r="O28" s="102">
        <v>3.085529985133542</v>
      </c>
      <c r="P28" s="103">
        <v>33.781341717579274</v>
      </c>
      <c r="Q28" s="103">
        <v>2.9009256270486294</v>
      </c>
      <c r="R28" s="104">
        <v>31.935298136730143</v>
      </c>
      <c r="S28" s="105">
        <v>71.70309546649159</v>
      </c>
      <c r="T28" s="102">
        <v>299.29726130058674</v>
      </c>
      <c r="U28" s="103">
        <v>2122.9555421261989</v>
      </c>
      <c r="V28" s="103">
        <v>248.55111346766941</v>
      </c>
      <c r="W28" s="104">
        <v>1785.470432532582</v>
      </c>
      <c r="X28" s="109">
        <v>4456.2743494270371</v>
      </c>
      <c r="Y28" s="102">
        <v>103.582536</v>
      </c>
      <c r="Z28" s="103">
        <v>1039.1680800000001</v>
      </c>
      <c r="AA28" s="103">
        <v>101.40976799999999</v>
      </c>
      <c r="AB28" s="104">
        <v>1089.30888</v>
      </c>
      <c r="AC28" s="105">
        <v>2333.4692640000003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154461.771951</v>
      </c>
      <c r="AJ28" s="108">
        <v>155114.23447772997</v>
      </c>
      <c r="AK28" s="126">
        <v>1566.8104492700002</v>
      </c>
      <c r="AL28" s="108">
        <v>46671.422531699995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267.745135</v>
      </c>
      <c r="E29" s="99">
        <v>2657.0291999999999</v>
      </c>
      <c r="F29" s="99">
        <v>256.13675499999999</v>
      </c>
      <c r="G29" s="100">
        <v>2852.6519000000003</v>
      </c>
      <c r="H29" s="101">
        <v>9614.0238300000001</v>
      </c>
      <c r="I29" s="99">
        <v>97975.571850000008</v>
      </c>
      <c r="J29" s="99">
        <v>9738.9827100000002</v>
      </c>
      <c r="K29" s="100">
        <v>98990.86275</v>
      </c>
      <c r="L29" s="101">
        <v>6033.5629900000004</v>
      </c>
      <c r="M29" s="99">
        <v>216319.44114000001</v>
      </c>
      <c r="N29" s="99">
        <v>222353.00413000002</v>
      </c>
      <c r="O29" s="102">
        <v>3.7835106701227628</v>
      </c>
      <c r="P29" s="103">
        <v>41.423051292756327</v>
      </c>
      <c r="Q29" s="103">
        <v>3.5571467838761022</v>
      </c>
      <c r="R29" s="104">
        <v>39.15941243028972</v>
      </c>
      <c r="S29" s="105">
        <v>87.923121177044919</v>
      </c>
      <c r="T29" s="102">
        <v>111.77775824200191</v>
      </c>
      <c r="U29" s="103">
        <v>549.21494438680509</v>
      </c>
      <c r="V29" s="103">
        <v>167.4975623960662</v>
      </c>
      <c r="W29" s="104">
        <v>678.58428784867465</v>
      </c>
      <c r="X29" s="109">
        <v>1507.0745528735479</v>
      </c>
      <c r="Y29" s="102">
        <v>40.035850000000003</v>
      </c>
      <c r="Z29" s="103">
        <v>401.65050000000002</v>
      </c>
      <c r="AA29" s="103">
        <v>39.196050000000007</v>
      </c>
      <c r="AB29" s="104">
        <v>421.03049999999996</v>
      </c>
      <c r="AC29" s="105">
        <v>901.91290000000004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110514.37001500001</v>
      </c>
      <c r="AJ29" s="108">
        <v>110720.24777385</v>
      </c>
      <c r="AK29" s="126">
        <v>1118.3863411499999</v>
      </c>
      <c r="AL29" s="108">
        <v>33352.950619499999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509</v>
      </c>
      <c r="E30" s="99">
        <v>3555</v>
      </c>
      <c r="F30" s="99">
        <v>346</v>
      </c>
      <c r="G30" s="100">
        <v>2667</v>
      </c>
      <c r="H30" s="101">
        <v>19907.313895000007</v>
      </c>
      <c r="I30" s="99">
        <v>217675.94099999996</v>
      </c>
      <c r="J30" s="99">
        <v>18910.496555000002</v>
      </c>
      <c r="K30" s="100">
        <v>167811.16869999998</v>
      </c>
      <c r="L30" s="101">
        <v>7077</v>
      </c>
      <c r="M30" s="99">
        <v>424304.9201499999</v>
      </c>
      <c r="N30" s="99">
        <v>431381.9201499999</v>
      </c>
      <c r="O30" s="102">
        <v>1.3708823838643733</v>
      </c>
      <c r="P30" s="103">
        <v>15.008846612108925</v>
      </c>
      <c r="Q30" s="103">
        <v>1.2888637797015474</v>
      </c>
      <c r="R30" s="104">
        <v>14.188660570480668</v>
      </c>
      <c r="S30" s="105">
        <v>31.857253346155513</v>
      </c>
      <c r="T30" s="102">
        <v>5009.4319859099287</v>
      </c>
      <c r="U30" s="103">
        <v>34641.004314856051</v>
      </c>
      <c r="V30" s="103">
        <v>2594.2271556434498</v>
      </c>
      <c r="W30" s="104">
        <v>25942.179494585478</v>
      </c>
      <c r="X30" s="109">
        <v>68186.842950994906</v>
      </c>
      <c r="Y30" s="102">
        <v>118.57218</v>
      </c>
      <c r="Z30" s="103">
        <v>1292.54775</v>
      </c>
      <c r="AA30" s="103">
        <v>113.20776000000001</v>
      </c>
      <c r="AB30" s="104">
        <v>1014.1528499999999</v>
      </c>
      <c r="AC30" s="105">
        <v>2538.4805399999996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241647.25489499996</v>
      </c>
      <c r="AJ30" s="108">
        <v>187837.31860244993</v>
      </c>
      <c r="AK30" s="126">
        <v>1897.3466525499998</v>
      </c>
      <c r="AL30" s="108">
        <v>64707.288022499983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2704.1974050000003</v>
      </c>
      <c r="E31" s="99">
        <v>24466.997100000001</v>
      </c>
      <c r="F31" s="99">
        <v>2177.8834350000002</v>
      </c>
      <c r="G31" s="100">
        <v>21033.694500000001</v>
      </c>
      <c r="H31" s="101">
        <v>2322.6125400000001</v>
      </c>
      <c r="I31" s="99">
        <v>23943.9306</v>
      </c>
      <c r="J31" s="99">
        <v>1989.34584</v>
      </c>
      <c r="K31" s="100">
        <v>18389.4856</v>
      </c>
      <c r="L31" s="101">
        <v>50382.772440000001</v>
      </c>
      <c r="M31" s="99">
        <v>46645.374580000003</v>
      </c>
      <c r="N31" s="99">
        <v>97028.147020000004</v>
      </c>
      <c r="O31" s="102">
        <v>53.217702663559834</v>
      </c>
      <c r="P31" s="103">
        <v>582.64395671540876</v>
      </c>
      <c r="Q31" s="103">
        <v>50.033737546936599</v>
      </c>
      <c r="R31" s="104">
        <v>550.80430554917643</v>
      </c>
      <c r="S31" s="105">
        <v>1236.6997024750817</v>
      </c>
      <c r="T31" s="102">
        <v>199.17635600371966</v>
      </c>
      <c r="U31" s="103">
        <v>937.05557262728689</v>
      </c>
      <c r="V31" s="103">
        <v>312.89419448948468</v>
      </c>
      <c r="W31" s="104">
        <v>1201.5234442828182</v>
      </c>
      <c r="X31" s="109">
        <v>2650.6495674033094</v>
      </c>
      <c r="Y31" s="102">
        <v>23.423590000000001</v>
      </c>
      <c r="Z31" s="103">
        <v>237.31569999999999</v>
      </c>
      <c r="AA31" s="103">
        <v>19.890375000000002</v>
      </c>
      <c r="AB31" s="104">
        <v>185.04464999999999</v>
      </c>
      <c r="AC31" s="105">
        <v>465.67431499999998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53437.737645000001</v>
      </c>
      <c r="AJ31" s="108">
        <v>43154.50528125</v>
      </c>
      <c r="AK31" s="126">
        <v>435.90409375000002</v>
      </c>
      <c r="AL31" s="108">
        <v>14554.222053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10.073700000000001</v>
      </c>
      <c r="E32" s="99">
        <v>107.051</v>
      </c>
      <c r="F32" s="99">
        <v>10.668199999999999</v>
      </c>
      <c r="G32" s="100">
        <v>95.53</v>
      </c>
      <c r="H32" s="101">
        <v>1380.3220640000002</v>
      </c>
      <c r="I32" s="99">
        <v>15093.091200000001</v>
      </c>
      <c r="J32" s="99">
        <v>1298.9692320000001</v>
      </c>
      <c r="K32" s="100">
        <v>11635.59584</v>
      </c>
      <c r="L32" s="101">
        <v>223.3229</v>
      </c>
      <c r="M32" s="99">
        <v>29407.978336</v>
      </c>
      <c r="N32" s="99">
        <v>29631.301235999999</v>
      </c>
      <c r="O32" s="102">
        <v>0.51695766678106814</v>
      </c>
      <c r="P32" s="103">
        <v>5.6598132830324515</v>
      </c>
      <c r="Q32" s="103">
        <v>0.48602857560613244</v>
      </c>
      <c r="R32" s="104">
        <v>5.3505223712830947</v>
      </c>
      <c r="S32" s="105">
        <v>12.013321896702747</v>
      </c>
      <c r="T32" s="102">
        <v>23.290718275321019</v>
      </c>
      <c r="U32" s="103">
        <v>140.02241448198825</v>
      </c>
      <c r="V32" s="103">
        <v>16.648485001217335</v>
      </c>
      <c r="W32" s="104">
        <v>124.03052841723559</v>
      </c>
      <c r="X32" s="109">
        <v>303.99214617576217</v>
      </c>
      <c r="Y32" s="102">
        <v>39.17792</v>
      </c>
      <c r="Z32" s="103">
        <v>427.07599999999991</v>
      </c>
      <c r="AA32" s="103">
        <v>37.405439999999999</v>
      </c>
      <c r="AB32" s="104">
        <v>335.09039999999999</v>
      </c>
      <c r="AC32" s="105">
        <v>838.74975999999992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16590.537964000003</v>
      </c>
      <c r="AJ32" s="108">
        <v>12910.355639279996</v>
      </c>
      <c r="AK32" s="126">
        <v>130.40763272000001</v>
      </c>
      <c r="AL32" s="108">
        <v>4444.6951853999999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310.28891500000003</v>
      </c>
      <c r="E33" s="99">
        <v>3015.8215</v>
      </c>
      <c r="F33" s="99">
        <v>322.78122999999999</v>
      </c>
      <c r="G33" s="100">
        <v>3271.9770499999995</v>
      </c>
      <c r="H33" s="101">
        <v>19030.409423999994</v>
      </c>
      <c r="I33" s="99">
        <v>175736.62704000002</v>
      </c>
      <c r="J33" s="99">
        <v>15540.838872000002</v>
      </c>
      <c r="K33" s="100">
        <v>140708.49000000002</v>
      </c>
      <c r="L33" s="101">
        <v>6920.8686949999992</v>
      </c>
      <c r="M33" s="99">
        <v>351016.36533599999</v>
      </c>
      <c r="N33" s="99">
        <v>357937.234031</v>
      </c>
      <c r="O33" s="102">
        <v>1.3164194387755301</v>
      </c>
      <c r="P33" s="103">
        <v>14.412569354115488</v>
      </c>
      <c r="Q33" s="103">
        <v>1.2376593014128918</v>
      </c>
      <c r="R33" s="104">
        <v>13.624967980489103</v>
      </c>
      <c r="S33" s="105">
        <v>30.591616074793013</v>
      </c>
      <c r="T33" s="102">
        <v>121.64177791794241</v>
      </c>
      <c r="U33" s="103">
        <v>818.90739485716097</v>
      </c>
      <c r="V33" s="103">
        <v>86.192253704701756</v>
      </c>
      <c r="W33" s="104">
        <v>659.68383052596607</v>
      </c>
      <c r="X33" s="109">
        <v>1686.4252570057711</v>
      </c>
      <c r="Y33" s="102">
        <v>22.641024999999996</v>
      </c>
      <c r="Z33" s="103">
        <v>209.90200000000002</v>
      </c>
      <c r="AA33" s="103">
        <v>18.860875</v>
      </c>
      <c r="AB33" s="104">
        <v>172.57900000000001</v>
      </c>
      <c r="AC33" s="105">
        <v>423.98289999999997</v>
      </c>
      <c r="AD33" s="98">
        <v>408.76650000000006</v>
      </c>
      <c r="AE33" s="99">
        <v>4829.5005000000001</v>
      </c>
      <c r="AF33" s="99">
        <v>302.79000000000002</v>
      </c>
      <c r="AG33" s="100">
        <v>3996.8280000000004</v>
      </c>
      <c r="AH33" s="105">
        <v>9537.8850000000002</v>
      </c>
      <c r="AI33" s="107">
        <v>198093.14687900001</v>
      </c>
      <c r="AJ33" s="108">
        <v>158245.64628048</v>
      </c>
      <c r="AK33" s="126">
        <v>1598.4408715200002</v>
      </c>
      <c r="AL33" s="108">
        <v>53690.585104649996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1609.5753350000002</v>
      </c>
      <c r="E34" s="99">
        <v>15644.103500000001</v>
      </c>
      <c r="F34" s="99">
        <v>1674.37727</v>
      </c>
      <c r="G34" s="100">
        <v>16972.870449999999</v>
      </c>
      <c r="H34" s="101">
        <v>8463.95874</v>
      </c>
      <c r="I34" s="99">
        <v>78160.565400000007</v>
      </c>
      <c r="J34" s="99">
        <v>6911.938470000001</v>
      </c>
      <c r="K34" s="100">
        <v>62581.462499999994</v>
      </c>
      <c r="L34" s="101">
        <v>35900.926554999998</v>
      </c>
      <c r="M34" s="99">
        <v>156117.92511000001</v>
      </c>
      <c r="N34" s="99">
        <v>192018.85166500002</v>
      </c>
      <c r="O34" s="102">
        <v>4.3683907159872293</v>
      </c>
      <c r="P34" s="103">
        <v>47.826499902342881</v>
      </c>
      <c r="Q34" s="103">
        <v>4.1070340064837207</v>
      </c>
      <c r="R34" s="104">
        <v>45.212932807307794</v>
      </c>
      <c r="S34" s="105">
        <v>101.51485743212163</v>
      </c>
      <c r="T34" s="102">
        <v>319.56934444237572</v>
      </c>
      <c r="U34" s="103">
        <v>2197.538678979131</v>
      </c>
      <c r="V34" s="103">
        <v>203.03346805679294</v>
      </c>
      <c r="W34" s="104">
        <v>1813.0351725828002</v>
      </c>
      <c r="X34" s="109">
        <v>4533.1766640611004</v>
      </c>
      <c r="Y34" s="102">
        <v>46.928670000000011</v>
      </c>
      <c r="Z34" s="103">
        <v>435.06960000000004</v>
      </c>
      <c r="AA34" s="103">
        <v>39.093450000000011</v>
      </c>
      <c r="AB34" s="104">
        <v>357.70919999999995</v>
      </c>
      <c r="AC34" s="105">
        <v>878.80091999999991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103878.20297500001</v>
      </c>
      <c r="AJ34" s="108">
        <v>87259.242203100017</v>
      </c>
      <c r="AK34" s="126">
        <v>881.4064869</v>
      </c>
      <c r="AL34" s="108">
        <v>28802.827749750002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74.991554999999991</v>
      </c>
      <c r="E35" s="99">
        <v>744.1955999999999</v>
      </c>
      <c r="F35" s="99">
        <v>71.740215000000006</v>
      </c>
      <c r="G35" s="100">
        <v>798.98670000000004</v>
      </c>
      <c r="H35" s="101">
        <v>1127.6083100000001</v>
      </c>
      <c r="I35" s="99">
        <v>11491.345450000003</v>
      </c>
      <c r="J35" s="99">
        <v>1142.2644700000001</v>
      </c>
      <c r="K35" s="100">
        <v>11610.426749999999</v>
      </c>
      <c r="L35" s="101">
        <v>1689.9140699999998</v>
      </c>
      <c r="M35" s="99">
        <v>25371.644980000001</v>
      </c>
      <c r="N35" s="99">
        <v>27061.55905</v>
      </c>
      <c r="O35" s="102">
        <v>0.311235119610485</v>
      </c>
      <c r="P35" s="103">
        <v>3.4074988675303399</v>
      </c>
      <c r="Q35" s="103">
        <v>0.29261421501840473</v>
      </c>
      <c r="R35" s="104">
        <v>3.2212898216095369</v>
      </c>
      <c r="S35" s="105">
        <v>7.2326380237687662</v>
      </c>
      <c r="T35" s="102">
        <v>32.301657142924036</v>
      </c>
      <c r="U35" s="103">
        <v>145.91526974506112</v>
      </c>
      <c r="V35" s="103">
        <v>54.223909040302225</v>
      </c>
      <c r="W35" s="104">
        <v>196.48159185525782</v>
      </c>
      <c r="X35" s="109">
        <v>428.92242778354523</v>
      </c>
      <c r="Y35" s="102">
        <v>40.556439999999995</v>
      </c>
      <c r="Z35" s="103">
        <v>406.87320000000005</v>
      </c>
      <c r="AA35" s="103">
        <v>39.705719999999999</v>
      </c>
      <c r="AB35" s="104">
        <v>426.50520000000006</v>
      </c>
      <c r="AC35" s="105">
        <v>913.64056000000005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13438.140915000002</v>
      </c>
      <c r="AJ35" s="108">
        <v>13487.183953649997</v>
      </c>
      <c r="AK35" s="126">
        <v>136.23418135</v>
      </c>
      <c r="AL35" s="108">
        <v>4059.2338574999999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2032.4318099999998</v>
      </c>
      <c r="E36" s="99">
        <v>20169.2952</v>
      </c>
      <c r="F36" s="99">
        <v>1944.3135299999999</v>
      </c>
      <c r="G36" s="100">
        <v>21654.251400000001</v>
      </c>
      <c r="H36" s="101">
        <v>9124.5536100000008</v>
      </c>
      <c r="I36" s="99">
        <v>92987.428950000016</v>
      </c>
      <c r="J36" s="99">
        <v>9243.1505699999998</v>
      </c>
      <c r="K36" s="100">
        <v>93951.029250000007</v>
      </c>
      <c r="L36" s="101">
        <v>45800.291939999996</v>
      </c>
      <c r="M36" s="99">
        <v>205306.16238000002</v>
      </c>
      <c r="N36" s="99">
        <v>251106.45432000002</v>
      </c>
      <c r="O36" s="102">
        <v>3.8431772154179762</v>
      </c>
      <c r="P36" s="103">
        <v>42.076299183859803</v>
      </c>
      <c r="Q36" s="103">
        <v>3.6132435358630559</v>
      </c>
      <c r="R36" s="104">
        <v>39.776962388310587</v>
      </c>
      <c r="S36" s="105">
        <v>89.309682323451426</v>
      </c>
      <c r="T36" s="102">
        <v>360.2700238682076</v>
      </c>
      <c r="U36" s="103">
        <v>1860.3309307106538</v>
      </c>
      <c r="V36" s="103">
        <v>482.0290658356156</v>
      </c>
      <c r="W36" s="104">
        <v>2076.2824327112585</v>
      </c>
      <c r="X36" s="109">
        <v>4778.9124531257357</v>
      </c>
      <c r="Y36" s="102">
        <v>45.98545</v>
      </c>
      <c r="Z36" s="103">
        <v>461.33850000000007</v>
      </c>
      <c r="AA36" s="103">
        <v>45.02085000000001</v>
      </c>
      <c r="AB36" s="104">
        <v>483.59849999999994</v>
      </c>
      <c r="AC36" s="105">
        <v>1035.9432999999999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124313.70957000001</v>
      </c>
      <c r="AJ36" s="108">
        <v>125524.81730250001</v>
      </c>
      <c r="AK36" s="126">
        <v>1267.9274475000002</v>
      </c>
      <c r="AL36" s="108">
        <v>37665.968148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741.27393000000006</v>
      </c>
      <c r="E37" s="99">
        <v>7822.9802999999993</v>
      </c>
      <c r="F37" s="99">
        <v>818.90415000000007</v>
      </c>
      <c r="G37" s="100">
        <v>8132.2388999999994</v>
      </c>
      <c r="H37" s="101">
        <v>8685.1205759999993</v>
      </c>
      <c r="I37" s="99">
        <v>92110.930560000008</v>
      </c>
      <c r="J37" s="99">
        <v>7537.8431039999996</v>
      </c>
      <c r="K37" s="100">
        <v>74392.232640000002</v>
      </c>
      <c r="L37" s="101">
        <v>17515.397279999997</v>
      </c>
      <c r="M37" s="99">
        <v>182726.12688</v>
      </c>
      <c r="N37" s="99">
        <v>200241.52416</v>
      </c>
      <c r="O37" s="102">
        <v>196.5730982122908</v>
      </c>
      <c r="P37" s="103">
        <v>2152.1434033010264</v>
      </c>
      <c r="Q37" s="103">
        <v>184.81231455856403</v>
      </c>
      <c r="R37" s="104">
        <v>2034.5355667637582</v>
      </c>
      <c r="S37" s="105">
        <v>4568.0643828356397</v>
      </c>
      <c r="T37" s="102">
        <v>126.24243184710478</v>
      </c>
      <c r="U37" s="103">
        <v>640.7265727057038</v>
      </c>
      <c r="V37" s="103">
        <v>166.06736437130147</v>
      </c>
      <c r="W37" s="104">
        <v>732.33283487232814</v>
      </c>
      <c r="X37" s="109">
        <v>1665.3692037964381</v>
      </c>
      <c r="Y37" s="102">
        <v>97.802712</v>
      </c>
      <c r="Z37" s="103">
        <v>1036.3376800000001</v>
      </c>
      <c r="AA37" s="103">
        <v>89.131855999999999</v>
      </c>
      <c r="AB37" s="104">
        <v>880.7166400000001</v>
      </c>
      <c r="AC37" s="105">
        <v>2103.9888879999999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109360.30536600002</v>
      </c>
      <c r="AJ37" s="108">
        <v>89972.406606059987</v>
      </c>
      <c r="AK37" s="126">
        <v>908.81218794000006</v>
      </c>
      <c r="AL37" s="108">
        <v>30036.228623999999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617.65780500000005</v>
      </c>
      <c r="E38" s="99">
        <v>6518.4065499999997</v>
      </c>
      <c r="F38" s="99">
        <v>682.34227500000009</v>
      </c>
      <c r="G38" s="100">
        <v>6776.0926499999996</v>
      </c>
      <c r="H38" s="101">
        <v>10941.671270000001</v>
      </c>
      <c r="I38" s="99">
        <v>116043.00869999999</v>
      </c>
      <c r="J38" s="99">
        <v>9496.3104550000007</v>
      </c>
      <c r="K38" s="100">
        <v>93720.674050000001</v>
      </c>
      <c r="L38" s="101">
        <v>14594.49928</v>
      </c>
      <c r="M38" s="99">
        <v>230201.664475</v>
      </c>
      <c r="N38" s="99">
        <v>244796.16375499999</v>
      </c>
      <c r="O38" s="102">
        <v>58.965448598149472</v>
      </c>
      <c r="P38" s="103">
        <v>645.57206645918632</v>
      </c>
      <c r="Q38" s="103">
        <v>55.43760124612345</v>
      </c>
      <c r="R38" s="104">
        <v>610.29359293892594</v>
      </c>
      <c r="S38" s="105">
        <v>1370.2687092423853</v>
      </c>
      <c r="T38" s="102">
        <v>412.24962959965063</v>
      </c>
      <c r="U38" s="103">
        <v>2575.5400384680956</v>
      </c>
      <c r="V38" s="103">
        <v>497.87217248756139</v>
      </c>
      <c r="W38" s="104">
        <v>2598.7173219450278</v>
      </c>
      <c r="X38" s="109">
        <v>6084.379162500336</v>
      </c>
      <c r="Y38" s="102">
        <v>60.777989999999988</v>
      </c>
      <c r="Z38" s="103">
        <v>644.01610000000016</v>
      </c>
      <c r="AA38" s="103">
        <v>55.389620000000008</v>
      </c>
      <c r="AB38" s="104">
        <v>547.30780000000016</v>
      </c>
      <c r="AC38" s="105">
        <v>1307.4915100000003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134120.74432499998</v>
      </c>
      <c r="AJ38" s="108">
        <v>109568.66523570001</v>
      </c>
      <c r="AK38" s="126">
        <v>1106.7541943000001</v>
      </c>
      <c r="AL38" s="108">
        <v>36719.424563249995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3454.7277799999997</v>
      </c>
      <c r="E39" s="99">
        <v>34172.606500000002</v>
      </c>
      <c r="F39" s="99">
        <v>3049.0492000000004</v>
      </c>
      <c r="G39" s="100">
        <v>29986.6237</v>
      </c>
      <c r="H39" s="101">
        <v>32838.875231999999</v>
      </c>
      <c r="I39" s="99">
        <v>338727.82847999997</v>
      </c>
      <c r="J39" s="99">
        <v>29084.805912000003</v>
      </c>
      <c r="K39" s="100">
        <v>272877.76007999998</v>
      </c>
      <c r="L39" s="101">
        <v>70663.007180000001</v>
      </c>
      <c r="M39" s="99">
        <v>673529.26970399998</v>
      </c>
      <c r="N39" s="99">
        <v>744192.27688399993</v>
      </c>
      <c r="O39" s="102">
        <v>21.864177698080404</v>
      </c>
      <c r="P39" s="103">
        <v>239.37581606770974</v>
      </c>
      <c r="Q39" s="103">
        <v>20.556064502468757</v>
      </c>
      <c r="R39" s="104">
        <v>226.29468411159328</v>
      </c>
      <c r="S39" s="105">
        <v>508.09074237985214</v>
      </c>
      <c r="T39" s="102">
        <v>684.12614933238012</v>
      </c>
      <c r="U39" s="103">
        <v>3563.5733583321476</v>
      </c>
      <c r="V39" s="103">
        <v>934.79488849519305</v>
      </c>
      <c r="W39" s="104">
        <v>3959.373094120187</v>
      </c>
      <c r="X39" s="109">
        <v>9141.8674902799085</v>
      </c>
      <c r="Y39" s="102">
        <v>60.874552000000008</v>
      </c>
      <c r="Z39" s="103">
        <v>624.93919999999991</v>
      </c>
      <c r="AA39" s="103">
        <v>53.895304000000003</v>
      </c>
      <c r="AB39" s="104">
        <v>508.16223999999994</v>
      </c>
      <c r="AC39" s="105">
        <v>1247.8712959999998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409194.037992</v>
      </c>
      <c r="AJ39" s="108">
        <v>331648.25650307996</v>
      </c>
      <c r="AK39" s="126">
        <v>3349.9823889200002</v>
      </c>
      <c r="AL39" s="108">
        <v>111628.84153259998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914.70201500000007</v>
      </c>
      <c r="E40" s="99">
        <v>8276.0272999999997</v>
      </c>
      <c r="F40" s="99">
        <v>736.67490499999997</v>
      </c>
      <c r="G40" s="100">
        <v>7114.7035000000005</v>
      </c>
      <c r="H40" s="101">
        <v>8313.3155700000007</v>
      </c>
      <c r="I40" s="99">
        <v>85702.392300000007</v>
      </c>
      <c r="J40" s="99">
        <v>7120.4557199999999</v>
      </c>
      <c r="K40" s="100">
        <v>65821.394799999995</v>
      </c>
      <c r="L40" s="101">
        <v>17042.10772</v>
      </c>
      <c r="M40" s="99">
        <v>166957.55839000002</v>
      </c>
      <c r="N40" s="99">
        <v>183999.66611000002</v>
      </c>
      <c r="O40" s="102">
        <v>21.790392405567303</v>
      </c>
      <c r="P40" s="103">
        <v>238.56799174186423</v>
      </c>
      <c r="Q40" s="103">
        <v>20.48669371463593</v>
      </c>
      <c r="R40" s="104">
        <v>225.53100483255048</v>
      </c>
      <c r="S40" s="105">
        <v>506.37608269461793</v>
      </c>
      <c r="T40" s="102">
        <v>155.31749938590482</v>
      </c>
      <c r="U40" s="103">
        <v>1090.6369143735758</v>
      </c>
      <c r="V40" s="103">
        <v>113.19321780969173</v>
      </c>
      <c r="W40" s="104">
        <v>823.05240280787871</v>
      </c>
      <c r="X40" s="109">
        <v>2182.200034377051</v>
      </c>
      <c r="Y40" s="102">
        <v>163.46955199999996</v>
      </c>
      <c r="Z40" s="103">
        <v>1656.18896</v>
      </c>
      <c r="AA40" s="103">
        <v>138.81180000000001</v>
      </c>
      <c r="AB40" s="104">
        <v>1291.39752</v>
      </c>
      <c r="AC40" s="105">
        <v>3249.8678319999999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103206.43718500002</v>
      </c>
      <c r="AJ40" s="108">
        <v>79985.296635749997</v>
      </c>
      <c r="AK40" s="126">
        <v>807.93228925000005</v>
      </c>
      <c r="AL40" s="108">
        <v>27599.949916500002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860.31502500000011</v>
      </c>
      <c r="E41" s="99">
        <v>7783.9455000000007</v>
      </c>
      <c r="F41" s="99">
        <v>692.87317500000006</v>
      </c>
      <c r="G41" s="100">
        <v>6691.6724999999997</v>
      </c>
      <c r="H41" s="101">
        <v>5771.8496699999996</v>
      </c>
      <c r="I41" s="99">
        <v>59502.291300000012</v>
      </c>
      <c r="J41" s="99">
        <v>4943.6593200000007</v>
      </c>
      <c r="K41" s="100">
        <v>45699.118799999997</v>
      </c>
      <c r="L41" s="101">
        <v>16028.806200000003</v>
      </c>
      <c r="M41" s="99">
        <v>115916.91909000001</v>
      </c>
      <c r="N41" s="99">
        <v>131945.72529</v>
      </c>
      <c r="O41" s="102">
        <v>29.93266916487423</v>
      </c>
      <c r="P41" s="103">
        <v>327.71216952996201</v>
      </c>
      <c r="Q41" s="103">
        <v>28.14182571056552</v>
      </c>
      <c r="R41" s="104">
        <v>309.80373498687487</v>
      </c>
      <c r="S41" s="105">
        <v>695.59039939227659</v>
      </c>
      <c r="T41" s="102">
        <v>273.43698438604105</v>
      </c>
      <c r="U41" s="103">
        <v>1849.3464714789134</v>
      </c>
      <c r="V41" s="103">
        <v>176.07534084312911</v>
      </c>
      <c r="W41" s="104">
        <v>1421.5541714601443</v>
      </c>
      <c r="X41" s="109">
        <v>3720.412968168228</v>
      </c>
      <c r="Y41" s="102">
        <v>104.70111999999999</v>
      </c>
      <c r="Z41" s="103">
        <v>1060.7775999999999</v>
      </c>
      <c r="AA41" s="103">
        <v>88.90800000000003</v>
      </c>
      <c r="AB41" s="104">
        <v>827.13120000000015</v>
      </c>
      <c r="AC41" s="105">
        <v>2081.5179200000002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73918.401495000013</v>
      </c>
      <c r="AJ41" s="108">
        <v>57447.050557049988</v>
      </c>
      <c r="AK41" s="126">
        <v>580.27323794999995</v>
      </c>
      <c r="AL41" s="108">
        <v>19791.8587935</v>
      </c>
    </row>
    <row r="42" spans="1:38" x14ac:dyDescent="0.5">
      <c r="A42" s="128"/>
      <c r="B42" s="124" t="s">
        <v>191</v>
      </c>
      <c r="C42" s="125" t="s">
        <v>18</v>
      </c>
      <c r="D42" s="110">
        <v>162765.69296000001</v>
      </c>
      <c r="E42" s="111">
        <v>1606055.9174599997</v>
      </c>
      <c r="F42" s="111">
        <v>160932.72133</v>
      </c>
      <c r="G42" s="112">
        <v>1679167.8396400001</v>
      </c>
      <c r="H42" s="113">
        <v>466924.81756600004</v>
      </c>
      <c r="I42" s="111">
        <v>4733394.4367400007</v>
      </c>
      <c r="J42" s="111">
        <v>428118.75764400017</v>
      </c>
      <c r="K42" s="112">
        <v>4016591.0253599994</v>
      </c>
      <c r="L42" s="113">
        <v>3608922.1713899998</v>
      </c>
      <c r="M42" s="111">
        <v>9645029.0373100005</v>
      </c>
      <c r="N42" s="111">
        <v>13253951.208700001</v>
      </c>
      <c r="O42" s="110">
        <v>1907.580326800188</v>
      </c>
      <c r="P42" s="111">
        <v>20884.782576689078</v>
      </c>
      <c r="Q42" s="111">
        <v>1793.4515892993229</v>
      </c>
      <c r="R42" s="112">
        <v>19743.49520168042</v>
      </c>
      <c r="S42" s="114">
        <v>44329.309694469004</v>
      </c>
      <c r="T42" s="110">
        <v>23163.17186790513</v>
      </c>
      <c r="U42" s="111">
        <v>145317.84540963074</v>
      </c>
      <c r="V42" s="111">
        <v>20489.429345594916</v>
      </c>
      <c r="W42" s="112">
        <v>128334.90799805499</v>
      </c>
      <c r="X42" s="115">
        <v>317305.3546211858</v>
      </c>
      <c r="Y42" s="110">
        <v>2858.379152</v>
      </c>
      <c r="Z42" s="111">
        <v>29261.314940000004</v>
      </c>
      <c r="AA42" s="111">
        <v>2705.0419889999994</v>
      </c>
      <c r="AB42" s="112">
        <v>25799.173650000001</v>
      </c>
      <c r="AC42" s="114">
        <v>60623.909731000007</v>
      </c>
      <c r="AD42" s="110">
        <v>680.85900000000015</v>
      </c>
      <c r="AE42" s="111">
        <v>8044.223</v>
      </c>
      <c r="AF42" s="111">
        <v>504.34000000000003</v>
      </c>
      <c r="AG42" s="112">
        <v>6657.2880000000005</v>
      </c>
      <c r="AH42" s="114">
        <v>15886.710000000001</v>
      </c>
      <c r="AI42" s="111">
        <v>6969140.8647259986</v>
      </c>
      <c r="AJ42" s="111">
        <v>6221962.2405342599</v>
      </c>
      <c r="AK42" s="127">
        <v>62848.10343974</v>
      </c>
      <c r="AL42" s="111">
        <v>1988092.6813049999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44" priority="11">
      <formula>CELL("protect",A1)=1</formula>
    </cfRule>
  </conditionalFormatting>
  <conditionalFormatting sqref="O8:AL42">
    <cfRule type="expression" dxfId="43" priority="10" stopIfTrue="1">
      <formula>O8-#REF!&gt;1</formula>
    </cfRule>
  </conditionalFormatting>
  <conditionalFormatting sqref="G7">
    <cfRule type="expression" dxfId="42" priority="9">
      <formula>CELL("protect",G7)=1</formula>
    </cfRule>
  </conditionalFormatting>
  <conditionalFormatting sqref="H7">
    <cfRule type="expression" dxfId="41" priority="8">
      <formula>CELL("protect",H7)=1</formula>
    </cfRule>
  </conditionalFormatting>
  <conditionalFormatting sqref="K7">
    <cfRule type="expression" dxfId="40" priority="7">
      <formula>CELL("protect",K7)=1</formula>
    </cfRule>
  </conditionalFormatting>
  <conditionalFormatting sqref="L7">
    <cfRule type="expression" dxfId="39" priority="6">
      <formula>CELL("protect",L7)=1</formula>
    </cfRule>
  </conditionalFormatting>
  <conditionalFormatting sqref="R7">
    <cfRule type="expression" dxfId="38" priority="5">
      <formula>CELL("protect",R7)=1</formula>
    </cfRule>
  </conditionalFormatting>
  <conditionalFormatting sqref="AB7">
    <cfRule type="expression" dxfId="37" priority="4">
      <formula>CELL("protect",AB7)=1</formula>
    </cfRule>
  </conditionalFormatting>
  <conditionalFormatting sqref="A8:A41">
    <cfRule type="expression" dxfId="36" priority="3">
      <formula>CELL("protect",A8)=1</formula>
    </cfRule>
  </conditionalFormatting>
  <conditionalFormatting sqref="A42">
    <cfRule type="expression" dxfId="35" priority="2">
      <formula>CELL("protect",A42)=1</formula>
    </cfRule>
  </conditionalFormatting>
  <conditionalFormatting sqref="A5:A6">
    <cfRule type="expression" dxfId="34" priority="1">
      <formula>CELL("protect",A5)=1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1E11-55F1-4E10-82C1-54EAFBD3755B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10" sqref="A10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1017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74</v>
      </c>
      <c r="E8" s="99">
        <v>81</v>
      </c>
      <c r="F8" s="99">
        <v>70</v>
      </c>
      <c r="G8" s="100">
        <v>77</v>
      </c>
      <c r="H8" s="101">
        <v>3212.5732136484003</v>
      </c>
      <c r="I8" s="99">
        <v>3255.4188921507998</v>
      </c>
      <c r="J8" s="99">
        <v>3074.5869496444002</v>
      </c>
      <c r="K8" s="100">
        <v>3014.420943996</v>
      </c>
      <c r="L8" s="101">
        <v>302</v>
      </c>
      <c r="M8" s="99">
        <v>12556.999999439598</v>
      </c>
      <c r="N8" s="99">
        <v>12858.999999439598</v>
      </c>
      <c r="O8" s="102">
        <v>308.12027331684891</v>
      </c>
      <c r="P8" s="103">
        <v>337.33965617514184</v>
      </c>
      <c r="Q8" s="103">
        <v>289.6857270500289</v>
      </c>
      <c r="R8" s="104">
        <v>318.90510990832183</v>
      </c>
      <c r="S8" s="105">
        <v>1254.0507664503416</v>
      </c>
      <c r="T8" s="102">
        <v>0</v>
      </c>
      <c r="U8" s="103">
        <v>0</v>
      </c>
      <c r="V8" s="103">
        <v>0</v>
      </c>
      <c r="W8" s="104">
        <v>0</v>
      </c>
      <c r="X8" s="106">
        <v>0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6622.9921057991996</v>
      </c>
      <c r="AJ8" s="108">
        <v>6173.6478147039952</v>
      </c>
      <c r="AK8" s="126">
        <v>62.360078936404008</v>
      </c>
      <c r="AL8" s="108">
        <v>1928.8499999159399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478</v>
      </c>
      <c r="E9" s="99">
        <v>523</v>
      </c>
      <c r="F9" s="99">
        <v>449</v>
      </c>
      <c r="G9" s="100">
        <v>495</v>
      </c>
      <c r="H9" s="101">
        <v>15208.655992412201</v>
      </c>
      <c r="I9" s="99">
        <v>15435.9887940314</v>
      </c>
      <c r="J9" s="99">
        <v>13936.739518130202</v>
      </c>
      <c r="K9" s="100">
        <v>13103.615689718001</v>
      </c>
      <c r="L9" s="101">
        <v>1945</v>
      </c>
      <c r="M9" s="99">
        <v>57684.999994291808</v>
      </c>
      <c r="N9" s="99">
        <v>59629.999994291808</v>
      </c>
      <c r="O9" s="102">
        <v>626.33760296546825</v>
      </c>
      <c r="P9" s="103">
        <v>685.7338835885671</v>
      </c>
      <c r="Q9" s="103">
        <v>588.86441304445736</v>
      </c>
      <c r="R9" s="104">
        <v>648.26069366755621</v>
      </c>
      <c r="S9" s="105">
        <v>2549.1965932660487</v>
      </c>
      <c r="T9" s="102">
        <v>0</v>
      </c>
      <c r="U9" s="103">
        <v>0</v>
      </c>
      <c r="V9" s="103">
        <v>0</v>
      </c>
      <c r="W9" s="104">
        <v>0</v>
      </c>
      <c r="X9" s="109">
        <v>0</v>
      </c>
      <c r="Y9" s="102">
        <v>0</v>
      </c>
      <c r="Z9" s="103">
        <v>0</v>
      </c>
      <c r="AA9" s="103">
        <v>0</v>
      </c>
      <c r="AB9" s="104">
        <v>0</v>
      </c>
      <c r="AC9" s="105">
        <v>0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31645.644786443601</v>
      </c>
      <c r="AJ9" s="108">
        <v>27704.511655769726</v>
      </c>
      <c r="AK9" s="126">
        <v>279.84355207848205</v>
      </c>
      <c r="AL9" s="108">
        <v>8944.4999991437708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12761.725175203101</v>
      </c>
      <c r="E10" s="99">
        <v>12946.687780204698</v>
      </c>
      <c r="F10" s="99">
        <v>11693.288496492101</v>
      </c>
      <c r="G10" s="100">
        <v>10985.298543289</v>
      </c>
      <c r="H10" s="101">
        <v>17642.733312101002</v>
      </c>
      <c r="I10" s="99">
        <v>17894.774117636996</v>
      </c>
      <c r="J10" s="99">
        <v>16339.710128291001</v>
      </c>
      <c r="K10" s="100">
        <v>15519.78243619</v>
      </c>
      <c r="L10" s="101">
        <v>48386.999995188897</v>
      </c>
      <c r="M10" s="99">
        <v>67396.999994219004</v>
      </c>
      <c r="N10" s="99">
        <v>115783.99998940789</v>
      </c>
      <c r="O10" s="102">
        <v>668.91531178365449</v>
      </c>
      <c r="P10" s="103">
        <v>732.34928314938134</v>
      </c>
      <c r="Q10" s="103">
        <v>628.89473757437599</v>
      </c>
      <c r="R10" s="104">
        <v>692.32870894010284</v>
      </c>
      <c r="S10" s="105">
        <v>2722.4880414475147</v>
      </c>
      <c r="T10" s="102">
        <v>0</v>
      </c>
      <c r="U10" s="103">
        <v>0</v>
      </c>
      <c r="V10" s="103">
        <v>0</v>
      </c>
      <c r="W10" s="104">
        <v>0</v>
      </c>
      <c r="X10" s="109">
        <v>0</v>
      </c>
      <c r="Y10" s="102">
        <v>0</v>
      </c>
      <c r="Z10" s="103">
        <v>0</v>
      </c>
      <c r="AA10" s="103">
        <v>0</v>
      </c>
      <c r="AB10" s="104">
        <v>0</v>
      </c>
      <c r="AC10" s="105">
        <v>0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61245.920385145793</v>
      </c>
      <c r="AJ10" s="108">
        <v>53992.69880821948</v>
      </c>
      <c r="AK10" s="126">
        <v>545.380796042621</v>
      </c>
      <c r="AL10" s="108">
        <v>17367.599998411184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1351</v>
      </c>
      <c r="E11" s="99">
        <v>1479</v>
      </c>
      <c r="F11" s="99">
        <v>1270</v>
      </c>
      <c r="G11" s="100">
        <v>1398</v>
      </c>
      <c r="H11" s="101">
        <v>19602.596325241837</v>
      </c>
      <c r="I11" s="99">
        <v>20081.27756466276</v>
      </c>
      <c r="J11" s="99">
        <v>18018.556062596828</v>
      </c>
      <c r="K11" s="100">
        <v>17299.444309600854</v>
      </c>
      <c r="L11" s="101">
        <v>5498</v>
      </c>
      <c r="M11" s="99">
        <v>75001.874262102283</v>
      </c>
      <c r="N11" s="99">
        <v>80499.874262102283</v>
      </c>
      <c r="O11" s="102">
        <v>3882.8416688174834</v>
      </c>
      <c r="P11" s="103">
        <v>4251.05579532724</v>
      </c>
      <c r="Q11" s="103">
        <v>3650.5349023070362</v>
      </c>
      <c r="R11" s="104">
        <v>4018.7490288167928</v>
      </c>
      <c r="S11" s="105">
        <v>15803.181395268552</v>
      </c>
      <c r="T11" s="102">
        <v>0</v>
      </c>
      <c r="U11" s="103">
        <v>0</v>
      </c>
      <c r="V11" s="103">
        <v>0</v>
      </c>
      <c r="W11" s="104">
        <v>0</v>
      </c>
      <c r="X11" s="109">
        <v>0</v>
      </c>
      <c r="Y11" s="102">
        <v>0</v>
      </c>
      <c r="Z11" s="103">
        <v>0</v>
      </c>
      <c r="AA11" s="103">
        <v>0</v>
      </c>
      <c r="AB11" s="104">
        <v>0</v>
      </c>
      <c r="AC11" s="105">
        <v>0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42513.8738899046</v>
      </c>
      <c r="AJ11" s="108">
        <v>37606.140368475702</v>
      </c>
      <c r="AK11" s="126">
        <v>379.86000372197685</v>
      </c>
      <c r="AL11" s="108">
        <v>12074.981139315341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66.491644978000011</v>
      </c>
      <c r="E12" s="99">
        <v>69.161206386000003</v>
      </c>
      <c r="F12" s="99">
        <v>61.509216798000004</v>
      </c>
      <c r="G12" s="100">
        <v>60.837931820000001</v>
      </c>
      <c r="H12" s="101">
        <v>26.611072642459181</v>
      </c>
      <c r="I12" s="99">
        <v>29.134629795773378</v>
      </c>
      <c r="J12" s="99">
        <v>25.018957185218035</v>
      </c>
      <c r="K12" s="100">
        <v>27.542514338532232</v>
      </c>
      <c r="L12" s="101">
        <v>257.99999998200002</v>
      </c>
      <c r="M12" s="99">
        <v>108.30717396198283</v>
      </c>
      <c r="N12" s="99">
        <v>366.30717394398283</v>
      </c>
      <c r="O12" s="102">
        <v>26.611072642459181</v>
      </c>
      <c r="P12" s="103">
        <v>29.134629795773378</v>
      </c>
      <c r="Q12" s="103">
        <v>25.018957185218035</v>
      </c>
      <c r="R12" s="104">
        <v>27.542514338532232</v>
      </c>
      <c r="S12" s="105">
        <v>108.30717396198283</v>
      </c>
      <c r="T12" s="102">
        <v>0</v>
      </c>
      <c r="U12" s="103">
        <v>0</v>
      </c>
      <c r="V12" s="103">
        <v>0</v>
      </c>
      <c r="W12" s="104">
        <v>0</v>
      </c>
      <c r="X12" s="109">
        <v>0</v>
      </c>
      <c r="Y12" s="102">
        <v>0</v>
      </c>
      <c r="Z12" s="103">
        <v>0</v>
      </c>
      <c r="AA12" s="103">
        <v>0</v>
      </c>
      <c r="AB12" s="104">
        <v>0</v>
      </c>
      <c r="AC12" s="105">
        <v>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191.39855380223258</v>
      </c>
      <c r="AJ12" s="108">
        <v>173.15953394033275</v>
      </c>
      <c r="AK12" s="126">
        <v>1.7490862014175028</v>
      </c>
      <c r="AL12" s="108">
        <v>54.946076091597433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0</v>
      </c>
      <c r="E13" s="99">
        <v>0</v>
      </c>
      <c r="F13" s="99">
        <v>0</v>
      </c>
      <c r="G13" s="100">
        <v>0</v>
      </c>
      <c r="H13" s="101">
        <v>742.37180218083961</v>
      </c>
      <c r="I13" s="99">
        <v>754.21615018476325</v>
      </c>
      <c r="J13" s="99">
        <v>680.5300610006808</v>
      </c>
      <c r="K13" s="100">
        <v>641.35226058730461</v>
      </c>
      <c r="L13" s="101">
        <v>0</v>
      </c>
      <c r="M13" s="99">
        <v>2818.4702739535883</v>
      </c>
      <c r="N13" s="99">
        <v>2818.4702739535883</v>
      </c>
      <c r="O13" s="102">
        <v>17.068846377939614</v>
      </c>
      <c r="P13" s="103">
        <v>18.687503767463397</v>
      </c>
      <c r="Q13" s="103">
        <v>16.047633346780838</v>
      </c>
      <c r="R13" s="104">
        <v>17.666290736304617</v>
      </c>
      <c r="S13" s="105">
        <v>69.470274228488464</v>
      </c>
      <c r="T13" s="102">
        <v>0</v>
      </c>
      <c r="U13" s="103">
        <v>0</v>
      </c>
      <c r="V13" s="103">
        <v>0</v>
      </c>
      <c r="W13" s="104">
        <v>0</v>
      </c>
      <c r="X13" s="109">
        <v>0</v>
      </c>
      <c r="Y13" s="102">
        <v>0</v>
      </c>
      <c r="Z13" s="103">
        <v>0</v>
      </c>
      <c r="AA13" s="103">
        <v>0</v>
      </c>
      <c r="AB13" s="104">
        <v>0</v>
      </c>
      <c r="AC13" s="105">
        <v>0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1496.5879523656029</v>
      </c>
      <c r="AJ13" s="108">
        <v>1308.6634983721056</v>
      </c>
      <c r="AK13" s="126">
        <v>13.218823215879855</v>
      </c>
      <c r="AL13" s="108">
        <v>422.77054109303816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2500</v>
      </c>
      <c r="E14" s="99">
        <v>2500</v>
      </c>
      <c r="F14" s="99">
        <v>2500</v>
      </c>
      <c r="G14" s="100">
        <v>2500</v>
      </c>
      <c r="H14" s="101">
        <v>4191.9001094203995</v>
      </c>
      <c r="I14" s="99">
        <v>4315.9746185147987</v>
      </c>
      <c r="J14" s="99">
        <v>3859.9617660964</v>
      </c>
      <c r="K14" s="100">
        <v>3741.1635046759998</v>
      </c>
      <c r="L14" s="101">
        <v>10000</v>
      </c>
      <c r="M14" s="99">
        <v>16108.999998707599</v>
      </c>
      <c r="N14" s="99">
        <v>26108.999998707601</v>
      </c>
      <c r="O14" s="102">
        <v>1165.3141148887591</v>
      </c>
      <c r="P14" s="103">
        <v>1275.8221282257882</v>
      </c>
      <c r="Q14" s="103">
        <v>1095.5944669894316</v>
      </c>
      <c r="R14" s="104">
        <v>1206.1024803264606</v>
      </c>
      <c r="S14" s="105">
        <v>4742.8331904304396</v>
      </c>
      <c r="T14" s="102">
        <v>0</v>
      </c>
      <c r="U14" s="103">
        <v>0</v>
      </c>
      <c r="V14" s="103">
        <v>0</v>
      </c>
      <c r="W14" s="104">
        <v>0</v>
      </c>
      <c r="X14" s="109">
        <v>0</v>
      </c>
      <c r="Y14" s="102">
        <v>0</v>
      </c>
      <c r="Z14" s="103">
        <v>0</v>
      </c>
      <c r="AA14" s="103">
        <v>0</v>
      </c>
      <c r="AB14" s="104">
        <v>0</v>
      </c>
      <c r="AC14" s="105">
        <v>0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13507.874727935199</v>
      </c>
      <c r="AJ14" s="108">
        <v>12475.114018064678</v>
      </c>
      <c r="AK14" s="126">
        <v>126.011252707724</v>
      </c>
      <c r="AL14" s="108">
        <v>3916.3499998061407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802.70797719630002</v>
      </c>
      <c r="E15" s="99">
        <v>840.41475063309997</v>
      </c>
      <c r="F15" s="99">
        <v>742.81732159329999</v>
      </c>
      <c r="G15" s="100">
        <v>747.05995039699997</v>
      </c>
      <c r="H15" s="101">
        <v>32785.378983985298</v>
      </c>
      <c r="I15" s="99">
        <v>33137.162742926099</v>
      </c>
      <c r="J15" s="99">
        <v>30883.155231292301</v>
      </c>
      <c r="K15" s="100">
        <v>29660.303033306998</v>
      </c>
      <c r="L15" s="101">
        <v>3132.9999998197</v>
      </c>
      <c r="M15" s="99">
        <v>126465.9999915107</v>
      </c>
      <c r="N15" s="99">
        <v>129598.99999133041</v>
      </c>
      <c r="O15" s="102">
        <v>1320.3251217789575</v>
      </c>
      <c r="P15" s="103">
        <v>1445.5329986102543</v>
      </c>
      <c r="Q15" s="103">
        <v>1241.3313110742336</v>
      </c>
      <c r="R15" s="104">
        <v>1366.5391879055303</v>
      </c>
      <c r="S15" s="105">
        <v>5373.7286193689761</v>
      </c>
      <c r="T15" s="102">
        <v>0</v>
      </c>
      <c r="U15" s="103">
        <v>0</v>
      </c>
      <c r="V15" s="103">
        <v>0</v>
      </c>
      <c r="W15" s="104">
        <v>0</v>
      </c>
      <c r="X15" s="109">
        <v>0</v>
      </c>
      <c r="Y15" s="102">
        <v>0</v>
      </c>
      <c r="Z15" s="103">
        <v>0</v>
      </c>
      <c r="AA15" s="103">
        <v>0</v>
      </c>
      <c r="AB15" s="104">
        <v>0</v>
      </c>
      <c r="AC15" s="105">
        <v>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67565.664454740792</v>
      </c>
      <c r="AJ15" s="108">
        <v>61413.002181223717</v>
      </c>
      <c r="AK15" s="126">
        <v>620.33335536589595</v>
      </c>
      <c r="AL15" s="108">
        <v>19439.849998699559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5000</v>
      </c>
      <c r="E16" s="99">
        <v>5000</v>
      </c>
      <c r="F16" s="99">
        <v>5000</v>
      </c>
      <c r="G16" s="100">
        <v>5000</v>
      </c>
      <c r="H16" s="101">
        <v>30633.365061423501</v>
      </c>
      <c r="I16" s="99">
        <v>30932.160460319505</v>
      </c>
      <c r="J16" s="99">
        <v>29081.993231388504</v>
      </c>
      <c r="K16" s="100">
        <v>28098.481239965</v>
      </c>
      <c r="L16" s="101">
        <v>20000</v>
      </c>
      <c r="M16" s="99">
        <v>118745.99999309651</v>
      </c>
      <c r="N16" s="99">
        <v>138745.99999309651</v>
      </c>
      <c r="O16" s="102">
        <v>469.54677133250209</v>
      </c>
      <c r="P16" s="103">
        <v>514.07440573236886</v>
      </c>
      <c r="Q16" s="103">
        <v>441.45422945790796</v>
      </c>
      <c r="R16" s="104">
        <v>485.98186385777478</v>
      </c>
      <c r="S16" s="105">
        <v>1911.0572703805537</v>
      </c>
      <c r="T16" s="102">
        <v>0</v>
      </c>
      <c r="U16" s="103">
        <v>0</v>
      </c>
      <c r="V16" s="103">
        <v>0</v>
      </c>
      <c r="W16" s="104">
        <v>0</v>
      </c>
      <c r="X16" s="109">
        <v>0</v>
      </c>
      <c r="Y16" s="102">
        <v>0</v>
      </c>
      <c r="Z16" s="103">
        <v>0</v>
      </c>
      <c r="AA16" s="103">
        <v>0</v>
      </c>
      <c r="AB16" s="104">
        <v>0</v>
      </c>
      <c r="AC16" s="105">
        <v>0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71565.525521743009</v>
      </c>
      <c r="AJ16" s="108">
        <v>66508.669726639971</v>
      </c>
      <c r="AK16" s="126">
        <v>671.804744713535</v>
      </c>
      <c r="AL16" s="108">
        <v>20811.899998964476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2210.1937527084001</v>
      </c>
      <c r="E17" s="99">
        <v>2329.8317313707998</v>
      </c>
      <c r="F17" s="99">
        <v>2051.1819301044002</v>
      </c>
      <c r="G17" s="100">
        <v>2092.792585396</v>
      </c>
      <c r="H17" s="101">
        <v>6463.2794779393007</v>
      </c>
      <c r="I17" s="99">
        <v>6542.5517438240995</v>
      </c>
      <c r="J17" s="99">
        <v>6181.9039945062996</v>
      </c>
      <c r="K17" s="100">
        <v>6054.2647825670001</v>
      </c>
      <c r="L17" s="101">
        <v>8683.9999995796006</v>
      </c>
      <c r="M17" s="99">
        <v>25241.999998836698</v>
      </c>
      <c r="N17" s="99">
        <v>33925.999998416301</v>
      </c>
      <c r="O17" s="102">
        <v>1773.1796656779372</v>
      </c>
      <c r="P17" s="103">
        <v>1941.3322347064102</v>
      </c>
      <c r="Q17" s="103">
        <v>1667.0919933724192</v>
      </c>
      <c r="R17" s="104">
        <v>1835.2445624008926</v>
      </c>
      <c r="S17" s="105">
        <v>7216.8484561576588</v>
      </c>
      <c r="T17" s="102">
        <v>0</v>
      </c>
      <c r="U17" s="103">
        <v>0</v>
      </c>
      <c r="V17" s="103">
        <v>0</v>
      </c>
      <c r="W17" s="104">
        <v>0</v>
      </c>
      <c r="X17" s="109">
        <v>0</v>
      </c>
      <c r="Y17" s="102">
        <v>0</v>
      </c>
      <c r="Z17" s="103">
        <v>0</v>
      </c>
      <c r="AA17" s="103">
        <v>0</v>
      </c>
      <c r="AB17" s="104">
        <v>0</v>
      </c>
      <c r="AC17" s="105">
        <v>0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17545.856705842602</v>
      </c>
      <c r="AJ17" s="108">
        <v>16216.341859647962</v>
      </c>
      <c r="AK17" s="126">
        <v>163.801432925737</v>
      </c>
      <c r="AL17" s="108">
        <v>5088.8999997624451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1397</v>
      </c>
      <c r="E18" s="99">
        <v>1434</v>
      </c>
      <c r="F18" s="99">
        <v>1373</v>
      </c>
      <c r="G18" s="100">
        <v>1411</v>
      </c>
      <c r="H18" s="101">
        <v>52066.722574952095</v>
      </c>
      <c r="I18" s="99">
        <v>52839.021816017688</v>
      </c>
      <c r="J18" s="99">
        <v>47843.57578155111</v>
      </c>
      <c r="K18" s="100">
        <v>45112.679808598994</v>
      </c>
      <c r="L18" s="101">
        <v>5615</v>
      </c>
      <c r="M18" s="99">
        <v>197861.99998111988</v>
      </c>
      <c r="N18" s="99">
        <v>203476.99998111988</v>
      </c>
      <c r="O18" s="102">
        <v>1149.1114247267619</v>
      </c>
      <c r="P18" s="103">
        <v>1258.0829192165197</v>
      </c>
      <c r="Q18" s="103">
        <v>1080.3611685465285</v>
      </c>
      <c r="R18" s="104">
        <v>1189.3326630362862</v>
      </c>
      <c r="S18" s="105">
        <v>4676.8881755260963</v>
      </c>
      <c r="T18" s="102">
        <v>0</v>
      </c>
      <c r="U18" s="103">
        <v>0</v>
      </c>
      <c r="V18" s="103">
        <v>0</v>
      </c>
      <c r="W18" s="104">
        <v>0</v>
      </c>
      <c r="X18" s="109">
        <v>0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107736.74439096978</v>
      </c>
      <c r="AJ18" s="108">
        <v>94782.853034248605</v>
      </c>
      <c r="AK18" s="126">
        <v>957.40255590150105</v>
      </c>
      <c r="AL18" s="108">
        <v>30521.549997167982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3878</v>
      </c>
      <c r="E19" s="99">
        <v>4281</v>
      </c>
      <c r="F19" s="99">
        <v>2914</v>
      </c>
      <c r="G19" s="100">
        <v>3316</v>
      </c>
      <c r="H19" s="101">
        <v>17258.996331402301</v>
      </c>
      <c r="I19" s="99">
        <v>17658.133115655102</v>
      </c>
      <c r="J19" s="99">
        <v>16120.845276939279</v>
      </c>
      <c r="K19" s="100">
        <v>15693.025271536997</v>
      </c>
      <c r="L19" s="101">
        <v>14389</v>
      </c>
      <c r="M19" s="99">
        <v>66730.999995533683</v>
      </c>
      <c r="N19" s="99">
        <v>81119.999995533683</v>
      </c>
      <c r="O19" s="102">
        <v>3780.9225518326621</v>
      </c>
      <c r="P19" s="103">
        <v>4139.4715768945298</v>
      </c>
      <c r="Q19" s="103">
        <v>3554.7135102700245</v>
      </c>
      <c r="R19" s="104">
        <v>3913.2625353318917</v>
      </c>
      <c r="S19" s="105">
        <v>15388.370174329109</v>
      </c>
      <c r="T19" s="102">
        <v>0</v>
      </c>
      <c r="U19" s="103">
        <v>0</v>
      </c>
      <c r="V19" s="103">
        <v>0</v>
      </c>
      <c r="W19" s="104">
        <v>0</v>
      </c>
      <c r="X19" s="109">
        <v>0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43076.129447057407</v>
      </c>
      <c r="AJ19" s="108">
        <v>37663.431842991515</v>
      </c>
      <c r="AK19" s="126">
        <v>380.43870548476275</v>
      </c>
      <c r="AL19" s="108">
        <v>12167.999999330052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297</v>
      </c>
      <c r="E20" s="99">
        <v>325</v>
      </c>
      <c r="F20" s="99">
        <v>279</v>
      </c>
      <c r="G20" s="100">
        <v>307</v>
      </c>
      <c r="H20" s="101">
        <v>7244.2067682973993</v>
      </c>
      <c r="I20" s="99">
        <v>7307.0971692637995</v>
      </c>
      <c r="J20" s="99">
        <v>6902.8331206033999</v>
      </c>
      <c r="K20" s="100">
        <v>6680.8629403060004</v>
      </c>
      <c r="L20" s="101">
        <v>1208</v>
      </c>
      <c r="M20" s="99">
        <v>28134.999998470597</v>
      </c>
      <c r="N20" s="99">
        <v>29342.999998470597</v>
      </c>
      <c r="O20" s="102">
        <v>381.99443793606065</v>
      </c>
      <c r="P20" s="103">
        <v>418.21938870492596</v>
      </c>
      <c r="Q20" s="103">
        <v>359.14006985441608</v>
      </c>
      <c r="R20" s="104">
        <v>395.36502062328128</v>
      </c>
      <c r="S20" s="105">
        <v>1554.718917118684</v>
      </c>
      <c r="T20" s="102">
        <v>0</v>
      </c>
      <c r="U20" s="103">
        <v>0</v>
      </c>
      <c r="V20" s="103">
        <v>0</v>
      </c>
      <c r="W20" s="104">
        <v>0</v>
      </c>
      <c r="X20" s="109">
        <v>0</v>
      </c>
      <c r="Y20" s="102">
        <v>0</v>
      </c>
      <c r="Z20" s="103">
        <v>0</v>
      </c>
      <c r="AA20" s="103">
        <v>0</v>
      </c>
      <c r="AB20" s="104">
        <v>0</v>
      </c>
      <c r="AC20" s="105">
        <v>0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15173.303937561199</v>
      </c>
      <c r="AJ20" s="108">
        <v>14027.999100300305</v>
      </c>
      <c r="AK20" s="126">
        <v>141.69696060909402</v>
      </c>
      <c r="AL20" s="108">
        <v>4401.4499997705898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31323</v>
      </c>
      <c r="E21" s="99">
        <v>32447</v>
      </c>
      <c r="F21" s="99">
        <v>29584</v>
      </c>
      <c r="G21" s="100">
        <v>30708</v>
      </c>
      <c r="H21" s="101">
        <v>11674.5707786124</v>
      </c>
      <c r="I21" s="99">
        <v>11801.4202194188</v>
      </c>
      <c r="J21" s="99">
        <v>11388.501445768399</v>
      </c>
      <c r="K21" s="100">
        <v>11323.507555156</v>
      </c>
      <c r="L21" s="101">
        <v>124062</v>
      </c>
      <c r="M21" s="99">
        <v>46187.999998955602</v>
      </c>
      <c r="N21" s="99">
        <v>170249.99999895561</v>
      </c>
      <c r="O21" s="102">
        <v>8818.4194629103531</v>
      </c>
      <c r="P21" s="103">
        <v>9654.6798352579754</v>
      </c>
      <c r="Q21" s="103">
        <v>8290.8217172661443</v>
      </c>
      <c r="R21" s="104">
        <v>9127.0820896137648</v>
      </c>
      <c r="S21" s="105">
        <v>35891.003105048243</v>
      </c>
      <c r="T21" s="102">
        <v>0</v>
      </c>
      <c r="U21" s="103">
        <v>0</v>
      </c>
      <c r="V21" s="103">
        <v>0</v>
      </c>
      <c r="W21" s="104">
        <v>0</v>
      </c>
      <c r="X21" s="109">
        <v>0</v>
      </c>
      <c r="Y21" s="102">
        <v>0</v>
      </c>
      <c r="Z21" s="103">
        <v>0</v>
      </c>
      <c r="AA21" s="103">
        <v>0</v>
      </c>
      <c r="AB21" s="104">
        <v>0</v>
      </c>
      <c r="AC21" s="105">
        <v>0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87245.990998031193</v>
      </c>
      <c r="AJ21" s="108">
        <v>82173.968910915166</v>
      </c>
      <c r="AK21" s="126">
        <v>830.04009000924407</v>
      </c>
      <c r="AL21" s="108">
        <v>25537.499999843341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24773.307811025697</v>
      </c>
      <c r="E22" s="99">
        <v>25205.151751380894</v>
      </c>
      <c r="F22" s="99">
        <v>22720.717602808698</v>
      </c>
      <c r="G22" s="100">
        <v>21481.822825783005</v>
      </c>
      <c r="H22" s="101">
        <v>82724.332535848109</v>
      </c>
      <c r="I22" s="99">
        <v>83859.157159569688</v>
      </c>
      <c r="J22" s="99">
        <v>76262.786344687105</v>
      </c>
      <c r="K22" s="100">
        <v>72003.723930838998</v>
      </c>
      <c r="L22" s="101">
        <v>94180.999990998287</v>
      </c>
      <c r="M22" s="99">
        <v>314849.9999709439</v>
      </c>
      <c r="N22" s="99">
        <v>409030.9999619422</v>
      </c>
      <c r="O22" s="102">
        <v>2174.3103770978196</v>
      </c>
      <c r="P22" s="103">
        <v>2380.502610660616</v>
      </c>
      <c r="Q22" s="103">
        <v>2044.223431459488</v>
      </c>
      <c r="R22" s="104">
        <v>2250.4156650222844</v>
      </c>
      <c r="S22" s="105">
        <v>8849.4520842402089</v>
      </c>
      <c r="T22" s="102">
        <v>0</v>
      </c>
      <c r="U22" s="103">
        <v>0</v>
      </c>
      <c r="V22" s="103">
        <v>0</v>
      </c>
      <c r="W22" s="104">
        <v>0</v>
      </c>
      <c r="X22" s="109">
        <v>0</v>
      </c>
      <c r="Y22" s="102">
        <v>0</v>
      </c>
      <c r="Z22" s="103">
        <v>0</v>
      </c>
      <c r="AA22" s="103">
        <v>0</v>
      </c>
      <c r="AB22" s="104">
        <v>0</v>
      </c>
      <c r="AC22" s="105">
        <v>0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216561.9492578244</v>
      </c>
      <c r="AJ22" s="108">
        <v>190544.36019707663</v>
      </c>
      <c r="AK22" s="126">
        <v>1924.6905070411781</v>
      </c>
      <c r="AL22" s="108">
        <v>61354.649994291329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93</v>
      </c>
      <c r="E23" s="99">
        <v>101</v>
      </c>
      <c r="F23" s="99">
        <v>87</v>
      </c>
      <c r="G23" s="100">
        <v>96</v>
      </c>
      <c r="H23" s="101">
        <v>8264.869341871241</v>
      </c>
      <c r="I23" s="99">
        <v>8274.2579101343999</v>
      </c>
      <c r="J23" s="99">
        <v>8244.8388188339704</v>
      </c>
      <c r="K23" s="100">
        <v>8239.2515130490301</v>
      </c>
      <c r="L23" s="101">
        <v>377</v>
      </c>
      <c r="M23" s="99">
        <v>33023.21758388864</v>
      </c>
      <c r="N23" s="99">
        <v>33400.21758388864</v>
      </c>
      <c r="O23" s="102">
        <v>199.32473516732409</v>
      </c>
      <c r="P23" s="103">
        <v>218.22691803015942</v>
      </c>
      <c r="Q23" s="103">
        <v>187.39932366158675</v>
      </c>
      <c r="R23" s="104">
        <v>206.30150652442211</v>
      </c>
      <c r="S23" s="105">
        <v>811.25248338349229</v>
      </c>
      <c r="T23" s="102">
        <v>0</v>
      </c>
      <c r="U23" s="103">
        <v>0</v>
      </c>
      <c r="V23" s="103">
        <v>0</v>
      </c>
      <c r="W23" s="104">
        <v>0</v>
      </c>
      <c r="X23" s="109">
        <v>0</v>
      </c>
      <c r="Y23" s="102">
        <v>0</v>
      </c>
      <c r="Z23" s="103">
        <v>0</v>
      </c>
      <c r="AA23" s="103">
        <v>0</v>
      </c>
      <c r="AB23" s="104">
        <v>0</v>
      </c>
      <c r="AC23" s="105">
        <v>0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16733.127252005641</v>
      </c>
      <c r="AJ23" s="108">
        <v>16500.419428564168</v>
      </c>
      <c r="AK23" s="126">
        <v>166.67090331883003</v>
      </c>
      <c r="AL23" s="108">
        <v>5010.0326375832956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0</v>
      </c>
      <c r="E24" s="99">
        <v>0</v>
      </c>
      <c r="F24" s="99">
        <v>0</v>
      </c>
      <c r="G24" s="100">
        <v>0</v>
      </c>
      <c r="H24" s="101">
        <v>5202.6284997348002</v>
      </c>
      <c r="I24" s="99">
        <v>5255.6608607076005</v>
      </c>
      <c r="J24" s="99">
        <v>4892.1495809468006</v>
      </c>
      <c r="K24" s="100">
        <v>4685.5610572119995</v>
      </c>
      <c r="L24" s="101">
        <v>0</v>
      </c>
      <c r="M24" s="99">
        <v>20035.999998601201</v>
      </c>
      <c r="N24" s="99">
        <v>20035.999998601201</v>
      </c>
      <c r="O24" s="102">
        <v>11.609158434883485</v>
      </c>
      <c r="P24" s="103">
        <v>12.710067639331124</v>
      </c>
      <c r="Q24" s="103">
        <v>10.914593400317807</v>
      </c>
      <c r="R24" s="104">
        <v>12.015502604765445</v>
      </c>
      <c r="S24" s="105">
        <v>47.249322079297862</v>
      </c>
      <c r="T24" s="102">
        <v>0</v>
      </c>
      <c r="U24" s="103">
        <v>0</v>
      </c>
      <c r="V24" s="103">
        <v>0</v>
      </c>
      <c r="W24" s="104">
        <v>0</v>
      </c>
      <c r="X24" s="109">
        <v>0</v>
      </c>
      <c r="Y24" s="102">
        <v>0</v>
      </c>
      <c r="Z24" s="103">
        <v>0</v>
      </c>
      <c r="AA24" s="103">
        <v>0</v>
      </c>
      <c r="AB24" s="104">
        <v>0</v>
      </c>
      <c r="AC24" s="105">
        <v>0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10458.289360442401</v>
      </c>
      <c r="AJ24" s="108">
        <v>9481.9335317772129</v>
      </c>
      <c r="AK24" s="126">
        <v>95.777106381587998</v>
      </c>
      <c r="AL24" s="108">
        <v>3005.3999997901806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371.7347132667</v>
      </c>
      <c r="E25" s="99">
        <v>380.29889019789999</v>
      </c>
      <c r="F25" s="99">
        <v>341.58782783970003</v>
      </c>
      <c r="G25" s="100">
        <v>327.378568573</v>
      </c>
      <c r="H25" s="101">
        <v>32033.3958616333</v>
      </c>
      <c r="I25" s="99">
        <v>32299.496891102102</v>
      </c>
      <c r="J25" s="99">
        <v>30525.945278060299</v>
      </c>
      <c r="K25" s="100">
        <v>29535.161962426999</v>
      </c>
      <c r="L25" s="101">
        <v>1420.9999998773001</v>
      </c>
      <c r="M25" s="99">
        <v>124393.99999322269</v>
      </c>
      <c r="N25" s="99">
        <v>125814.99999309999</v>
      </c>
      <c r="O25" s="102">
        <v>343.23903178420039</v>
      </c>
      <c r="P25" s="103">
        <v>375.78876495706106</v>
      </c>
      <c r="Q25" s="103">
        <v>322.70336321591498</v>
      </c>
      <c r="R25" s="104">
        <v>355.25309638877559</v>
      </c>
      <c r="S25" s="105">
        <v>1396.984256345952</v>
      </c>
      <c r="T25" s="102">
        <v>0</v>
      </c>
      <c r="U25" s="103">
        <v>0</v>
      </c>
      <c r="V25" s="103">
        <v>0</v>
      </c>
      <c r="W25" s="104">
        <v>0</v>
      </c>
      <c r="X25" s="109">
        <v>0</v>
      </c>
      <c r="Y25" s="102">
        <v>0</v>
      </c>
      <c r="Z25" s="103">
        <v>0</v>
      </c>
      <c r="AA25" s="103">
        <v>0</v>
      </c>
      <c r="AB25" s="104">
        <v>0</v>
      </c>
      <c r="AC25" s="105">
        <v>0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65084.926356199998</v>
      </c>
      <c r="AJ25" s="108">
        <v>60122.772900530996</v>
      </c>
      <c r="AK25" s="126">
        <v>607.30073636899999</v>
      </c>
      <c r="AL25" s="108">
        <v>18872.249998964999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5320.2793941373002</v>
      </c>
      <c r="E26" s="99">
        <v>5398.7234633500993</v>
      </c>
      <c r="F26" s="99">
        <v>4875.4997543242998</v>
      </c>
      <c r="G26" s="100">
        <v>4582.4973861870003</v>
      </c>
      <c r="H26" s="101">
        <v>16410.592225600802</v>
      </c>
      <c r="I26" s="99">
        <v>16659.165611149601</v>
      </c>
      <c r="J26" s="99">
        <v>15041.079743352802</v>
      </c>
      <c r="K26" s="100">
        <v>14148.162413752001</v>
      </c>
      <c r="L26" s="101">
        <v>20176.999997998697</v>
      </c>
      <c r="M26" s="99">
        <v>62258.999993855206</v>
      </c>
      <c r="N26" s="99">
        <v>82435.999991853896</v>
      </c>
      <c r="O26" s="102">
        <v>238.98590063706661</v>
      </c>
      <c r="P26" s="103">
        <v>261.6491952436748</v>
      </c>
      <c r="Q26" s="103">
        <v>224.68759888954975</v>
      </c>
      <c r="R26" s="104">
        <v>247.35089349615802</v>
      </c>
      <c r="S26" s="105">
        <v>972.6735882664492</v>
      </c>
      <c r="T26" s="102">
        <v>0</v>
      </c>
      <c r="U26" s="103">
        <v>0</v>
      </c>
      <c r="V26" s="103">
        <v>0</v>
      </c>
      <c r="W26" s="104">
        <v>0</v>
      </c>
      <c r="X26" s="109">
        <v>0</v>
      </c>
      <c r="Y26" s="102">
        <v>0</v>
      </c>
      <c r="Z26" s="103">
        <v>0</v>
      </c>
      <c r="AA26" s="103">
        <v>0</v>
      </c>
      <c r="AB26" s="104">
        <v>0</v>
      </c>
      <c r="AC26" s="105">
        <v>0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43788.760694237804</v>
      </c>
      <c r="AJ26" s="108">
        <v>38260.766904639931</v>
      </c>
      <c r="AK26" s="126">
        <v>386.47239297616107</v>
      </c>
      <c r="AL26" s="108">
        <v>12365.399998778084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1967.7371569218001</v>
      </c>
      <c r="E27" s="99">
        <v>1995.4793179265998</v>
      </c>
      <c r="F27" s="99">
        <v>1802.7318826638</v>
      </c>
      <c r="G27" s="100">
        <v>1692.0516417420001</v>
      </c>
      <c r="H27" s="101">
        <v>4788.0604334217005</v>
      </c>
      <c r="I27" s="99">
        <v>4813.2694204329</v>
      </c>
      <c r="J27" s="99">
        <v>4638.1220124447</v>
      </c>
      <c r="K27" s="100">
        <v>4537.5481330229995</v>
      </c>
      <c r="L27" s="101">
        <v>7457.9999992542007</v>
      </c>
      <c r="M27" s="99">
        <v>18776.999999322299</v>
      </c>
      <c r="N27" s="99">
        <v>26234.999998576499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0</v>
      </c>
      <c r="U27" s="103">
        <v>0</v>
      </c>
      <c r="V27" s="103">
        <v>0</v>
      </c>
      <c r="W27" s="104">
        <v>0</v>
      </c>
      <c r="X27" s="109">
        <v>0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13564.546328703002</v>
      </c>
      <c r="AJ27" s="108">
        <v>12543.749133174762</v>
      </c>
      <c r="AK27" s="126">
        <v>126.704536698735</v>
      </c>
      <c r="AL27" s="108">
        <v>3935.2499997864752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8789.6481155393994</v>
      </c>
      <c r="E28" s="99">
        <v>8913.5690530177999</v>
      </c>
      <c r="F28" s="99">
        <v>8052.5891578254004</v>
      </c>
      <c r="G28" s="100">
        <v>7558.1936702860003</v>
      </c>
      <c r="H28" s="101">
        <v>33775.800749899099</v>
      </c>
      <c r="I28" s="99">
        <v>34255.453454356699</v>
      </c>
      <c r="J28" s="99">
        <v>30945.705895428102</v>
      </c>
      <c r="K28" s="100">
        <v>29051.039887529005</v>
      </c>
      <c r="L28" s="101">
        <v>33313.999996668601</v>
      </c>
      <c r="M28" s="99">
        <v>128027.99998721291</v>
      </c>
      <c r="N28" s="99">
        <v>161341.99998388151</v>
      </c>
      <c r="O28" s="102">
        <v>13.476956199746418</v>
      </c>
      <c r="P28" s="103">
        <v>14.754990711159081</v>
      </c>
      <c r="Q28" s="103">
        <v>12.670642580958173</v>
      </c>
      <c r="R28" s="104">
        <v>13.948677092370833</v>
      </c>
      <c r="S28" s="105">
        <v>54.851266584234509</v>
      </c>
      <c r="T28" s="102">
        <v>0</v>
      </c>
      <c r="U28" s="103">
        <v>0</v>
      </c>
      <c r="V28" s="103">
        <v>0</v>
      </c>
      <c r="W28" s="104">
        <v>0</v>
      </c>
      <c r="X28" s="109">
        <v>0</v>
      </c>
      <c r="Y28" s="102">
        <v>0</v>
      </c>
      <c r="Z28" s="103">
        <v>0</v>
      </c>
      <c r="AA28" s="103">
        <v>0</v>
      </c>
      <c r="AB28" s="104">
        <v>0</v>
      </c>
      <c r="AC28" s="105">
        <v>0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85734.471372813001</v>
      </c>
      <c r="AJ28" s="108">
        <v>74851.453324957823</v>
      </c>
      <c r="AK28" s="126">
        <v>756.07528611068494</v>
      </c>
      <c r="AL28" s="108">
        <v>24201.299997582228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0</v>
      </c>
      <c r="E29" s="99">
        <v>0</v>
      </c>
      <c r="F29" s="99">
        <v>0</v>
      </c>
      <c r="G29" s="100">
        <v>0</v>
      </c>
      <c r="H29" s="101">
        <v>54024.134288982197</v>
      </c>
      <c r="I29" s="99">
        <v>54769.560710121397</v>
      </c>
      <c r="J29" s="99">
        <v>49619.161853000202</v>
      </c>
      <c r="K29" s="100">
        <v>46677.143128017997</v>
      </c>
      <c r="L29" s="101">
        <v>0</v>
      </c>
      <c r="M29" s="99">
        <v>205089.99998012179</v>
      </c>
      <c r="N29" s="99">
        <v>205089.99998012179</v>
      </c>
      <c r="O29" s="102">
        <v>75.670213402455261</v>
      </c>
      <c r="P29" s="103">
        <v>82.846102585512654</v>
      </c>
      <c r="Q29" s="103">
        <v>71.142935677522047</v>
      </c>
      <c r="R29" s="104">
        <v>78.31882486057944</v>
      </c>
      <c r="S29" s="105">
        <v>307.9780765260694</v>
      </c>
      <c r="T29" s="102">
        <v>0</v>
      </c>
      <c r="U29" s="103">
        <v>0</v>
      </c>
      <c r="V29" s="103">
        <v>0</v>
      </c>
      <c r="W29" s="104">
        <v>0</v>
      </c>
      <c r="X29" s="109">
        <v>0</v>
      </c>
      <c r="Y29" s="102">
        <v>0</v>
      </c>
      <c r="Z29" s="103">
        <v>0</v>
      </c>
      <c r="AA29" s="103">
        <v>0</v>
      </c>
      <c r="AB29" s="104">
        <v>0</v>
      </c>
      <c r="AC29" s="105">
        <v>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108793.69499910359</v>
      </c>
      <c r="AJ29" s="108">
        <v>95333.341931208022</v>
      </c>
      <c r="AK29" s="126">
        <v>962.96304981018204</v>
      </c>
      <c r="AL29" s="108">
        <v>30763.499997018269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0</v>
      </c>
      <c r="E30" s="99">
        <v>0</v>
      </c>
      <c r="F30" s="99">
        <v>0</v>
      </c>
      <c r="G30" s="100">
        <v>0</v>
      </c>
      <c r="H30" s="101">
        <v>49313.634749893201</v>
      </c>
      <c r="I30" s="99">
        <v>49884.616252728389</v>
      </c>
      <c r="J30" s="99">
        <v>45934.385174001203</v>
      </c>
      <c r="K30" s="100">
        <v>43671.363808107992</v>
      </c>
      <c r="L30" s="101">
        <v>0</v>
      </c>
      <c r="M30" s="99">
        <v>188803.99998473079</v>
      </c>
      <c r="N30" s="99">
        <v>188803.99998473079</v>
      </c>
      <c r="O30" s="102">
        <v>27.417647677287462</v>
      </c>
      <c r="P30" s="103">
        <v>30.017693224217851</v>
      </c>
      <c r="Q30" s="103">
        <v>25.777275594030947</v>
      </c>
      <c r="R30" s="104">
        <v>28.377321140961335</v>
      </c>
      <c r="S30" s="105">
        <v>111.58993763649758</v>
      </c>
      <c r="T30" s="102">
        <v>0</v>
      </c>
      <c r="U30" s="103">
        <v>0</v>
      </c>
      <c r="V30" s="103">
        <v>0</v>
      </c>
      <c r="W30" s="104">
        <v>0</v>
      </c>
      <c r="X30" s="109">
        <v>0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99198.25100262159</v>
      </c>
      <c r="AJ30" s="108">
        <v>88709.691492288111</v>
      </c>
      <c r="AK30" s="126">
        <v>896.05748982109185</v>
      </c>
      <c r="AL30" s="108">
        <v>28320.599997709618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0</v>
      </c>
      <c r="E31" s="99">
        <v>0</v>
      </c>
      <c r="F31" s="99">
        <v>0</v>
      </c>
      <c r="G31" s="100">
        <v>0</v>
      </c>
      <c r="H31" s="101">
        <v>2742.9158481293011</v>
      </c>
      <c r="I31" s="99">
        <v>2813.160208167611</v>
      </c>
      <c r="J31" s="99">
        <v>2698.014899950625</v>
      </c>
      <c r="K31" s="100">
        <v>2769.2592599889349</v>
      </c>
      <c r="L31" s="101">
        <v>0</v>
      </c>
      <c r="M31" s="99">
        <v>11023.350216236471</v>
      </c>
      <c r="N31" s="99">
        <v>11023.350216236471</v>
      </c>
      <c r="O31" s="102">
        <v>1064.3540532711968</v>
      </c>
      <c r="P31" s="103">
        <v>1165.2879134308175</v>
      </c>
      <c r="Q31" s="103">
        <v>1000.6747509387319</v>
      </c>
      <c r="R31" s="104">
        <v>1101.6086110983529</v>
      </c>
      <c r="S31" s="105">
        <v>4331.9253287390993</v>
      </c>
      <c r="T31" s="102">
        <v>0</v>
      </c>
      <c r="U31" s="103">
        <v>0</v>
      </c>
      <c r="V31" s="103">
        <v>0</v>
      </c>
      <c r="W31" s="104">
        <v>0</v>
      </c>
      <c r="X31" s="109">
        <v>0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5556.0760562969117</v>
      </c>
      <c r="AJ31" s="108">
        <v>5412.6014183401639</v>
      </c>
      <c r="AK31" s="126">
        <v>54.672741599395593</v>
      </c>
      <c r="AL31" s="108">
        <v>1653.5025324354706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0</v>
      </c>
      <c r="E32" s="99">
        <v>0</v>
      </c>
      <c r="F32" s="99">
        <v>0</v>
      </c>
      <c r="G32" s="100">
        <v>0</v>
      </c>
      <c r="H32" s="101">
        <v>4093.4374097752634</v>
      </c>
      <c r="I32" s="99">
        <v>4130.5227033522897</v>
      </c>
      <c r="J32" s="99">
        <v>3876.1190833305768</v>
      </c>
      <c r="K32" s="100">
        <v>3731.2210501591039</v>
      </c>
      <c r="L32" s="101">
        <v>0</v>
      </c>
      <c r="M32" s="99">
        <v>15831.300246617233</v>
      </c>
      <c r="N32" s="99">
        <v>15831.300246617233</v>
      </c>
      <c r="O32" s="102">
        <v>6.4619708347633518</v>
      </c>
      <c r="P32" s="103">
        <v>7.0747666037905637</v>
      </c>
      <c r="Q32" s="103">
        <v>6.0753571950766556</v>
      </c>
      <c r="R32" s="104">
        <v>6.6881529641038675</v>
      </c>
      <c r="S32" s="105">
        <v>26.300247597734437</v>
      </c>
      <c r="T32" s="102">
        <v>0</v>
      </c>
      <c r="U32" s="103">
        <v>0</v>
      </c>
      <c r="V32" s="103">
        <v>0</v>
      </c>
      <c r="W32" s="104">
        <v>0</v>
      </c>
      <c r="X32" s="109">
        <v>0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8223.9601131275522</v>
      </c>
      <c r="AJ32" s="108">
        <v>7531.2667321547842</v>
      </c>
      <c r="AK32" s="126">
        <v>76.073401334896815</v>
      </c>
      <c r="AL32" s="108">
        <v>2374.6950369925853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1592.2893191235</v>
      </c>
      <c r="E33" s="99">
        <v>1614.7382252194998</v>
      </c>
      <c r="F33" s="99">
        <v>1458.7673520885</v>
      </c>
      <c r="G33" s="100">
        <v>1369.2051029650002</v>
      </c>
      <c r="H33" s="101">
        <v>8803.4231578771105</v>
      </c>
      <c r="I33" s="99">
        <v>8887.3683333074296</v>
      </c>
      <c r="J33" s="99">
        <v>8317.4076916338581</v>
      </c>
      <c r="K33" s="100">
        <v>7994.9574644649801</v>
      </c>
      <c r="L33" s="101">
        <v>6034.9999993965002</v>
      </c>
      <c r="M33" s="99">
        <v>34003.15664728338</v>
      </c>
      <c r="N33" s="99">
        <v>40038.156646679883</v>
      </c>
      <c r="O33" s="102">
        <v>26.3283887755106</v>
      </c>
      <c r="P33" s="103">
        <v>28.825138708230977</v>
      </c>
      <c r="Q33" s="103">
        <v>24.753186028257833</v>
      </c>
      <c r="R33" s="104">
        <v>27.249935960978206</v>
      </c>
      <c r="S33" s="105">
        <v>107.15664947297762</v>
      </c>
      <c r="T33" s="102">
        <v>0</v>
      </c>
      <c r="U33" s="103">
        <v>0</v>
      </c>
      <c r="V33" s="103">
        <v>0</v>
      </c>
      <c r="W33" s="104">
        <v>0</v>
      </c>
      <c r="X33" s="109">
        <v>0</v>
      </c>
      <c r="Y33" s="102">
        <v>0</v>
      </c>
      <c r="Z33" s="103">
        <v>0</v>
      </c>
      <c r="AA33" s="103">
        <v>0</v>
      </c>
      <c r="AB33" s="104">
        <v>0</v>
      </c>
      <c r="AC33" s="105">
        <v>0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20897.81903552754</v>
      </c>
      <c r="AJ33" s="108">
        <v>18948.934235040819</v>
      </c>
      <c r="AK33" s="126">
        <v>191.40337611152339</v>
      </c>
      <c r="AL33" s="108">
        <v>6005.7234970019808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0</v>
      </c>
      <c r="E34" s="99">
        <v>0</v>
      </c>
      <c r="F34" s="99">
        <v>0</v>
      </c>
      <c r="G34" s="100">
        <v>0</v>
      </c>
      <c r="H34" s="101">
        <v>10902.27306614899</v>
      </c>
      <c r="I34" s="99">
        <v>10998.191193007073</v>
      </c>
      <c r="J34" s="99">
        <v>10367.091393001614</v>
      </c>
      <c r="K34" s="100">
        <v>10017.563335059698</v>
      </c>
      <c r="L34" s="101">
        <v>0</v>
      </c>
      <c r="M34" s="99">
        <v>42285.118987217371</v>
      </c>
      <c r="N34" s="99">
        <v>42285.118987217371</v>
      </c>
      <c r="O34" s="102">
        <v>87.367814319744582</v>
      </c>
      <c r="P34" s="103">
        <v>95.652999804685763</v>
      </c>
      <c r="Q34" s="103">
        <v>82.140680129674408</v>
      </c>
      <c r="R34" s="104">
        <v>90.425865614615589</v>
      </c>
      <c r="S34" s="105">
        <v>355.58735986872034</v>
      </c>
      <c r="T34" s="102">
        <v>0</v>
      </c>
      <c r="U34" s="103">
        <v>0</v>
      </c>
      <c r="V34" s="103">
        <v>0</v>
      </c>
      <c r="W34" s="104">
        <v>0</v>
      </c>
      <c r="X34" s="109">
        <v>0</v>
      </c>
      <c r="Y34" s="102">
        <v>0</v>
      </c>
      <c r="Z34" s="103">
        <v>0</v>
      </c>
      <c r="AA34" s="103">
        <v>0</v>
      </c>
      <c r="AB34" s="104">
        <v>0</v>
      </c>
      <c r="AC34" s="105">
        <v>0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21900.464259156062</v>
      </c>
      <c r="AJ34" s="108">
        <v>20180.808180780696</v>
      </c>
      <c r="AK34" s="126">
        <v>203.84654728061312</v>
      </c>
      <c r="AL34" s="108">
        <v>6342.7678480826053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0</v>
      </c>
      <c r="E35" s="99">
        <v>0</v>
      </c>
      <c r="F35" s="99">
        <v>0</v>
      </c>
      <c r="G35" s="100">
        <v>0</v>
      </c>
      <c r="H35" s="101">
        <v>895.90151831340972</v>
      </c>
      <c r="I35" s="99">
        <v>909.03493069946057</v>
      </c>
      <c r="J35" s="99">
        <v>820.92494564956803</v>
      </c>
      <c r="K35" s="100">
        <v>771.4731690712191</v>
      </c>
      <c r="L35" s="101">
        <v>0</v>
      </c>
      <c r="M35" s="99">
        <v>3397.3345637336574</v>
      </c>
      <c r="N35" s="99">
        <v>3397.3345637336574</v>
      </c>
      <c r="O35" s="102">
        <v>6.2247023922097</v>
      </c>
      <c r="P35" s="103">
        <v>6.8149977350606799</v>
      </c>
      <c r="Q35" s="103">
        <v>5.852284300368094</v>
      </c>
      <c r="R35" s="104">
        <v>6.4425796432190738</v>
      </c>
      <c r="S35" s="105">
        <v>25.334564070857546</v>
      </c>
      <c r="T35" s="102">
        <v>0</v>
      </c>
      <c r="U35" s="103">
        <v>0</v>
      </c>
      <c r="V35" s="103">
        <v>0</v>
      </c>
      <c r="W35" s="104">
        <v>0</v>
      </c>
      <c r="X35" s="109">
        <v>0</v>
      </c>
      <c r="Y35" s="102">
        <v>0</v>
      </c>
      <c r="Z35" s="103">
        <v>0</v>
      </c>
      <c r="AA35" s="103">
        <v>0</v>
      </c>
      <c r="AB35" s="104">
        <v>0</v>
      </c>
      <c r="AC35" s="105">
        <v>0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1804.9364490128703</v>
      </c>
      <c r="AJ35" s="108">
        <v>1576.4741335735794</v>
      </c>
      <c r="AK35" s="126">
        <v>15.923981147207872</v>
      </c>
      <c r="AL35" s="108">
        <v>509.60018456004866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29</v>
      </c>
      <c r="E36" s="99">
        <v>32</v>
      </c>
      <c r="F36" s="99">
        <v>28</v>
      </c>
      <c r="G36" s="100">
        <v>30</v>
      </c>
      <c r="H36" s="101">
        <v>9837.1444801714442</v>
      </c>
      <c r="I36" s="99">
        <v>9982.4019957241217</v>
      </c>
      <c r="J36" s="99">
        <v>9014.1038072635274</v>
      </c>
      <c r="K36" s="100">
        <v>8472.7431494624052</v>
      </c>
      <c r="L36" s="101">
        <v>119</v>
      </c>
      <c r="M36" s="99">
        <v>37306.393432621495</v>
      </c>
      <c r="N36" s="99">
        <v>37425.393432621495</v>
      </c>
      <c r="O36" s="102">
        <v>76.863544308359522</v>
      </c>
      <c r="P36" s="103">
        <v>84.152598367719605</v>
      </c>
      <c r="Q36" s="103">
        <v>72.264870717261104</v>
      </c>
      <c r="R36" s="104">
        <v>79.553924776621173</v>
      </c>
      <c r="S36" s="105">
        <v>312.83493816996139</v>
      </c>
      <c r="T36" s="102">
        <v>0</v>
      </c>
      <c r="U36" s="103">
        <v>0</v>
      </c>
      <c r="V36" s="103">
        <v>0</v>
      </c>
      <c r="W36" s="104">
        <v>0</v>
      </c>
      <c r="X36" s="109">
        <v>0</v>
      </c>
      <c r="Y36" s="102">
        <v>0</v>
      </c>
      <c r="Z36" s="103">
        <v>0</v>
      </c>
      <c r="AA36" s="103">
        <v>0</v>
      </c>
      <c r="AB36" s="104">
        <v>0</v>
      </c>
      <c r="AC36" s="105">
        <v>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19880.546475895564</v>
      </c>
      <c r="AJ36" s="108">
        <v>17369.398487158673</v>
      </c>
      <c r="AK36" s="126">
        <v>175.44846956725931</v>
      </c>
      <c r="AL36" s="108">
        <v>5613.8090148932242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566.93424301990001</v>
      </c>
      <c r="E37" s="99">
        <v>609.86481174630001</v>
      </c>
      <c r="F37" s="99">
        <v>529.45157510089996</v>
      </c>
      <c r="G37" s="100">
        <v>562.74937008100005</v>
      </c>
      <c r="H37" s="101">
        <v>7788.0389539857788</v>
      </c>
      <c r="I37" s="99">
        <v>8041.031884185305</v>
      </c>
      <c r="J37" s="99">
        <v>7355.4007989755009</v>
      </c>
      <c r="K37" s="100">
        <v>7347.905020187126</v>
      </c>
      <c r="L37" s="101">
        <v>2268.9999999481001</v>
      </c>
      <c r="M37" s="99">
        <v>30532.376657333709</v>
      </c>
      <c r="N37" s="99">
        <v>32801.376657281806</v>
      </c>
      <c r="O37" s="102">
        <v>2457.1637276536353</v>
      </c>
      <c r="P37" s="103">
        <v>2690.1792541262826</v>
      </c>
      <c r="Q37" s="103">
        <v>2310.1539319820499</v>
      </c>
      <c r="R37" s="104">
        <v>2543.1694584546976</v>
      </c>
      <c r="S37" s="105">
        <v>10000.666372216667</v>
      </c>
      <c r="T37" s="102">
        <v>0</v>
      </c>
      <c r="U37" s="103">
        <v>0</v>
      </c>
      <c r="V37" s="103">
        <v>0</v>
      </c>
      <c r="W37" s="104">
        <v>0</v>
      </c>
      <c r="X37" s="109">
        <v>0</v>
      </c>
      <c r="Y37" s="102">
        <v>0</v>
      </c>
      <c r="Z37" s="103">
        <v>0</v>
      </c>
      <c r="AA37" s="103">
        <v>0</v>
      </c>
      <c r="AB37" s="104">
        <v>0</v>
      </c>
      <c r="AC37" s="105">
        <v>0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17005.869892937284</v>
      </c>
      <c r="AJ37" s="108">
        <v>15637.551696701077</v>
      </c>
      <c r="AK37" s="126">
        <v>157.95506764344526</v>
      </c>
      <c r="AL37" s="108">
        <v>4920.2064985922707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2000</v>
      </c>
      <c r="E38" s="99">
        <v>2000</v>
      </c>
      <c r="F38" s="99">
        <v>2000</v>
      </c>
      <c r="G38" s="100">
        <v>2000</v>
      </c>
      <c r="H38" s="101">
        <v>12014.252227197529</v>
      </c>
      <c r="I38" s="99">
        <v>12215.117187608259</v>
      </c>
      <c r="J38" s="99">
        <v>11192.370498425054</v>
      </c>
      <c r="K38" s="100">
        <v>10738.858707022686</v>
      </c>
      <c r="L38" s="101">
        <v>8000</v>
      </c>
      <c r="M38" s="99">
        <v>46160.598620253528</v>
      </c>
      <c r="N38" s="99">
        <v>54160.598620253528</v>
      </c>
      <c r="O38" s="102">
        <v>1179.3089719629895</v>
      </c>
      <c r="P38" s="103">
        <v>1291.1441329183726</v>
      </c>
      <c r="Q38" s="103">
        <v>1108.752024922469</v>
      </c>
      <c r="R38" s="104">
        <v>1220.5871858778519</v>
      </c>
      <c r="S38" s="105">
        <v>4799.7923156816832</v>
      </c>
      <c r="T38" s="102">
        <v>0</v>
      </c>
      <c r="U38" s="103">
        <v>0</v>
      </c>
      <c r="V38" s="103">
        <v>0</v>
      </c>
      <c r="W38" s="104">
        <v>0</v>
      </c>
      <c r="X38" s="109">
        <v>0</v>
      </c>
      <c r="Y38" s="102">
        <v>0</v>
      </c>
      <c r="Z38" s="103">
        <v>0</v>
      </c>
      <c r="AA38" s="103">
        <v>0</v>
      </c>
      <c r="AB38" s="104">
        <v>0</v>
      </c>
      <c r="AC38" s="105">
        <v>0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28229.369414805788</v>
      </c>
      <c r="AJ38" s="108">
        <v>25671.916913393263</v>
      </c>
      <c r="AK38" s="126">
        <v>259.31229205447738</v>
      </c>
      <c r="AL38" s="108">
        <v>8124.0897930380288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3000</v>
      </c>
      <c r="E39" s="99">
        <v>3000</v>
      </c>
      <c r="F39" s="99">
        <v>3000</v>
      </c>
      <c r="G39" s="100">
        <v>3000</v>
      </c>
      <c r="H39" s="101">
        <v>3229.4560024599491</v>
      </c>
      <c r="I39" s="99">
        <v>3273.0041322033362</v>
      </c>
      <c r="J39" s="99">
        <v>3090.490350052657</v>
      </c>
      <c r="K39" s="100">
        <v>3029.2658250795448</v>
      </c>
      <c r="L39" s="101">
        <v>12000</v>
      </c>
      <c r="M39" s="99">
        <v>12622.216309795487</v>
      </c>
      <c r="N39" s="99">
        <v>24622.216309795487</v>
      </c>
      <c r="O39" s="102">
        <v>273.30222122600509</v>
      </c>
      <c r="P39" s="103">
        <v>299.21977008463716</v>
      </c>
      <c r="Q39" s="103">
        <v>256.95080628085947</v>
      </c>
      <c r="R39" s="104">
        <v>282.8683551394916</v>
      </c>
      <c r="S39" s="105">
        <v>1112.3411527309934</v>
      </c>
      <c r="T39" s="102">
        <v>0</v>
      </c>
      <c r="U39" s="103">
        <v>0</v>
      </c>
      <c r="V39" s="103">
        <v>0</v>
      </c>
      <c r="W39" s="104">
        <v>0</v>
      </c>
      <c r="X39" s="109">
        <v>0</v>
      </c>
      <c r="Y39" s="102">
        <v>0</v>
      </c>
      <c r="Z39" s="103">
        <v>0</v>
      </c>
      <c r="AA39" s="103">
        <v>0</v>
      </c>
      <c r="AB39" s="104">
        <v>0</v>
      </c>
      <c r="AC39" s="105">
        <v>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12502.460134663284</v>
      </c>
      <c r="AJ39" s="108">
        <v>11998.558613380881</v>
      </c>
      <c r="AK39" s="126">
        <v>121.19756175132201</v>
      </c>
      <c r="AL39" s="108">
        <v>3693.3324464693233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5172</v>
      </c>
      <c r="E40" s="99">
        <v>5188</v>
      </c>
      <c r="F40" s="99">
        <v>5161</v>
      </c>
      <c r="G40" s="100">
        <v>5178</v>
      </c>
      <c r="H40" s="101">
        <v>9416.627991909274</v>
      </c>
      <c r="I40" s="99">
        <v>9536.1184443304355</v>
      </c>
      <c r="J40" s="99">
        <v>8755.4525256443303</v>
      </c>
      <c r="K40" s="100">
        <v>8323.7241385489942</v>
      </c>
      <c r="L40" s="101">
        <v>20699</v>
      </c>
      <c r="M40" s="99">
        <v>36031.923100433036</v>
      </c>
      <c r="N40" s="99">
        <v>56730.923100433036</v>
      </c>
      <c r="O40" s="102">
        <v>272.3799050695913</v>
      </c>
      <c r="P40" s="103">
        <v>298.20998967733027</v>
      </c>
      <c r="Q40" s="103">
        <v>256.08367143294913</v>
      </c>
      <c r="R40" s="104">
        <v>281.9137560406881</v>
      </c>
      <c r="S40" s="105">
        <v>1108.5873222205587</v>
      </c>
      <c r="T40" s="102">
        <v>0</v>
      </c>
      <c r="U40" s="103">
        <v>0</v>
      </c>
      <c r="V40" s="103">
        <v>0</v>
      </c>
      <c r="W40" s="104">
        <v>0</v>
      </c>
      <c r="X40" s="109">
        <v>0</v>
      </c>
      <c r="Y40" s="102">
        <v>0</v>
      </c>
      <c r="Z40" s="103">
        <v>0</v>
      </c>
      <c r="AA40" s="103">
        <v>0</v>
      </c>
      <c r="AB40" s="104">
        <v>0</v>
      </c>
      <c r="AC40" s="105">
        <v>0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29312.746436239708</v>
      </c>
      <c r="AJ40" s="108">
        <v>27143.994897551394</v>
      </c>
      <c r="AK40" s="126">
        <v>274.18176664193328</v>
      </c>
      <c r="AL40" s="108">
        <v>8509.6384650649543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3179</v>
      </c>
      <c r="E41" s="99">
        <v>3196</v>
      </c>
      <c r="F41" s="99">
        <v>3169</v>
      </c>
      <c r="G41" s="100">
        <v>3186</v>
      </c>
      <c r="H41" s="101">
        <v>13500.939506566483</v>
      </c>
      <c r="I41" s="99">
        <v>13564.096815593017</v>
      </c>
      <c r="J41" s="99">
        <v>13299.651594449264</v>
      </c>
      <c r="K41" s="100">
        <v>13210.781832655097</v>
      </c>
      <c r="L41" s="101">
        <v>12730</v>
      </c>
      <c r="M41" s="99">
        <v>53575.469749263859</v>
      </c>
      <c r="N41" s="99">
        <v>66305.469749263866</v>
      </c>
      <c r="O41" s="102">
        <v>598.65338329748465</v>
      </c>
      <c r="P41" s="103">
        <v>655.42433905992402</v>
      </c>
      <c r="Q41" s="103">
        <v>562.83651421131037</v>
      </c>
      <c r="R41" s="104">
        <v>619.60746997374974</v>
      </c>
      <c r="S41" s="105">
        <v>2436.5217065424686</v>
      </c>
      <c r="T41" s="102">
        <v>0</v>
      </c>
      <c r="U41" s="103">
        <v>0</v>
      </c>
      <c r="V41" s="103">
        <v>0</v>
      </c>
      <c r="W41" s="104">
        <v>0</v>
      </c>
      <c r="X41" s="109">
        <v>0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33440.036322159503</v>
      </c>
      <c r="AJ41" s="108">
        <v>32536.77909283332</v>
      </c>
      <c r="AK41" s="126">
        <v>328.65433427104364</v>
      </c>
      <c r="AL41" s="108">
        <v>9945.8204623895817</v>
      </c>
    </row>
    <row r="42" spans="1:38" x14ac:dyDescent="0.5">
      <c r="A42" s="128"/>
      <c r="B42" s="124" t="s">
        <v>191</v>
      </c>
      <c r="C42" s="125" t="s">
        <v>18</v>
      </c>
      <c r="D42" s="110">
        <v>118994.04930312009</v>
      </c>
      <c r="E42" s="111">
        <v>121890.92098143368</v>
      </c>
      <c r="F42" s="111">
        <v>111214.14211763909</v>
      </c>
      <c r="G42" s="112">
        <v>110161.887576519</v>
      </c>
      <c r="H42" s="113">
        <v>588515.82065367862</v>
      </c>
      <c r="I42" s="111">
        <v>596405.01813288336</v>
      </c>
      <c r="J42" s="111">
        <v>549229.11381412589</v>
      </c>
      <c r="K42" s="112">
        <v>524927.15507620049</v>
      </c>
      <c r="L42" s="113">
        <v>462260.99997871183</v>
      </c>
      <c r="M42" s="111">
        <v>2259077.1076768884</v>
      </c>
      <c r="N42" s="111">
        <v>4182878.6109555997</v>
      </c>
      <c r="O42" s="110">
        <v>33521.151030500114</v>
      </c>
      <c r="P42" s="111">
        <v>36699.998482720919</v>
      </c>
      <c r="Q42" s="111">
        <v>31515.61207995738</v>
      </c>
      <c r="R42" s="112">
        <v>34694.459532178174</v>
      </c>
      <c r="S42" s="114">
        <v>136431.22112535659</v>
      </c>
      <c r="T42" s="110">
        <v>0</v>
      </c>
      <c r="U42" s="111">
        <v>0</v>
      </c>
      <c r="V42" s="111">
        <v>0</v>
      </c>
      <c r="W42" s="112">
        <v>0</v>
      </c>
      <c r="X42" s="115">
        <v>0</v>
      </c>
      <c r="Y42" s="110">
        <v>0</v>
      </c>
      <c r="Z42" s="111">
        <v>0</v>
      </c>
      <c r="AA42" s="111">
        <v>0</v>
      </c>
      <c r="AB42" s="112">
        <v>0</v>
      </c>
      <c r="AC42" s="114">
        <v>0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1425805.8090711159</v>
      </c>
      <c r="AJ42" s="111">
        <v>1282576.9755986391</v>
      </c>
      <c r="AK42" s="127">
        <v>12955.322985844845</v>
      </c>
      <c r="AL42" s="111">
        <v>408200.71614834003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33" priority="11">
      <formula>CELL("protect",A1)=1</formula>
    </cfRule>
  </conditionalFormatting>
  <conditionalFormatting sqref="O8:AL42">
    <cfRule type="expression" dxfId="32" priority="10" stopIfTrue="1">
      <formula>O8-#REF!&gt;1</formula>
    </cfRule>
  </conditionalFormatting>
  <conditionalFormatting sqref="G7">
    <cfRule type="expression" dxfId="31" priority="9">
      <formula>CELL("protect",G7)=1</formula>
    </cfRule>
  </conditionalFormatting>
  <conditionalFormatting sqref="H7">
    <cfRule type="expression" dxfId="30" priority="8">
      <formula>CELL("protect",H7)=1</formula>
    </cfRule>
  </conditionalFormatting>
  <conditionalFormatting sqref="K7">
    <cfRule type="expression" dxfId="29" priority="7">
      <formula>CELL("protect",K7)=1</formula>
    </cfRule>
  </conditionalFormatting>
  <conditionalFormatting sqref="L7">
    <cfRule type="expression" dxfId="28" priority="6">
      <formula>CELL("protect",L7)=1</formula>
    </cfRule>
  </conditionalFormatting>
  <conditionalFormatting sqref="R7">
    <cfRule type="expression" dxfId="27" priority="5">
      <formula>CELL("protect",R7)=1</formula>
    </cfRule>
  </conditionalFormatting>
  <conditionalFormatting sqref="AB7">
    <cfRule type="expression" dxfId="26" priority="4">
      <formula>CELL("protect",AB7)=1</formula>
    </cfRule>
  </conditionalFormatting>
  <conditionalFormatting sqref="A8:A41">
    <cfRule type="expression" dxfId="25" priority="3">
      <formula>CELL("protect",A8)=1</formula>
    </cfRule>
  </conditionalFormatting>
  <conditionalFormatting sqref="A42">
    <cfRule type="expression" dxfId="24" priority="2">
      <formula>CELL("protect",A42)=1</formula>
    </cfRule>
  </conditionalFormatting>
  <conditionalFormatting sqref="A5:A6">
    <cfRule type="expression" dxfId="23" priority="1">
      <formula>CELL("protect",A5)=1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2CF0-79AF-4686-B810-229AD2C288F6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7" sqref="A7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195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18387.025649999996</v>
      </c>
      <c r="E8" s="99">
        <v>18187.615125000004</v>
      </c>
      <c r="F8" s="99">
        <v>16227.891000000001</v>
      </c>
      <c r="G8" s="100">
        <v>15959.718225000001</v>
      </c>
      <c r="H8" s="101">
        <v>147877.75547712616</v>
      </c>
      <c r="I8" s="99">
        <v>152512.60247712614</v>
      </c>
      <c r="J8" s="99">
        <v>131048.84672712615</v>
      </c>
      <c r="K8" s="100">
        <v>122993.04122712616</v>
      </c>
      <c r="L8" s="101">
        <v>68762.25</v>
      </c>
      <c r="M8" s="99">
        <v>554432.24590850458</v>
      </c>
      <c r="N8" s="99">
        <v>623194.49590850458</v>
      </c>
      <c r="O8" s="102">
        <v>0</v>
      </c>
      <c r="P8" s="103">
        <v>0</v>
      </c>
      <c r="Q8" s="103">
        <v>0</v>
      </c>
      <c r="R8" s="104">
        <v>0</v>
      </c>
      <c r="S8" s="105">
        <v>0</v>
      </c>
      <c r="T8" s="102">
        <v>5120.2584650027584</v>
      </c>
      <c r="U8" s="103">
        <v>2783.4983094895028</v>
      </c>
      <c r="V8" s="103">
        <v>21925.427610319479</v>
      </c>
      <c r="W8" s="104">
        <v>3127.3014432036671</v>
      </c>
      <c r="X8" s="106">
        <v>32956.485828015408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336964.99872925231</v>
      </c>
      <c r="AJ8" s="108">
        <v>274873.80275425228</v>
      </c>
      <c r="AK8" s="126">
        <v>11355.694425000002</v>
      </c>
      <c r="AL8" s="108">
        <v>51346.60290540001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4542.174</v>
      </c>
      <c r="E9" s="99">
        <v>4592.7647999999999</v>
      </c>
      <c r="F9" s="99">
        <v>6620.7959999999994</v>
      </c>
      <c r="G9" s="100">
        <v>6240.2651999999998</v>
      </c>
      <c r="H9" s="101">
        <v>115391.14500000002</v>
      </c>
      <c r="I9" s="99">
        <v>111643.47749999999</v>
      </c>
      <c r="J9" s="99">
        <v>124413.30750000001</v>
      </c>
      <c r="K9" s="100">
        <v>111227.07</v>
      </c>
      <c r="L9" s="101">
        <v>21996</v>
      </c>
      <c r="M9" s="99">
        <v>462675</v>
      </c>
      <c r="N9" s="99">
        <v>484671</v>
      </c>
      <c r="O9" s="102">
        <v>0</v>
      </c>
      <c r="P9" s="103">
        <v>0</v>
      </c>
      <c r="Q9" s="103">
        <v>0</v>
      </c>
      <c r="R9" s="104">
        <v>0</v>
      </c>
      <c r="S9" s="105">
        <v>0</v>
      </c>
      <c r="T9" s="102">
        <v>5808.3379767867273</v>
      </c>
      <c r="U9" s="103">
        <v>3197.8369259862702</v>
      </c>
      <c r="V9" s="103">
        <v>23802.393341501716</v>
      </c>
      <c r="W9" s="104">
        <v>3499.1484264165351</v>
      </c>
      <c r="X9" s="109">
        <v>36307.716670691247</v>
      </c>
      <c r="Y9" s="102">
        <v>0</v>
      </c>
      <c r="Z9" s="103">
        <v>0</v>
      </c>
      <c r="AA9" s="103">
        <v>0</v>
      </c>
      <c r="AB9" s="104">
        <v>0</v>
      </c>
      <c r="AC9" s="105">
        <v>0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236169.5613</v>
      </c>
      <c r="AJ9" s="108">
        <v>238856.48579999999</v>
      </c>
      <c r="AK9" s="126">
        <v>9644.9529000000002</v>
      </c>
      <c r="AL9" s="108">
        <v>43124.086896000008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22034.562199999997</v>
      </c>
      <c r="E10" s="99">
        <v>21795.593500000003</v>
      </c>
      <c r="F10" s="99">
        <v>19447.108</v>
      </c>
      <c r="G10" s="100">
        <v>19125.7363</v>
      </c>
      <c r="H10" s="101">
        <v>214558.06542000003</v>
      </c>
      <c r="I10" s="99">
        <v>221313.26687999998</v>
      </c>
      <c r="J10" s="99">
        <v>190030.25059499996</v>
      </c>
      <c r="K10" s="100">
        <v>178289.06710499999</v>
      </c>
      <c r="L10" s="101">
        <v>82403</v>
      </c>
      <c r="M10" s="99">
        <v>804190.65</v>
      </c>
      <c r="N10" s="99">
        <v>886593.65</v>
      </c>
      <c r="O10" s="102">
        <v>0</v>
      </c>
      <c r="P10" s="103">
        <v>0</v>
      </c>
      <c r="Q10" s="103">
        <v>0</v>
      </c>
      <c r="R10" s="104">
        <v>0</v>
      </c>
      <c r="S10" s="105">
        <v>0</v>
      </c>
      <c r="T10" s="102">
        <v>14428.371729108791</v>
      </c>
      <c r="U10" s="103">
        <v>10255.069847825129</v>
      </c>
      <c r="V10" s="103">
        <v>37086.214985921324</v>
      </c>
      <c r="W10" s="104">
        <v>8594.4525167038573</v>
      </c>
      <c r="X10" s="109">
        <v>70364.109079559101</v>
      </c>
      <c r="Y10" s="102">
        <v>0</v>
      </c>
      <c r="Z10" s="103">
        <v>0</v>
      </c>
      <c r="AA10" s="103">
        <v>0</v>
      </c>
      <c r="AB10" s="104">
        <v>0</v>
      </c>
      <c r="AC10" s="105">
        <v>0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479701.48800000001</v>
      </c>
      <c r="AJ10" s="108">
        <v>390667.49820500001</v>
      </c>
      <c r="AK10" s="126">
        <v>16224.663795</v>
      </c>
      <c r="AL10" s="108">
        <v>73362.432800360009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38891.949621092441</v>
      </c>
      <c r="E11" s="99">
        <v>40671.708121092437</v>
      </c>
      <c r="F11" s="99">
        <v>42259.800321092451</v>
      </c>
      <c r="G11" s="100">
        <v>42013.372221092439</v>
      </c>
      <c r="H11" s="101">
        <v>197616.11784999998</v>
      </c>
      <c r="I11" s="99">
        <v>209583.78585000001</v>
      </c>
      <c r="J11" s="99">
        <v>171511.64202500001</v>
      </c>
      <c r="K11" s="100">
        <v>169267.70427499997</v>
      </c>
      <c r="L11" s="101">
        <v>163836.83028436976</v>
      </c>
      <c r="M11" s="99">
        <v>747979.25</v>
      </c>
      <c r="N11" s="99">
        <v>911816.08028436976</v>
      </c>
      <c r="O11" s="102">
        <v>0</v>
      </c>
      <c r="P11" s="103">
        <v>0</v>
      </c>
      <c r="Q11" s="103">
        <v>0</v>
      </c>
      <c r="R11" s="104">
        <v>0</v>
      </c>
      <c r="S11" s="105">
        <v>0</v>
      </c>
      <c r="T11" s="102">
        <v>13221.585792764885</v>
      </c>
      <c r="U11" s="103">
        <v>8145.6550525554749</v>
      </c>
      <c r="V11" s="103">
        <v>46951.465077194385</v>
      </c>
      <c r="W11" s="104">
        <v>8144.8249896511606</v>
      </c>
      <c r="X11" s="109">
        <v>76463.530912165908</v>
      </c>
      <c r="Y11" s="102">
        <v>0</v>
      </c>
      <c r="Z11" s="103">
        <v>0</v>
      </c>
      <c r="AA11" s="103">
        <v>0</v>
      </c>
      <c r="AB11" s="104">
        <v>0</v>
      </c>
      <c r="AC11" s="105">
        <v>0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486763.56144218484</v>
      </c>
      <c r="AJ11" s="108">
        <v>401691.58784218493</v>
      </c>
      <c r="AK11" s="126">
        <v>23360.931000000004</v>
      </c>
      <c r="AL11" s="108">
        <v>74039.993130000017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5189.5722000000005</v>
      </c>
      <c r="E12" s="99">
        <v>5436.8943000000017</v>
      </c>
      <c r="F12" s="99">
        <v>4883.5635000000002</v>
      </c>
      <c r="G12" s="100">
        <v>5449.47</v>
      </c>
      <c r="H12" s="101">
        <v>50331.90825</v>
      </c>
      <c r="I12" s="99">
        <v>54563.258249999999</v>
      </c>
      <c r="J12" s="99">
        <v>53230.383000000002</v>
      </c>
      <c r="K12" s="100">
        <v>53441.950499999999</v>
      </c>
      <c r="L12" s="101">
        <v>20959.500000000004</v>
      </c>
      <c r="M12" s="99">
        <v>211567.5</v>
      </c>
      <c r="N12" s="99">
        <v>232527</v>
      </c>
      <c r="O12" s="102">
        <v>0</v>
      </c>
      <c r="P12" s="103">
        <v>0</v>
      </c>
      <c r="Q12" s="103">
        <v>0</v>
      </c>
      <c r="R12" s="104">
        <v>0</v>
      </c>
      <c r="S12" s="105">
        <v>0</v>
      </c>
      <c r="T12" s="102">
        <v>2015.0260236892182</v>
      </c>
      <c r="U12" s="103">
        <v>1163.4073371749869</v>
      </c>
      <c r="V12" s="103">
        <v>8141.3116077903751</v>
      </c>
      <c r="W12" s="104">
        <v>1252.2993803024142</v>
      </c>
      <c r="X12" s="109">
        <v>12572.044348956995</v>
      </c>
      <c r="Y12" s="102">
        <v>0</v>
      </c>
      <c r="Z12" s="103">
        <v>0</v>
      </c>
      <c r="AA12" s="103">
        <v>0</v>
      </c>
      <c r="AB12" s="104">
        <v>0</v>
      </c>
      <c r="AC12" s="105">
        <v>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115521.633</v>
      </c>
      <c r="AJ12" s="108">
        <v>111820.01489999999</v>
      </c>
      <c r="AK12" s="126">
        <v>5185.3521000000001</v>
      </c>
      <c r="AL12" s="108">
        <v>20319.325389600002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2614.2846</v>
      </c>
      <c r="E13" s="99">
        <v>2738.8749000000003</v>
      </c>
      <c r="F13" s="99">
        <v>2460.1305000000002</v>
      </c>
      <c r="G13" s="100">
        <v>2745.21</v>
      </c>
      <c r="H13" s="101">
        <v>65289.335475</v>
      </c>
      <c r="I13" s="99">
        <v>70778.140475000007</v>
      </c>
      <c r="J13" s="99">
        <v>69049.166900000011</v>
      </c>
      <c r="K13" s="100">
        <v>69323.607149999996</v>
      </c>
      <c r="L13" s="101">
        <v>10558.5</v>
      </c>
      <c r="M13" s="99">
        <v>274440.25</v>
      </c>
      <c r="N13" s="99">
        <v>284998.75</v>
      </c>
      <c r="O13" s="102">
        <v>0</v>
      </c>
      <c r="P13" s="103">
        <v>0</v>
      </c>
      <c r="Q13" s="103">
        <v>0</v>
      </c>
      <c r="R13" s="104">
        <v>0</v>
      </c>
      <c r="S13" s="105">
        <v>0</v>
      </c>
      <c r="T13" s="102">
        <v>4669.7367907375065</v>
      </c>
      <c r="U13" s="103">
        <v>2564.4996851726723</v>
      </c>
      <c r="V13" s="103">
        <v>19881.706731967297</v>
      </c>
      <c r="W13" s="104">
        <v>2862.6530684717586</v>
      </c>
      <c r="X13" s="109">
        <v>29978.596276349235</v>
      </c>
      <c r="Y13" s="102">
        <v>0</v>
      </c>
      <c r="Z13" s="103">
        <v>0</v>
      </c>
      <c r="AA13" s="103">
        <v>0</v>
      </c>
      <c r="AB13" s="104">
        <v>0</v>
      </c>
      <c r="AC13" s="105">
        <v>0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141420.63545</v>
      </c>
      <c r="AJ13" s="108">
        <v>137222.642425</v>
      </c>
      <c r="AK13" s="126">
        <v>6355.4721250000002</v>
      </c>
      <c r="AL13" s="108">
        <v>24904.558769000003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14166.932499999999</v>
      </c>
      <c r="E14" s="99">
        <v>14324.723999999998</v>
      </c>
      <c r="F14" s="99">
        <v>20650.105</v>
      </c>
      <c r="G14" s="100">
        <v>19463.238499999999</v>
      </c>
      <c r="H14" s="101">
        <v>89481.727199999994</v>
      </c>
      <c r="I14" s="99">
        <v>86575.544399999984</v>
      </c>
      <c r="J14" s="99">
        <v>96478.093200000018</v>
      </c>
      <c r="K14" s="100">
        <v>86252.63519999999</v>
      </c>
      <c r="L14" s="101">
        <v>68605</v>
      </c>
      <c r="M14" s="99">
        <v>358788</v>
      </c>
      <c r="N14" s="99">
        <v>427393</v>
      </c>
      <c r="O14" s="102">
        <v>0</v>
      </c>
      <c r="P14" s="103">
        <v>0</v>
      </c>
      <c r="Q14" s="103">
        <v>0</v>
      </c>
      <c r="R14" s="104">
        <v>0</v>
      </c>
      <c r="S14" s="105">
        <v>0</v>
      </c>
      <c r="T14" s="102">
        <v>4742.8739871631078</v>
      </c>
      <c r="U14" s="103">
        <v>2994.599288229952</v>
      </c>
      <c r="V14" s="103">
        <v>16107.238287580059</v>
      </c>
      <c r="W14" s="104">
        <v>2808.5878588229552</v>
      </c>
      <c r="X14" s="109">
        <v>26653.299421796073</v>
      </c>
      <c r="Y14" s="102">
        <v>0</v>
      </c>
      <c r="Z14" s="103">
        <v>0</v>
      </c>
      <c r="AA14" s="103">
        <v>0</v>
      </c>
      <c r="AB14" s="104">
        <v>0</v>
      </c>
      <c r="AC14" s="105">
        <v>0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204548.92809999996</v>
      </c>
      <c r="AJ14" s="108">
        <v>214338.95120000004</v>
      </c>
      <c r="AK14" s="126">
        <v>8505.1207000000013</v>
      </c>
      <c r="AL14" s="108">
        <v>38027.719568000008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15681.806549999999</v>
      </c>
      <c r="E15" s="99">
        <v>16549.680049999999</v>
      </c>
      <c r="F15" s="99">
        <v>17324.090250000001</v>
      </c>
      <c r="G15" s="100">
        <v>17203.923149999995</v>
      </c>
      <c r="H15" s="101">
        <v>214172.9374</v>
      </c>
      <c r="I15" s="99">
        <v>227143.28940000004</v>
      </c>
      <c r="J15" s="99">
        <v>185881.35709999999</v>
      </c>
      <c r="K15" s="100">
        <v>183449.4161</v>
      </c>
      <c r="L15" s="101">
        <v>66759.5</v>
      </c>
      <c r="M15" s="99">
        <v>810647.00000000012</v>
      </c>
      <c r="N15" s="99">
        <v>877406.50000000012</v>
      </c>
      <c r="O15" s="102">
        <v>0</v>
      </c>
      <c r="P15" s="103">
        <v>0</v>
      </c>
      <c r="Q15" s="103">
        <v>0</v>
      </c>
      <c r="R15" s="104">
        <v>0</v>
      </c>
      <c r="S15" s="105">
        <v>0</v>
      </c>
      <c r="T15" s="102">
        <v>9721.9443392279027</v>
      </c>
      <c r="U15" s="103">
        <v>5558.6571502100551</v>
      </c>
      <c r="V15" s="103">
        <v>38099.644993454458</v>
      </c>
      <c r="W15" s="104">
        <v>5826.9312186053194</v>
      </c>
      <c r="X15" s="109">
        <v>59207.177701497734</v>
      </c>
      <c r="Y15" s="102">
        <v>0</v>
      </c>
      <c r="Z15" s="103">
        <v>0</v>
      </c>
      <c r="AA15" s="103">
        <v>0</v>
      </c>
      <c r="AB15" s="104">
        <v>0</v>
      </c>
      <c r="AC15" s="105">
        <v>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473547.71340000001</v>
      </c>
      <c r="AJ15" s="108">
        <v>380695.25500000012</v>
      </c>
      <c r="AK15" s="126">
        <v>23163.531599999998</v>
      </c>
      <c r="AL15" s="108">
        <v>73414.356668000008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53909.517650000002</v>
      </c>
      <c r="E16" s="99">
        <v>52396.806499999999</v>
      </c>
      <c r="F16" s="99">
        <v>56079.929299999996</v>
      </c>
      <c r="G16" s="100">
        <v>56847.246549999996</v>
      </c>
      <c r="H16" s="101">
        <v>354007.03364999988</v>
      </c>
      <c r="I16" s="99">
        <v>326908.37414999999</v>
      </c>
      <c r="J16" s="99">
        <v>289093.42657499999</v>
      </c>
      <c r="K16" s="100">
        <v>261748.41562499999</v>
      </c>
      <c r="L16" s="101">
        <v>219233.5</v>
      </c>
      <c r="M16" s="99">
        <v>1231757.2499999998</v>
      </c>
      <c r="N16" s="99">
        <v>1450990.7499999998</v>
      </c>
      <c r="O16" s="102">
        <v>0</v>
      </c>
      <c r="P16" s="103">
        <v>0</v>
      </c>
      <c r="Q16" s="103">
        <v>0</v>
      </c>
      <c r="R16" s="104">
        <v>0</v>
      </c>
      <c r="S16" s="105">
        <v>0</v>
      </c>
      <c r="T16" s="102">
        <v>5925.1995846855989</v>
      </c>
      <c r="U16" s="103">
        <v>3753.1821273783912</v>
      </c>
      <c r="V16" s="103">
        <v>19086.968162229852</v>
      </c>
      <c r="W16" s="104">
        <v>3522.6829498538773</v>
      </c>
      <c r="X16" s="109">
        <v>32288.032824147718</v>
      </c>
      <c r="Y16" s="102">
        <v>0</v>
      </c>
      <c r="Z16" s="103">
        <v>0</v>
      </c>
      <c r="AA16" s="103">
        <v>0</v>
      </c>
      <c r="AB16" s="104">
        <v>0</v>
      </c>
      <c r="AC16" s="105">
        <v>0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787221.73194999993</v>
      </c>
      <c r="AJ16" s="108">
        <v>631992.32062499982</v>
      </c>
      <c r="AK16" s="126">
        <v>31776.697425000006</v>
      </c>
      <c r="AL16" s="108">
        <v>119128.66216020002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6592.4092499999997</v>
      </c>
      <c r="E17" s="99">
        <v>6665.8355999999985</v>
      </c>
      <c r="F17" s="99">
        <v>9609.2744999999995</v>
      </c>
      <c r="G17" s="100">
        <v>9056.9806499999995</v>
      </c>
      <c r="H17" s="101">
        <v>131706.02009999999</v>
      </c>
      <c r="I17" s="99">
        <v>127428.47895000002</v>
      </c>
      <c r="J17" s="99">
        <v>142003.80434999999</v>
      </c>
      <c r="K17" s="100">
        <v>126953.1966</v>
      </c>
      <c r="L17" s="101">
        <v>31924.5</v>
      </c>
      <c r="M17" s="99">
        <v>528091.5</v>
      </c>
      <c r="N17" s="99">
        <v>560016</v>
      </c>
      <c r="O17" s="102">
        <v>0</v>
      </c>
      <c r="P17" s="103">
        <v>0</v>
      </c>
      <c r="Q17" s="103">
        <v>0</v>
      </c>
      <c r="R17" s="104">
        <v>0</v>
      </c>
      <c r="S17" s="105">
        <v>0</v>
      </c>
      <c r="T17" s="102">
        <v>6500.5275642060606</v>
      </c>
      <c r="U17" s="103">
        <v>3520.837101852977</v>
      </c>
      <c r="V17" s="103">
        <v>27951.395684902818</v>
      </c>
      <c r="W17" s="104">
        <v>3972.1358493019611</v>
      </c>
      <c r="X17" s="109">
        <v>41944.896200263815</v>
      </c>
      <c r="Y17" s="102">
        <v>0</v>
      </c>
      <c r="Z17" s="103">
        <v>0</v>
      </c>
      <c r="AA17" s="103">
        <v>0</v>
      </c>
      <c r="AB17" s="104">
        <v>0</v>
      </c>
      <c r="AC17" s="105">
        <v>0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272392.7439</v>
      </c>
      <c r="AJ17" s="108">
        <v>276478.93770000001</v>
      </c>
      <c r="AK17" s="126">
        <v>11144.3184</v>
      </c>
      <c r="AL17" s="108">
        <v>49827.983616000012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52721.8364</v>
      </c>
      <c r="E18" s="99">
        <v>47701.584800000011</v>
      </c>
      <c r="F18" s="99">
        <v>42460.662799999998</v>
      </c>
      <c r="G18" s="100">
        <v>41007.916000000012</v>
      </c>
      <c r="H18" s="101">
        <v>416804.28074999992</v>
      </c>
      <c r="I18" s="99">
        <v>429685.64925000002</v>
      </c>
      <c r="J18" s="99">
        <v>356997.92700000003</v>
      </c>
      <c r="K18" s="100">
        <v>330008.39299999998</v>
      </c>
      <c r="L18" s="101">
        <v>183892</v>
      </c>
      <c r="M18" s="99">
        <v>1533496.2499999998</v>
      </c>
      <c r="N18" s="99">
        <v>1717388.2499999998</v>
      </c>
      <c r="O18" s="102">
        <v>0</v>
      </c>
      <c r="P18" s="103">
        <v>0</v>
      </c>
      <c r="Q18" s="103">
        <v>0</v>
      </c>
      <c r="R18" s="104">
        <v>0</v>
      </c>
      <c r="S18" s="105">
        <v>0</v>
      </c>
      <c r="T18" s="102">
        <v>6767.0567588797012</v>
      </c>
      <c r="U18" s="103">
        <v>5210.256376546401</v>
      </c>
      <c r="V18" s="103">
        <v>13957.274999034165</v>
      </c>
      <c r="W18" s="104">
        <v>3976.6609520469797</v>
      </c>
      <c r="X18" s="109">
        <v>29911.249086507247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946913.35119999992</v>
      </c>
      <c r="AJ18" s="108">
        <v>760170.56929999986</v>
      </c>
      <c r="AK18" s="126">
        <v>10304.3295</v>
      </c>
      <c r="AL18" s="108">
        <v>140268.0287964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13416.20175</v>
      </c>
      <c r="E19" s="99">
        <v>13565.631599999999</v>
      </c>
      <c r="F19" s="99">
        <v>19555.819499999998</v>
      </c>
      <c r="G19" s="100">
        <v>18431.847150000001</v>
      </c>
      <c r="H19" s="101">
        <v>393715.83843301295</v>
      </c>
      <c r="I19" s="99">
        <v>381288.72730801289</v>
      </c>
      <c r="J19" s="99">
        <v>423632.95780801296</v>
      </c>
      <c r="K19" s="100">
        <v>379907.93718301295</v>
      </c>
      <c r="L19" s="101">
        <v>64969.5</v>
      </c>
      <c r="M19" s="99">
        <v>1578545.4607320519</v>
      </c>
      <c r="N19" s="99">
        <v>1643514.9607320519</v>
      </c>
      <c r="O19" s="102">
        <v>0</v>
      </c>
      <c r="P19" s="103">
        <v>0</v>
      </c>
      <c r="Q19" s="103">
        <v>0</v>
      </c>
      <c r="R19" s="104">
        <v>0</v>
      </c>
      <c r="S19" s="105">
        <v>0</v>
      </c>
      <c r="T19" s="102">
        <v>20820.363236269266</v>
      </c>
      <c r="U19" s="103">
        <v>12252.658630360062</v>
      </c>
      <c r="V19" s="103">
        <v>81886.322184787015</v>
      </c>
      <c r="W19" s="104">
        <v>12870.997405304408</v>
      </c>
      <c r="X19" s="109">
        <v>127830.34145672077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801986.39909102581</v>
      </c>
      <c r="AJ19" s="108">
        <v>809704.864716026</v>
      </c>
      <c r="AK19" s="126">
        <v>31823.696925</v>
      </c>
      <c r="AL19" s="108">
        <v>142288.70641200003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40578.740100000003</v>
      </c>
      <c r="E20" s="99">
        <v>42824.477099999996</v>
      </c>
      <c r="F20" s="99">
        <v>44828.3655</v>
      </c>
      <c r="G20" s="100">
        <v>44517.417300000001</v>
      </c>
      <c r="H20" s="101">
        <v>124448.68874</v>
      </c>
      <c r="I20" s="99">
        <v>131985.32394</v>
      </c>
      <c r="J20" s="99">
        <v>108009.40320999999</v>
      </c>
      <c r="K20" s="100">
        <v>106596.28411000001</v>
      </c>
      <c r="L20" s="101">
        <v>172749</v>
      </c>
      <c r="M20" s="99">
        <v>471039.69999999995</v>
      </c>
      <c r="N20" s="99">
        <v>643788.69999999995</v>
      </c>
      <c r="O20" s="102">
        <v>0</v>
      </c>
      <c r="P20" s="103">
        <v>0</v>
      </c>
      <c r="Q20" s="103">
        <v>0</v>
      </c>
      <c r="R20" s="104">
        <v>0</v>
      </c>
      <c r="S20" s="105">
        <v>0</v>
      </c>
      <c r="T20" s="102">
        <v>4073.9743225997472</v>
      </c>
      <c r="U20" s="103">
        <v>2726.5883852053812</v>
      </c>
      <c r="V20" s="103">
        <v>13173.782688347543</v>
      </c>
      <c r="W20" s="104">
        <v>2560.7676167773134</v>
      </c>
      <c r="X20" s="109">
        <v>22535.113012929985</v>
      </c>
      <c r="Y20" s="102">
        <v>0</v>
      </c>
      <c r="Z20" s="103">
        <v>0</v>
      </c>
      <c r="AA20" s="103">
        <v>0</v>
      </c>
      <c r="AB20" s="104">
        <v>0</v>
      </c>
      <c r="AC20" s="105">
        <v>0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339837.22988</v>
      </c>
      <c r="AJ20" s="108">
        <v>286955.44843999995</v>
      </c>
      <c r="AK20" s="126">
        <v>16996.021679999998</v>
      </c>
      <c r="AL20" s="108">
        <v>53867.088106400006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38406.765711719367</v>
      </c>
      <c r="E21" s="99">
        <v>38319.490161719368</v>
      </c>
      <c r="F21" s="99">
        <v>37910.673111719363</v>
      </c>
      <c r="G21" s="100">
        <v>39155.498061719365</v>
      </c>
      <c r="H21" s="101">
        <v>58922.011972478067</v>
      </c>
      <c r="I21" s="99">
        <v>59957.024822478073</v>
      </c>
      <c r="J21" s="99">
        <v>59626.701572478079</v>
      </c>
      <c r="K21" s="100">
        <v>60529.585122478071</v>
      </c>
      <c r="L21" s="101">
        <v>153792.42704687745</v>
      </c>
      <c r="M21" s="99">
        <v>239035.32348991229</v>
      </c>
      <c r="N21" s="99">
        <v>392827.75053678977</v>
      </c>
      <c r="O21" s="102">
        <v>0</v>
      </c>
      <c r="P21" s="103">
        <v>0</v>
      </c>
      <c r="Q21" s="103">
        <v>0</v>
      </c>
      <c r="R21" s="104">
        <v>0</v>
      </c>
      <c r="S21" s="105">
        <v>0</v>
      </c>
      <c r="T21" s="102">
        <v>29332.104634573538</v>
      </c>
      <c r="U21" s="103">
        <v>21944.100020595426</v>
      </c>
      <c r="V21" s="103">
        <v>70344.338121806795</v>
      </c>
      <c r="W21" s="104">
        <v>18540.688495639308</v>
      </c>
      <c r="X21" s="109">
        <v>140161.23127261506</v>
      </c>
      <c r="Y21" s="102">
        <v>0</v>
      </c>
      <c r="Z21" s="103">
        <v>0</v>
      </c>
      <c r="AA21" s="103">
        <v>0</v>
      </c>
      <c r="AB21" s="104">
        <v>0</v>
      </c>
      <c r="AC21" s="105">
        <v>0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195605.29266839486</v>
      </c>
      <c r="AJ21" s="108">
        <v>189477.49286839491</v>
      </c>
      <c r="AK21" s="126">
        <v>7744.9650000000001</v>
      </c>
      <c r="AL21" s="108">
        <v>23249.160640000002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160415.45912500002</v>
      </c>
      <c r="E22" s="99">
        <v>145140.46075000003</v>
      </c>
      <c r="F22" s="99">
        <v>129194.03387499999</v>
      </c>
      <c r="G22" s="100">
        <v>124773.79625</v>
      </c>
      <c r="H22" s="101">
        <v>332002.68075</v>
      </c>
      <c r="I22" s="99">
        <v>342263.24925000005</v>
      </c>
      <c r="J22" s="99">
        <v>284364.32699999999</v>
      </c>
      <c r="K22" s="100">
        <v>262865.99300000002</v>
      </c>
      <c r="L22" s="101">
        <v>559523.75</v>
      </c>
      <c r="M22" s="99">
        <v>1221496.25</v>
      </c>
      <c r="N22" s="99">
        <v>1781020</v>
      </c>
      <c r="O22" s="102">
        <v>0</v>
      </c>
      <c r="P22" s="103">
        <v>0</v>
      </c>
      <c r="Q22" s="103">
        <v>0</v>
      </c>
      <c r="R22" s="104">
        <v>0</v>
      </c>
      <c r="S22" s="105">
        <v>0</v>
      </c>
      <c r="T22" s="102">
        <v>21113.318235075032</v>
      </c>
      <c r="U22" s="103">
        <v>19070.021904305522</v>
      </c>
      <c r="V22" s="103">
        <v>15732.524110839657</v>
      </c>
      <c r="W22" s="104">
        <v>12604.924405597962</v>
      </c>
      <c r="X22" s="109">
        <v>68520.788655818178</v>
      </c>
      <c r="Y22" s="102">
        <v>0</v>
      </c>
      <c r="Z22" s="103">
        <v>0</v>
      </c>
      <c r="AA22" s="103">
        <v>0</v>
      </c>
      <c r="AB22" s="104">
        <v>0</v>
      </c>
      <c r="AC22" s="105">
        <v>0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979821.84987500007</v>
      </c>
      <c r="AJ22" s="108">
        <v>790512.03012499993</v>
      </c>
      <c r="AK22" s="126">
        <v>10686.12</v>
      </c>
      <c r="AL22" s="108">
        <v>145465.164704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0</v>
      </c>
      <c r="E23" s="99">
        <v>0</v>
      </c>
      <c r="F23" s="99">
        <v>0</v>
      </c>
      <c r="G23" s="100">
        <v>0</v>
      </c>
      <c r="H23" s="101">
        <v>45010.789955935528</v>
      </c>
      <c r="I23" s="99">
        <v>45832.366405935529</v>
      </c>
      <c r="J23" s="99">
        <v>45570.161155935537</v>
      </c>
      <c r="K23" s="100">
        <v>46286.855505935528</v>
      </c>
      <c r="L23" s="101">
        <v>0</v>
      </c>
      <c r="M23" s="99">
        <v>182700.17302374213</v>
      </c>
      <c r="N23" s="99">
        <v>182700.17302374213</v>
      </c>
      <c r="O23" s="102">
        <v>0</v>
      </c>
      <c r="P23" s="103">
        <v>0</v>
      </c>
      <c r="Q23" s="103">
        <v>0</v>
      </c>
      <c r="R23" s="104">
        <v>0</v>
      </c>
      <c r="S23" s="105">
        <v>0</v>
      </c>
      <c r="T23" s="102">
        <v>4168.1977342997016</v>
      </c>
      <c r="U23" s="103">
        <v>2383.7132065937926</v>
      </c>
      <c r="V23" s="103">
        <v>16740.66593113347</v>
      </c>
      <c r="W23" s="104">
        <v>2542.4953741605536</v>
      </c>
      <c r="X23" s="109">
        <v>25835.072246187516</v>
      </c>
      <c r="Y23" s="102">
        <v>0</v>
      </c>
      <c r="Z23" s="103">
        <v>0</v>
      </c>
      <c r="AA23" s="103">
        <v>0</v>
      </c>
      <c r="AB23" s="104">
        <v>0</v>
      </c>
      <c r="AC23" s="105">
        <v>0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90843.15636187105</v>
      </c>
      <c r="AJ23" s="108">
        <v>86770.23481187108</v>
      </c>
      <c r="AK23" s="126">
        <v>5086.7818500000003</v>
      </c>
      <c r="AL23" s="108">
        <v>15269.7150176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0</v>
      </c>
      <c r="E24" s="99">
        <v>0</v>
      </c>
      <c r="F24" s="99">
        <v>0</v>
      </c>
      <c r="G24" s="100">
        <v>0</v>
      </c>
      <c r="H24" s="101">
        <v>28033.481395098428</v>
      </c>
      <c r="I24" s="99">
        <v>25983.609395098425</v>
      </c>
      <c r="J24" s="99">
        <v>23123.106195098426</v>
      </c>
      <c r="K24" s="100">
        <v>21054.598995098429</v>
      </c>
      <c r="L24" s="101">
        <v>0</v>
      </c>
      <c r="M24" s="99">
        <v>98194.795980393712</v>
      </c>
      <c r="N24" s="99">
        <v>98194.795980393712</v>
      </c>
      <c r="O24" s="102">
        <v>0</v>
      </c>
      <c r="P24" s="103">
        <v>0</v>
      </c>
      <c r="Q24" s="103">
        <v>0</v>
      </c>
      <c r="R24" s="104">
        <v>0</v>
      </c>
      <c r="S24" s="105">
        <v>0</v>
      </c>
      <c r="T24" s="102">
        <v>1435.5968682296188</v>
      </c>
      <c r="U24" s="103">
        <v>1144.303147893085</v>
      </c>
      <c r="V24" s="103">
        <v>2542.7321610326662</v>
      </c>
      <c r="W24" s="104">
        <v>911.91803941727869</v>
      </c>
      <c r="X24" s="109">
        <v>6034.5502165726493</v>
      </c>
      <c r="Y24" s="102">
        <v>0</v>
      </c>
      <c r="Z24" s="103">
        <v>0</v>
      </c>
      <c r="AA24" s="103">
        <v>0</v>
      </c>
      <c r="AB24" s="104">
        <v>0</v>
      </c>
      <c r="AC24" s="105">
        <v>0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54017.090790196853</v>
      </c>
      <c r="AJ24" s="108">
        <v>42137.150790196858</v>
      </c>
      <c r="AK24" s="126">
        <v>2040.5544</v>
      </c>
      <c r="AL24" s="108">
        <v>7649.8986816000006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5465.7807750000002</v>
      </c>
      <c r="E25" s="99">
        <v>5808.3653249999998</v>
      </c>
      <c r="F25" s="99">
        <v>5788.344149999999</v>
      </c>
      <c r="G25" s="100">
        <v>5183.2597500000002</v>
      </c>
      <c r="H25" s="101">
        <v>73113.424975000002</v>
      </c>
      <c r="I25" s="99">
        <v>79945.660499999984</v>
      </c>
      <c r="J25" s="99">
        <v>68804.297175</v>
      </c>
      <c r="K25" s="100">
        <v>61631.867349999993</v>
      </c>
      <c r="L25" s="101">
        <v>22245.75</v>
      </c>
      <c r="M25" s="99">
        <v>283495.25</v>
      </c>
      <c r="N25" s="99">
        <v>305741</v>
      </c>
      <c r="O25" s="102">
        <v>0</v>
      </c>
      <c r="P25" s="103">
        <v>0</v>
      </c>
      <c r="Q25" s="103">
        <v>0</v>
      </c>
      <c r="R25" s="104">
        <v>0</v>
      </c>
      <c r="S25" s="105">
        <v>0</v>
      </c>
      <c r="T25" s="102">
        <v>13856.576698656581</v>
      </c>
      <c r="U25" s="103">
        <v>11680.297688227307</v>
      </c>
      <c r="V25" s="103">
        <v>10826.171518509838</v>
      </c>
      <c r="W25" s="104">
        <v>7961.0286589407715</v>
      </c>
      <c r="X25" s="109">
        <v>44324.074564334493</v>
      </c>
      <c r="Y25" s="102">
        <v>0</v>
      </c>
      <c r="Z25" s="103">
        <v>0</v>
      </c>
      <c r="AA25" s="103">
        <v>0</v>
      </c>
      <c r="AB25" s="104">
        <v>0</v>
      </c>
      <c r="AC25" s="105">
        <v>0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164333.23157499998</v>
      </c>
      <c r="AJ25" s="108">
        <v>138442.08072500001</v>
      </c>
      <c r="AK25" s="126">
        <v>2965.6876999999999</v>
      </c>
      <c r="AL25" s="108">
        <v>25457.952402400002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60258.857399999994</v>
      </c>
      <c r="E26" s="99">
        <v>59605.339500000002</v>
      </c>
      <c r="F26" s="99">
        <v>53182.836000000003</v>
      </c>
      <c r="G26" s="100">
        <v>52303.967100000002</v>
      </c>
      <c r="H26" s="101">
        <v>221887.22149999999</v>
      </c>
      <c r="I26" s="99">
        <v>228873.17599999998</v>
      </c>
      <c r="J26" s="99">
        <v>196521.55337499999</v>
      </c>
      <c r="K26" s="100">
        <v>184379.29912500002</v>
      </c>
      <c r="L26" s="101">
        <v>225351</v>
      </c>
      <c r="M26" s="99">
        <v>831661.25</v>
      </c>
      <c r="N26" s="99">
        <v>1057012.25</v>
      </c>
      <c r="O26" s="102">
        <v>0</v>
      </c>
      <c r="P26" s="103">
        <v>0</v>
      </c>
      <c r="Q26" s="103">
        <v>0</v>
      </c>
      <c r="R26" s="104">
        <v>0</v>
      </c>
      <c r="S26" s="105">
        <v>0</v>
      </c>
      <c r="T26" s="102">
        <v>19460.85391455573</v>
      </c>
      <c r="U26" s="103">
        <v>14794.105419504638</v>
      </c>
      <c r="V26" s="103">
        <v>42363.198251812777</v>
      </c>
      <c r="W26" s="104">
        <v>11816.631118088553</v>
      </c>
      <c r="X26" s="109">
        <v>88434.788703961705</v>
      </c>
      <c r="Y26" s="102">
        <v>0</v>
      </c>
      <c r="Z26" s="103">
        <v>0</v>
      </c>
      <c r="AA26" s="103">
        <v>0</v>
      </c>
      <c r="AB26" s="104">
        <v>0</v>
      </c>
      <c r="AC26" s="105">
        <v>0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570624.59439999994</v>
      </c>
      <c r="AJ26" s="108">
        <v>467044.33142500004</v>
      </c>
      <c r="AK26" s="126">
        <v>19343.324175000002</v>
      </c>
      <c r="AL26" s="108">
        <v>87463.958443399984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16265.769974999999</v>
      </c>
      <c r="E27" s="99">
        <v>17285.276924999998</v>
      </c>
      <c r="F27" s="99">
        <v>17225.695349999998</v>
      </c>
      <c r="G27" s="100">
        <v>15425.007749999999</v>
      </c>
      <c r="H27" s="101">
        <v>58071.923274999994</v>
      </c>
      <c r="I27" s="99">
        <v>63498.574499999988</v>
      </c>
      <c r="J27" s="99">
        <v>54649.305074999997</v>
      </c>
      <c r="K27" s="100">
        <v>48952.44715</v>
      </c>
      <c r="L27" s="101">
        <v>66201.75</v>
      </c>
      <c r="M27" s="99">
        <v>225172.24999999997</v>
      </c>
      <c r="N27" s="99">
        <v>291374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10850.879904602731</v>
      </c>
      <c r="U27" s="103">
        <v>8574.3153364539503</v>
      </c>
      <c r="V27" s="103">
        <v>16107.912212712523</v>
      </c>
      <c r="W27" s="104">
        <v>6081.1381867101127</v>
      </c>
      <c r="X27" s="109">
        <v>41614.245640479319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155121.54467499998</v>
      </c>
      <c r="AJ27" s="108">
        <v>133426.12752500002</v>
      </c>
      <c r="AK27" s="126">
        <v>2826.3278000000005</v>
      </c>
      <c r="AL27" s="108">
        <v>24261.664033600005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10188.314549999999</v>
      </c>
      <c r="E28" s="99">
        <v>10110.603599999999</v>
      </c>
      <c r="F28" s="99">
        <v>9746.5891499999998</v>
      </c>
      <c r="G28" s="100">
        <v>10854.992700000001</v>
      </c>
      <c r="H28" s="101">
        <v>65232.028508250456</v>
      </c>
      <c r="I28" s="99">
        <v>66459.278408250451</v>
      </c>
      <c r="J28" s="99">
        <v>66067.602908250468</v>
      </c>
      <c r="K28" s="100">
        <v>67138.182608250456</v>
      </c>
      <c r="L28" s="101">
        <v>40900.5</v>
      </c>
      <c r="M28" s="99">
        <v>264897.09243300185</v>
      </c>
      <c r="N28" s="99">
        <v>305797.59243300185</v>
      </c>
      <c r="O28" s="102">
        <v>0</v>
      </c>
      <c r="P28" s="103">
        <v>0</v>
      </c>
      <c r="Q28" s="103">
        <v>0</v>
      </c>
      <c r="R28" s="104">
        <v>0</v>
      </c>
      <c r="S28" s="105">
        <v>0</v>
      </c>
      <c r="T28" s="102">
        <v>3668.5446346987101</v>
      </c>
      <c r="U28" s="103">
        <v>2997.8697697538396</v>
      </c>
      <c r="V28" s="103">
        <v>7800.2323919077207</v>
      </c>
      <c r="W28" s="104">
        <v>2387.6729097578609</v>
      </c>
      <c r="X28" s="109">
        <v>16854.319706118131</v>
      </c>
      <c r="Y28" s="102">
        <v>0</v>
      </c>
      <c r="Z28" s="103">
        <v>0</v>
      </c>
      <c r="AA28" s="103">
        <v>0</v>
      </c>
      <c r="AB28" s="104">
        <v>0</v>
      </c>
      <c r="AC28" s="105">
        <v>0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151990.22506650089</v>
      </c>
      <c r="AJ28" s="108">
        <v>145018.65811650094</v>
      </c>
      <c r="AK28" s="126">
        <v>8788.7092499999999</v>
      </c>
      <c r="AL28" s="108">
        <v>26382.315888000005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2677.4513499999998</v>
      </c>
      <c r="E29" s="99">
        <v>2657.0291999999999</v>
      </c>
      <c r="F29" s="99">
        <v>2561.3675499999999</v>
      </c>
      <c r="G29" s="100">
        <v>2852.6519000000003</v>
      </c>
      <c r="H29" s="101">
        <v>96140.238300000012</v>
      </c>
      <c r="I29" s="99">
        <v>97975.571850000008</v>
      </c>
      <c r="J29" s="99">
        <v>97389.82710000001</v>
      </c>
      <c r="K29" s="100">
        <v>98990.86275</v>
      </c>
      <c r="L29" s="101">
        <v>10748.5</v>
      </c>
      <c r="M29" s="99">
        <v>390496.5</v>
      </c>
      <c r="N29" s="99">
        <v>401245</v>
      </c>
      <c r="O29" s="102">
        <v>0</v>
      </c>
      <c r="P29" s="103">
        <v>0</v>
      </c>
      <c r="Q29" s="103">
        <v>0</v>
      </c>
      <c r="R29" s="104">
        <v>0</v>
      </c>
      <c r="S29" s="105">
        <v>0</v>
      </c>
      <c r="T29" s="102">
        <v>1990.300865249691</v>
      </c>
      <c r="U29" s="103">
        <v>1156.1643128121493</v>
      </c>
      <c r="V29" s="103">
        <v>7838.3523406747445</v>
      </c>
      <c r="W29" s="104">
        <v>1228.9086934673562</v>
      </c>
      <c r="X29" s="109">
        <v>12213.726212203941</v>
      </c>
      <c r="Y29" s="102">
        <v>0</v>
      </c>
      <c r="Z29" s="103">
        <v>0</v>
      </c>
      <c r="AA29" s="103">
        <v>0</v>
      </c>
      <c r="AB29" s="104">
        <v>0</v>
      </c>
      <c r="AC29" s="105">
        <v>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199450.29070000001</v>
      </c>
      <c r="AJ29" s="108">
        <v>190118.4798</v>
      </c>
      <c r="AK29" s="126">
        <v>11676.229499999999</v>
      </c>
      <c r="AL29" s="108">
        <v>35050.195231999998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42901.855591700412</v>
      </c>
      <c r="E30" s="99">
        <v>45332.029491700421</v>
      </c>
      <c r="F30" s="99">
        <v>45190.006341700413</v>
      </c>
      <c r="G30" s="100">
        <v>40897.751141700413</v>
      </c>
      <c r="H30" s="101">
        <v>224326.39402988157</v>
      </c>
      <c r="I30" s="99">
        <v>244502.75737988157</v>
      </c>
      <c r="J30" s="99">
        <v>211601.05282988158</v>
      </c>
      <c r="K30" s="100">
        <v>190420.05727988156</v>
      </c>
      <c r="L30" s="101">
        <v>174321.64256680169</v>
      </c>
      <c r="M30" s="99">
        <v>870850.26151952625</v>
      </c>
      <c r="N30" s="99">
        <v>1045171.9040863279</v>
      </c>
      <c r="O30" s="102">
        <v>0</v>
      </c>
      <c r="P30" s="103">
        <v>0</v>
      </c>
      <c r="Q30" s="103">
        <v>0</v>
      </c>
      <c r="R30" s="104">
        <v>0</v>
      </c>
      <c r="S30" s="105">
        <v>0</v>
      </c>
      <c r="T30" s="102">
        <v>51599.444566981518</v>
      </c>
      <c r="U30" s="103">
        <v>43789.412514755088</v>
      </c>
      <c r="V30" s="103">
        <v>48540.02381564516</v>
      </c>
      <c r="W30" s="104">
        <v>29734.343801200077</v>
      </c>
      <c r="X30" s="109">
        <v>173663.22469858185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557063.03649316402</v>
      </c>
      <c r="AJ30" s="108">
        <v>478457.39669316384</v>
      </c>
      <c r="AK30" s="126">
        <v>9651.4708999999984</v>
      </c>
      <c r="AL30" s="108">
        <v>82849.818200800015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27041.974050000001</v>
      </c>
      <c r="E31" s="99">
        <v>24466.997100000001</v>
      </c>
      <c r="F31" s="99">
        <v>21778.834350000001</v>
      </c>
      <c r="G31" s="100">
        <v>21033.694500000001</v>
      </c>
      <c r="H31" s="101">
        <v>23226.125400000001</v>
      </c>
      <c r="I31" s="99">
        <v>23943.930599999996</v>
      </c>
      <c r="J31" s="99">
        <v>19893.4584</v>
      </c>
      <c r="K31" s="100">
        <v>18389.4856</v>
      </c>
      <c r="L31" s="101">
        <v>94321.5</v>
      </c>
      <c r="M31" s="99">
        <v>85453</v>
      </c>
      <c r="N31" s="99">
        <v>179774.5</v>
      </c>
      <c r="O31" s="102">
        <v>0</v>
      </c>
      <c r="P31" s="103">
        <v>0</v>
      </c>
      <c r="Q31" s="103">
        <v>0</v>
      </c>
      <c r="R31" s="104">
        <v>0</v>
      </c>
      <c r="S31" s="105">
        <v>0</v>
      </c>
      <c r="T31" s="102">
        <v>3661.7025912751142</v>
      </c>
      <c r="U31" s="103">
        <v>2071.4414290795276</v>
      </c>
      <c r="V31" s="103">
        <v>14888.776115087654</v>
      </c>
      <c r="W31" s="104">
        <v>2236.7147068217655</v>
      </c>
      <c r="X31" s="109">
        <v>22858.634842264059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98679.027149999994</v>
      </c>
      <c r="AJ31" s="108">
        <v>80016.825850000008</v>
      </c>
      <c r="AK31" s="126">
        <v>1078.6469999999999</v>
      </c>
      <c r="AL31" s="108">
        <v>14683.118242400004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100.73699999999999</v>
      </c>
      <c r="E32" s="99">
        <v>107.051</v>
      </c>
      <c r="F32" s="99">
        <v>106.68199999999999</v>
      </c>
      <c r="G32" s="100">
        <v>95.53</v>
      </c>
      <c r="H32" s="101">
        <v>11110.20305</v>
      </c>
      <c r="I32" s="99">
        <v>12148.418999999998</v>
      </c>
      <c r="J32" s="99">
        <v>10455.39465</v>
      </c>
      <c r="K32" s="100">
        <v>9365.4832999999999</v>
      </c>
      <c r="L32" s="101">
        <v>410</v>
      </c>
      <c r="M32" s="99">
        <v>43079.5</v>
      </c>
      <c r="N32" s="99">
        <v>43489.5</v>
      </c>
      <c r="O32" s="102">
        <v>0</v>
      </c>
      <c r="P32" s="103">
        <v>0</v>
      </c>
      <c r="Q32" s="103">
        <v>0</v>
      </c>
      <c r="R32" s="104">
        <v>0</v>
      </c>
      <c r="S32" s="105">
        <v>0</v>
      </c>
      <c r="T32" s="102">
        <v>276.55068251454804</v>
      </c>
      <c r="U32" s="103">
        <v>197.61797924494118</v>
      </c>
      <c r="V32" s="103">
        <v>516.27427772633598</v>
      </c>
      <c r="W32" s="104">
        <v>161.26074615485172</v>
      </c>
      <c r="X32" s="109">
        <v>1151.7036856406769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23466.410049999999</v>
      </c>
      <c r="AJ32" s="108">
        <v>19601.2418</v>
      </c>
      <c r="AK32" s="126">
        <v>421.84814999999998</v>
      </c>
      <c r="AL32" s="108">
        <v>3621.2141028000005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3102.88915</v>
      </c>
      <c r="E33" s="99">
        <v>3015.8215</v>
      </c>
      <c r="F33" s="99">
        <v>3227.8123000000001</v>
      </c>
      <c r="G33" s="100">
        <v>3271.9770499999991</v>
      </c>
      <c r="H33" s="101">
        <v>117482.39118239497</v>
      </c>
      <c r="I33" s="99">
        <v>108494.52768239497</v>
      </c>
      <c r="J33" s="99">
        <v>95952.372707394985</v>
      </c>
      <c r="K33" s="100">
        <v>86882.801357394972</v>
      </c>
      <c r="L33" s="101">
        <v>12618.5</v>
      </c>
      <c r="M33" s="99">
        <v>408812.0929295799</v>
      </c>
      <c r="N33" s="99">
        <v>421430.5929295799</v>
      </c>
      <c r="O33" s="102">
        <v>0</v>
      </c>
      <c r="P33" s="103">
        <v>0</v>
      </c>
      <c r="Q33" s="103">
        <v>0</v>
      </c>
      <c r="R33" s="104">
        <v>0</v>
      </c>
      <c r="S33" s="105">
        <v>0</v>
      </c>
      <c r="T33" s="102">
        <v>1370.234194475684</v>
      </c>
      <c r="U33" s="103">
        <v>1099.3878907005103</v>
      </c>
      <c r="V33" s="103">
        <v>2207.7831230037614</v>
      </c>
      <c r="W33" s="104">
        <v>818.07422568661514</v>
      </c>
      <c r="X33" s="109">
        <v>5495.4794338665715</v>
      </c>
      <c r="Y33" s="102">
        <v>0</v>
      </c>
      <c r="Z33" s="103">
        <v>0</v>
      </c>
      <c r="AA33" s="103">
        <v>0</v>
      </c>
      <c r="AB33" s="104">
        <v>0</v>
      </c>
      <c r="AC33" s="105">
        <v>0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232095.62951478994</v>
      </c>
      <c r="AJ33" s="108">
        <v>179437.26388978996</v>
      </c>
      <c r="AK33" s="126">
        <v>9897.6995249999982</v>
      </c>
      <c r="AL33" s="108">
        <v>37105.797594600001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16095.753349999999</v>
      </c>
      <c r="E34" s="99">
        <v>15644.103500000001</v>
      </c>
      <c r="F34" s="99">
        <v>16743.772699999998</v>
      </c>
      <c r="G34" s="100">
        <v>16972.870450000002</v>
      </c>
      <c r="H34" s="101">
        <v>108935.95229999999</v>
      </c>
      <c r="I34" s="99">
        <v>100597.08329999998</v>
      </c>
      <c r="J34" s="99">
        <v>88960.570649999994</v>
      </c>
      <c r="K34" s="100">
        <v>80545.893750000003</v>
      </c>
      <c r="L34" s="101">
        <v>65456.5</v>
      </c>
      <c r="M34" s="99">
        <v>379039.49999999994</v>
      </c>
      <c r="N34" s="99">
        <v>444495.99999999994</v>
      </c>
      <c r="O34" s="102">
        <v>0</v>
      </c>
      <c r="P34" s="103">
        <v>0</v>
      </c>
      <c r="Q34" s="103">
        <v>0</v>
      </c>
      <c r="R34" s="104">
        <v>0</v>
      </c>
      <c r="S34" s="105">
        <v>0</v>
      </c>
      <c r="T34" s="102">
        <v>3431.4575137209167</v>
      </c>
      <c r="U34" s="103">
        <v>2853.8583323741627</v>
      </c>
      <c r="V34" s="103">
        <v>4424.9514260423957</v>
      </c>
      <c r="W34" s="104">
        <v>2163.8850242365697</v>
      </c>
      <c r="X34" s="109">
        <v>12874.152296374046</v>
      </c>
      <c r="Y34" s="102">
        <v>0</v>
      </c>
      <c r="Z34" s="103">
        <v>0</v>
      </c>
      <c r="AA34" s="103">
        <v>0</v>
      </c>
      <c r="AB34" s="104">
        <v>0</v>
      </c>
      <c r="AC34" s="105">
        <v>0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241272.89244999998</v>
      </c>
      <c r="AJ34" s="108">
        <v>193488.64514999997</v>
      </c>
      <c r="AK34" s="126">
        <v>9734.4623999999985</v>
      </c>
      <c r="AL34" s="108">
        <v>36493.832793599999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0</v>
      </c>
      <c r="E35" s="99">
        <v>0</v>
      </c>
      <c r="F35" s="99">
        <v>0</v>
      </c>
      <c r="G35" s="100">
        <v>0</v>
      </c>
      <c r="H35" s="101">
        <v>9498.2709721477768</v>
      </c>
      <c r="I35" s="99">
        <v>9676.6054221477771</v>
      </c>
      <c r="J35" s="99">
        <v>9619.6901721477752</v>
      </c>
      <c r="K35" s="100">
        <v>9775.2585221477748</v>
      </c>
      <c r="L35" s="101">
        <v>0</v>
      </c>
      <c r="M35" s="99">
        <v>38569.825088591111</v>
      </c>
      <c r="N35" s="99">
        <v>38569.825088591111</v>
      </c>
      <c r="O35" s="102">
        <v>0</v>
      </c>
      <c r="P35" s="103">
        <v>0</v>
      </c>
      <c r="Q35" s="103">
        <v>0</v>
      </c>
      <c r="R35" s="104">
        <v>0</v>
      </c>
      <c r="S35" s="105">
        <v>0</v>
      </c>
      <c r="T35" s="102">
        <v>620.90853077497377</v>
      </c>
      <c r="U35" s="103">
        <v>343.14454524028343</v>
      </c>
      <c r="V35" s="103">
        <v>2632.2598445221347</v>
      </c>
      <c r="W35" s="104">
        <v>379.43938690928206</v>
      </c>
      <c r="X35" s="109">
        <v>3975.7523074466735</v>
      </c>
      <c r="Y35" s="102">
        <v>0</v>
      </c>
      <c r="Z35" s="103">
        <v>0</v>
      </c>
      <c r="AA35" s="103">
        <v>0</v>
      </c>
      <c r="AB35" s="104">
        <v>0</v>
      </c>
      <c r="AC35" s="105">
        <v>0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19174.876394295556</v>
      </c>
      <c r="AJ35" s="108">
        <v>18290.792844295556</v>
      </c>
      <c r="AK35" s="126">
        <v>1104.1558499999999</v>
      </c>
      <c r="AL35" s="108">
        <v>3314.5013216000002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0</v>
      </c>
      <c r="E36" s="99">
        <v>0</v>
      </c>
      <c r="F36" s="99">
        <v>0</v>
      </c>
      <c r="G36" s="100">
        <v>0</v>
      </c>
      <c r="H36" s="101">
        <v>50731.454824346947</v>
      </c>
      <c r="I36" s="99">
        <v>51567.254884346949</v>
      </c>
      <c r="J36" s="99">
        <v>51300.510184346946</v>
      </c>
      <c r="K36" s="100">
        <v>52029.61236434694</v>
      </c>
      <c r="L36" s="101">
        <v>0</v>
      </c>
      <c r="M36" s="99">
        <v>205628.83225738778</v>
      </c>
      <c r="N36" s="99">
        <v>205628.83225738778</v>
      </c>
      <c r="O36" s="102">
        <v>0</v>
      </c>
      <c r="P36" s="103">
        <v>0</v>
      </c>
      <c r="Q36" s="103">
        <v>0</v>
      </c>
      <c r="R36" s="104">
        <v>0</v>
      </c>
      <c r="S36" s="105">
        <v>0</v>
      </c>
      <c r="T36" s="102">
        <v>5969.6195401818104</v>
      </c>
      <c r="U36" s="103">
        <v>3596.3364544770911</v>
      </c>
      <c r="V36" s="103">
        <v>21675.858852430862</v>
      </c>
      <c r="W36" s="104">
        <v>3592.283472972254</v>
      </c>
      <c r="X36" s="109">
        <v>34834.098320062018</v>
      </c>
      <c r="Y36" s="102">
        <v>0</v>
      </c>
      <c r="Z36" s="103">
        <v>0</v>
      </c>
      <c r="AA36" s="103">
        <v>0</v>
      </c>
      <c r="AB36" s="104">
        <v>0</v>
      </c>
      <c r="AC36" s="105">
        <v>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102298.7097086939</v>
      </c>
      <c r="AJ36" s="108">
        <v>98155.275368693881</v>
      </c>
      <c r="AK36" s="126">
        <v>5174.8471800000007</v>
      </c>
      <c r="AL36" s="108">
        <v>15534.073217280002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11119.10895</v>
      </c>
      <c r="E37" s="99">
        <v>11734.470449999999</v>
      </c>
      <c r="F37" s="99">
        <v>12283.562250000001</v>
      </c>
      <c r="G37" s="100">
        <v>12198.358349999999</v>
      </c>
      <c r="H37" s="101">
        <v>82999.962360000005</v>
      </c>
      <c r="I37" s="99">
        <v>88026.455160000012</v>
      </c>
      <c r="J37" s="99">
        <v>72035.924939999997</v>
      </c>
      <c r="K37" s="100">
        <v>71093.457540000003</v>
      </c>
      <c r="L37" s="101">
        <v>47335.5</v>
      </c>
      <c r="M37" s="99">
        <v>314155.80000000005</v>
      </c>
      <c r="N37" s="99">
        <v>361491.30000000005</v>
      </c>
      <c r="O37" s="102">
        <v>0</v>
      </c>
      <c r="P37" s="103">
        <v>0</v>
      </c>
      <c r="Q37" s="103">
        <v>0</v>
      </c>
      <c r="R37" s="104">
        <v>0</v>
      </c>
      <c r="S37" s="105">
        <v>0</v>
      </c>
      <c r="T37" s="102">
        <v>2057.2650251607542</v>
      </c>
      <c r="U37" s="103">
        <v>1227.8678306571142</v>
      </c>
      <c r="V37" s="103">
        <v>7337.2241519633662</v>
      </c>
      <c r="W37" s="104">
        <v>1244.3675910098564</v>
      </c>
      <c r="X37" s="109">
        <v>11866.72459879109</v>
      </c>
      <c r="Y37" s="102">
        <v>0</v>
      </c>
      <c r="Z37" s="103">
        <v>0</v>
      </c>
      <c r="AA37" s="103">
        <v>0</v>
      </c>
      <c r="AB37" s="104">
        <v>0</v>
      </c>
      <c r="AC37" s="105">
        <v>0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193879.99692000001</v>
      </c>
      <c r="AJ37" s="108">
        <v>158067.93276000005</v>
      </c>
      <c r="AK37" s="126">
        <v>9543.3703199999982</v>
      </c>
      <c r="AL37" s="108">
        <v>30246.700053600005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6176.5780500000001</v>
      </c>
      <c r="E38" s="99">
        <v>6518.4065499999997</v>
      </c>
      <c r="F38" s="99">
        <v>6823.4227500000006</v>
      </c>
      <c r="G38" s="100">
        <v>6776.0926499999996</v>
      </c>
      <c r="H38" s="101">
        <v>145651.94084999998</v>
      </c>
      <c r="I38" s="99">
        <v>154472.64885</v>
      </c>
      <c r="J38" s="99">
        <v>126411.77152499997</v>
      </c>
      <c r="K38" s="100">
        <v>124757.88877500001</v>
      </c>
      <c r="L38" s="101">
        <v>26294.5</v>
      </c>
      <c r="M38" s="99">
        <v>551294.25</v>
      </c>
      <c r="N38" s="99">
        <v>577588.75</v>
      </c>
      <c r="O38" s="102">
        <v>0</v>
      </c>
      <c r="P38" s="103">
        <v>0</v>
      </c>
      <c r="Q38" s="103">
        <v>0</v>
      </c>
      <c r="R38" s="104">
        <v>0</v>
      </c>
      <c r="S38" s="105">
        <v>0</v>
      </c>
      <c r="T38" s="102">
        <v>6320.611060844547</v>
      </c>
      <c r="U38" s="103">
        <v>4386.9019226748587</v>
      </c>
      <c r="V38" s="103">
        <v>20845.62774095231</v>
      </c>
      <c r="W38" s="104">
        <v>4118.622432221604</v>
      </c>
      <c r="X38" s="109">
        <v>35671.76315669332</v>
      </c>
      <c r="Y38" s="102">
        <v>0</v>
      </c>
      <c r="Z38" s="103">
        <v>0</v>
      </c>
      <c r="AA38" s="103">
        <v>0</v>
      </c>
      <c r="AB38" s="104">
        <v>0</v>
      </c>
      <c r="AC38" s="105">
        <v>0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312819.57429999998</v>
      </c>
      <c r="AJ38" s="108">
        <v>249520.83270000003</v>
      </c>
      <c r="AK38" s="126">
        <v>15248.342999999999</v>
      </c>
      <c r="AL38" s="108">
        <v>48328.00589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51820.916699999994</v>
      </c>
      <c r="E39" s="99">
        <v>51258.909749999999</v>
      </c>
      <c r="F39" s="99">
        <v>45735.738000000005</v>
      </c>
      <c r="G39" s="100">
        <v>44979.935550000002</v>
      </c>
      <c r="H39" s="101">
        <v>315624.37331999996</v>
      </c>
      <c r="I39" s="99">
        <v>325561.57248000009</v>
      </c>
      <c r="J39" s="99">
        <v>279542.87637000001</v>
      </c>
      <c r="K39" s="100">
        <v>262271.07783000002</v>
      </c>
      <c r="L39" s="101">
        <v>193795.5</v>
      </c>
      <c r="M39" s="99">
        <v>1182999.9000000001</v>
      </c>
      <c r="N39" s="99">
        <v>1376795.4000000001</v>
      </c>
      <c r="O39" s="102">
        <v>0</v>
      </c>
      <c r="P39" s="103">
        <v>0</v>
      </c>
      <c r="Q39" s="103">
        <v>0</v>
      </c>
      <c r="R39" s="104">
        <v>0</v>
      </c>
      <c r="S39" s="105">
        <v>0</v>
      </c>
      <c r="T39" s="102">
        <v>11516.941939762502</v>
      </c>
      <c r="U39" s="103">
        <v>6964.8910441799862</v>
      </c>
      <c r="V39" s="103">
        <v>42570.08574591075</v>
      </c>
      <c r="W39" s="104">
        <v>6929.1523535730103</v>
      </c>
      <c r="X39" s="109">
        <v>67981.071083426243</v>
      </c>
      <c r="Y39" s="102">
        <v>0</v>
      </c>
      <c r="Z39" s="103">
        <v>0</v>
      </c>
      <c r="AA39" s="103">
        <v>0</v>
      </c>
      <c r="AB39" s="104">
        <v>0</v>
      </c>
      <c r="AC39" s="105">
        <v>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744265.77225000004</v>
      </c>
      <c r="AJ39" s="108">
        <v>607334.27193000005</v>
      </c>
      <c r="AK39" s="126">
        <v>25195.355820000001</v>
      </c>
      <c r="AL39" s="108">
        <v>113924.86288656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13720.530225</v>
      </c>
      <c r="E40" s="99">
        <v>12414.040949999999</v>
      </c>
      <c r="F40" s="99">
        <v>11050.123575</v>
      </c>
      <c r="G40" s="100">
        <v>10672.055249999999</v>
      </c>
      <c r="H40" s="101">
        <v>121567.1706</v>
      </c>
      <c r="I40" s="99">
        <v>125324.21340000001</v>
      </c>
      <c r="J40" s="99">
        <v>104123.75760000001</v>
      </c>
      <c r="K40" s="100">
        <v>96251.858399999997</v>
      </c>
      <c r="L40" s="101">
        <v>47856.749999999993</v>
      </c>
      <c r="M40" s="99">
        <v>447267</v>
      </c>
      <c r="N40" s="99">
        <v>495123.75</v>
      </c>
      <c r="O40" s="102">
        <v>0</v>
      </c>
      <c r="P40" s="103">
        <v>0</v>
      </c>
      <c r="Q40" s="103">
        <v>0</v>
      </c>
      <c r="R40" s="104">
        <v>0</v>
      </c>
      <c r="S40" s="105">
        <v>0</v>
      </c>
      <c r="T40" s="102">
        <v>1796.3401791846659</v>
      </c>
      <c r="U40" s="103">
        <v>1484.157051875146</v>
      </c>
      <c r="V40" s="103">
        <v>3159.8472154980964</v>
      </c>
      <c r="W40" s="104">
        <v>1045.6617464812566</v>
      </c>
      <c r="X40" s="109">
        <v>7486.0061930391657</v>
      </c>
      <c r="Y40" s="102">
        <v>0</v>
      </c>
      <c r="Z40" s="103">
        <v>0</v>
      </c>
      <c r="AA40" s="103">
        <v>0</v>
      </c>
      <c r="AB40" s="104">
        <v>0</v>
      </c>
      <c r="AC40" s="105">
        <v>0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273025.95517500001</v>
      </c>
      <c r="AJ40" s="108">
        <v>219127.052325</v>
      </c>
      <c r="AK40" s="126">
        <v>2970.7424999999998</v>
      </c>
      <c r="AL40" s="108">
        <v>40439.331306000007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12904.725375</v>
      </c>
      <c r="E41" s="99">
        <v>11675.918250000001</v>
      </c>
      <c r="F41" s="99">
        <v>10393.097625</v>
      </c>
      <c r="G41" s="100">
        <v>10037.508749999999</v>
      </c>
      <c r="H41" s="101">
        <v>84571.602840000007</v>
      </c>
      <c r="I41" s="99">
        <v>87185.29475999999</v>
      </c>
      <c r="J41" s="99">
        <v>72436.604640000005</v>
      </c>
      <c r="K41" s="100">
        <v>66960.297760000001</v>
      </c>
      <c r="L41" s="101">
        <v>45011.25</v>
      </c>
      <c r="M41" s="99">
        <v>311153.8</v>
      </c>
      <c r="N41" s="99">
        <v>356165.05</v>
      </c>
      <c r="O41" s="102">
        <v>0</v>
      </c>
      <c r="P41" s="103">
        <v>0</v>
      </c>
      <c r="Q41" s="103">
        <v>0</v>
      </c>
      <c r="R41" s="104">
        <v>0</v>
      </c>
      <c r="S41" s="105">
        <v>0</v>
      </c>
      <c r="T41" s="102">
        <v>3006.3677556812331</v>
      </c>
      <c r="U41" s="103">
        <v>2441.9111267695616</v>
      </c>
      <c r="V41" s="103">
        <v>4269.3506848362395</v>
      </c>
      <c r="W41" s="104">
        <v>1728.0630164657914</v>
      </c>
      <c r="X41" s="109">
        <v>11445.692583752825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196337.54122499999</v>
      </c>
      <c r="AJ41" s="108">
        <v>157690.51847499999</v>
      </c>
      <c r="AK41" s="126">
        <v>2136.9903000000004</v>
      </c>
      <c r="AL41" s="108">
        <v>29089.851691760006</v>
      </c>
    </row>
    <row r="42" spans="1:38" x14ac:dyDescent="0.5">
      <c r="A42" s="128"/>
      <c r="B42" s="124" t="s">
        <v>191</v>
      </c>
      <c r="C42" s="125" t="s">
        <v>18</v>
      </c>
      <c r="D42" s="110">
        <v>767390.47979951208</v>
      </c>
      <c r="E42" s="111">
        <v>748546.50439951231</v>
      </c>
      <c r="F42" s="111">
        <v>731350.12724951236</v>
      </c>
      <c r="G42" s="112">
        <v>715547.28844951245</v>
      </c>
      <c r="H42" s="113">
        <v>4789540.4961056719</v>
      </c>
      <c r="I42" s="111">
        <v>4873699.1928806724</v>
      </c>
      <c r="J42" s="111">
        <v>4379831.4322156729</v>
      </c>
      <c r="K42" s="112">
        <v>4100031.5821606717</v>
      </c>
      <c r="L42" s="113">
        <v>2962834.399898049</v>
      </c>
      <c r="M42" s="111">
        <v>18143102.703362688</v>
      </c>
      <c r="N42" s="111">
        <v>21105937.103260737</v>
      </c>
      <c r="O42" s="110">
        <v>0</v>
      </c>
      <c r="P42" s="111">
        <v>0</v>
      </c>
      <c r="Q42" s="111">
        <v>0</v>
      </c>
      <c r="R42" s="112">
        <v>0</v>
      </c>
      <c r="S42" s="114">
        <v>0</v>
      </c>
      <c r="T42" s="110">
        <v>301319.07364162087</v>
      </c>
      <c r="U42" s="111">
        <v>218328.56514615525</v>
      </c>
      <c r="V42" s="111">
        <v>731415.33638907981</v>
      </c>
      <c r="W42" s="112">
        <v>181246.71806097488</v>
      </c>
      <c r="X42" s="115">
        <v>1432309.6932378309</v>
      </c>
      <c r="Y42" s="110">
        <v>0</v>
      </c>
      <c r="Z42" s="111">
        <v>0</v>
      </c>
      <c r="AA42" s="111">
        <v>0</v>
      </c>
      <c r="AB42" s="112">
        <v>0</v>
      </c>
      <c r="AC42" s="114">
        <v>0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11179176.673185367</v>
      </c>
      <c r="AJ42" s="111">
        <v>9557603.0148803666</v>
      </c>
      <c r="AK42" s="127">
        <v>369157.41519499995</v>
      </c>
      <c r="AL42" s="111">
        <v>1749800.6775609599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22" priority="11">
      <formula>CELL("protect",A1)=1</formula>
    </cfRule>
  </conditionalFormatting>
  <conditionalFormatting sqref="O8:AL42">
    <cfRule type="expression" dxfId="21" priority="10" stopIfTrue="1">
      <formula>O8-#REF!&gt;1</formula>
    </cfRule>
  </conditionalFormatting>
  <conditionalFormatting sqref="G7">
    <cfRule type="expression" dxfId="20" priority="9">
      <formula>CELL("protect",G7)=1</formula>
    </cfRule>
  </conditionalFormatting>
  <conditionalFormatting sqref="H7">
    <cfRule type="expression" dxfId="19" priority="8">
      <formula>CELL("protect",H7)=1</formula>
    </cfRule>
  </conditionalFormatting>
  <conditionalFormatting sqref="K7">
    <cfRule type="expression" dxfId="18" priority="7">
      <formula>CELL("protect",K7)=1</formula>
    </cfRule>
  </conditionalFormatting>
  <conditionalFormatting sqref="L7">
    <cfRule type="expression" dxfId="17" priority="6">
      <formula>CELL("protect",L7)=1</formula>
    </cfRule>
  </conditionalFormatting>
  <conditionalFormatting sqref="R7">
    <cfRule type="expression" dxfId="16" priority="5">
      <formula>CELL("protect",R7)=1</formula>
    </cfRule>
  </conditionalFormatting>
  <conditionalFormatting sqref="AB7">
    <cfRule type="expression" dxfId="15" priority="4">
      <formula>CELL("protect",AB7)=1</formula>
    </cfRule>
  </conditionalFormatting>
  <conditionalFormatting sqref="A8:A41">
    <cfRule type="expression" dxfId="14" priority="3">
      <formula>CELL("protect",A8)=1</formula>
    </cfRule>
  </conditionalFormatting>
  <conditionalFormatting sqref="A42">
    <cfRule type="expression" dxfId="13" priority="2">
      <formula>CELL("protect",A42)=1</formula>
    </cfRule>
  </conditionalFormatting>
  <conditionalFormatting sqref="A5:A6">
    <cfRule type="expression" dxfId="12" priority="1">
      <formula>CELL("protect",A5)=1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231E-F118-4D2C-950C-B396155E27EE}">
  <dimension ref="A1:AC29"/>
  <sheetViews>
    <sheetView showGridLines="0" workbookViewId="0">
      <selection activeCell="R33" sqref="R33"/>
    </sheetView>
  </sheetViews>
  <sheetFormatPr defaultRowHeight="14.4" x14ac:dyDescent="0.55000000000000004"/>
  <cols>
    <col min="2" max="2" width="15.26171875" customWidth="1"/>
    <col min="22" max="23" width="12.5234375" bestFit="1" customWidth="1"/>
  </cols>
  <sheetData>
    <row r="1" spans="1:23" ht="22.2" x14ac:dyDescent="0.55000000000000004">
      <c r="A1" s="9" t="s">
        <v>0</v>
      </c>
      <c r="B1" s="10"/>
      <c r="C1" s="10"/>
      <c r="D1" s="10"/>
    </row>
    <row r="3" spans="1:23" x14ac:dyDescent="0.55000000000000004">
      <c r="A3" s="11" t="s">
        <v>1</v>
      </c>
      <c r="B3" s="11"/>
      <c r="C3" s="11"/>
      <c r="D3" s="11"/>
      <c r="E3" s="60" t="s">
        <v>2</v>
      </c>
      <c r="F3" s="51"/>
      <c r="G3" s="51"/>
      <c r="R3" s="168" t="s">
        <v>66</v>
      </c>
      <c r="S3" s="163"/>
    </row>
    <row r="4" spans="1:23" ht="28.5" thickBot="1" x14ac:dyDescent="0.6">
      <c r="A4" s="12" t="s">
        <v>5</v>
      </c>
      <c r="B4" s="12"/>
      <c r="C4" s="170" t="s">
        <v>6</v>
      </c>
      <c r="D4" s="170"/>
      <c r="E4" s="171"/>
      <c r="F4" s="169" t="s">
        <v>7</v>
      </c>
      <c r="G4" s="170"/>
      <c r="H4" s="171"/>
      <c r="I4" s="169" t="s">
        <v>8</v>
      </c>
      <c r="J4" s="170"/>
      <c r="K4" s="171"/>
      <c r="L4" s="169" t="s">
        <v>9</v>
      </c>
      <c r="M4" s="170"/>
      <c r="N4" s="171"/>
      <c r="O4" s="169" t="s">
        <v>10</v>
      </c>
      <c r="P4" s="170"/>
      <c r="Q4" s="171"/>
      <c r="R4" s="13" t="s">
        <v>67</v>
      </c>
      <c r="S4" s="14" t="s">
        <v>68</v>
      </c>
      <c r="T4" s="14" t="s">
        <v>69</v>
      </c>
      <c r="U4" s="15" t="s">
        <v>18</v>
      </c>
    </row>
    <row r="5" spans="1:23" s="56" customFormat="1" ht="19.5" customHeight="1" x14ac:dyDescent="0.5">
      <c r="A5" s="53"/>
      <c r="B5" s="53"/>
      <c r="C5" s="55" t="s">
        <v>70</v>
      </c>
      <c r="D5" s="54" t="s">
        <v>71</v>
      </c>
      <c r="E5" s="54" t="s">
        <v>72</v>
      </c>
      <c r="F5" s="55" t="s">
        <v>70</v>
      </c>
      <c r="G5" s="54" t="s">
        <v>71</v>
      </c>
      <c r="H5" s="54" t="s">
        <v>72</v>
      </c>
      <c r="I5" s="55" t="s">
        <v>70</v>
      </c>
      <c r="J5" s="54" t="s">
        <v>71</v>
      </c>
      <c r="K5" s="54" t="s">
        <v>72</v>
      </c>
      <c r="L5" s="55" t="s">
        <v>70</v>
      </c>
      <c r="M5" s="54" t="s">
        <v>71</v>
      </c>
      <c r="N5" s="54" t="s">
        <v>72</v>
      </c>
      <c r="O5" s="55" t="s">
        <v>70</v>
      </c>
      <c r="P5" s="54" t="s">
        <v>71</v>
      </c>
      <c r="Q5" s="54" t="s">
        <v>72</v>
      </c>
      <c r="R5" s="55"/>
      <c r="S5" s="54"/>
      <c r="T5" s="54"/>
      <c r="U5" s="55" t="s">
        <v>72</v>
      </c>
      <c r="V5" s="54" t="s">
        <v>73</v>
      </c>
      <c r="W5" s="54" t="s">
        <v>71</v>
      </c>
    </row>
    <row r="6" spans="1:23" x14ac:dyDescent="0.55000000000000004">
      <c r="A6" s="11" t="s">
        <v>19</v>
      </c>
      <c r="B6" s="11"/>
      <c r="C6" s="16">
        <v>223200</v>
      </c>
      <c r="D6" s="61"/>
      <c r="E6" s="57" t="e">
        <f>#REF!</f>
        <v>#REF!</v>
      </c>
      <c r="F6" s="16">
        <v>115409</v>
      </c>
      <c r="G6" s="17"/>
      <c r="H6" s="57" t="e">
        <f>#REF!</f>
        <v>#REF!</v>
      </c>
      <c r="I6" s="16">
        <v>44903</v>
      </c>
      <c r="J6" s="17"/>
      <c r="K6" s="57" t="e">
        <f>#REF!</f>
        <v>#REF!</v>
      </c>
      <c r="L6" s="16">
        <v>2227500</v>
      </c>
      <c r="M6" s="17">
        <v>2227500</v>
      </c>
      <c r="N6" s="57" t="e">
        <f>#REF!</f>
        <v>#REF!</v>
      </c>
      <c r="O6" s="16"/>
      <c r="P6" s="17">
        <v>2231</v>
      </c>
      <c r="Q6" s="57" t="e">
        <f>#REF!</f>
        <v>#REF!</v>
      </c>
      <c r="R6" s="18" t="e">
        <f>SUM(#REF!,#REF!)/#REF!</f>
        <v>#REF!</v>
      </c>
      <c r="S6" s="19" t="e">
        <f>#REF!/#REF!</f>
        <v>#REF!</v>
      </c>
      <c r="T6" s="19" t="e">
        <f>#REF!/#REF!</f>
        <v>#REF!</v>
      </c>
      <c r="U6" s="44" t="e">
        <f>#REF!</f>
        <v>#REF!</v>
      </c>
      <c r="V6" s="44">
        <f>C6+F6+I6+L6+O6</f>
        <v>2611012</v>
      </c>
      <c r="W6" s="44">
        <f>D6+G6+J6+M6+P6</f>
        <v>2229731</v>
      </c>
    </row>
    <row r="7" spans="1:23" x14ac:dyDescent="0.55000000000000004">
      <c r="A7" s="11" t="s">
        <v>20</v>
      </c>
      <c r="B7" s="11"/>
      <c r="C7" s="62">
        <v>227200</v>
      </c>
      <c r="D7" s="61">
        <v>92800</v>
      </c>
      <c r="E7" s="57" t="e">
        <f>#REF!</f>
        <v>#REF!</v>
      </c>
      <c r="F7" s="16">
        <v>92040</v>
      </c>
      <c r="G7" s="17">
        <v>171191</v>
      </c>
      <c r="H7" s="57" t="e">
        <f>#REF!</f>
        <v>#REF!</v>
      </c>
      <c r="I7" s="16">
        <v>27068</v>
      </c>
      <c r="J7" s="17">
        <v>63158</v>
      </c>
      <c r="K7" s="57" t="e">
        <f>#REF!</f>
        <v>#REF!</v>
      </c>
      <c r="L7" s="16">
        <v>2087161</v>
      </c>
      <c r="M7" s="17">
        <v>2451054</v>
      </c>
      <c r="N7" s="57" t="e">
        <f>#REF!</f>
        <v>#REF!</v>
      </c>
      <c r="O7" s="16">
        <v>14497</v>
      </c>
      <c r="P7" s="17">
        <v>25003</v>
      </c>
      <c r="Q7" s="57" t="e">
        <f>#REF!</f>
        <v>#REF!</v>
      </c>
      <c r="R7" s="18" t="e">
        <f>SUM(#REF!,#REF!)/#REF!</f>
        <v>#REF!</v>
      </c>
      <c r="S7" s="19" t="e">
        <f>#REF!/#REF!</f>
        <v>#REF!</v>
      </c>
      <c r="T7" s="19" t="e">
        <f>#REF!/#REF!</f>
        <v>#REF!</v>
      </c>
      <c r="U7" s="44" t="e">
        <f>#REF!</f>
        <v>#REF!</v>
      </c>
      <c r="V7" s="44">
        <f t="shared" ref="V7:V12" si="0">C7+F7+I7+L7+O7</f>
        <v>2447966</v>
      </c>
      <c r="W7" s="44">
        <f t="shared" ref="W7:W12" si="1">D7+G7+J7+M7+P7</f>
        <v>2803206</v>
      </c>
    </row>
    <row r="8" spans="1:23" x14ac:dyDescent="0.55000000000000004">
      <c r="A8" s="11" t="s">
        <v>21</v>
      </c>
      <c r="B8" s="11"/>
      <c r="C8" s="62">
        <v>400000</v>
      </c>
      <c r="D8" s="61"/>
      <c r="E8" s="57" t="e">
        <f>#REF!</f>
        <v>#REF!</v>
      </c>
      <c r="F8" s="16">
        <v>152500</v>
      </c>
      <c r="G8" s="17"/>
      <c r="H8" s="57" t="e">
        <f>#REF!</f>
        <v>#REF!</v>
      </c>
      <c r="I8" s="16">
        <v>115000</v>
      </c>
      <c r="J8" s="17"/>
      <c r="K8" s="57" t="e">
        <f>#REF!</f>
        <v>#REF!</v>
      </c>
      <c r="L8" s="16">
        <v>9415998</v>
      </c>
      <c r="M8" s="17">
        <v>3030770</v>
      </c>
      <c r="N8" s="57" t="e">
        <f>#REF!</f>
        <v>#REF!</v>
      </c>
      <c r="O8" s="16">
        <v>70655</v>
      </c>
      <c r="P8" s="17"/>
      <c r="Q8" s="57" t="e">
        <f>#REF!</f>
        <v>#REF!</v>
      </c>
      <c r="R8" s="18" t="e">
        <f>SUM(#REF!,#REF!)/#REF!</f>
        <v>#REF!</v>
      </c>
      <c r="S8" s="19" t="e">
        <f>#REF!/#REF!</f>
        <v>#REF!</v>
      </c>
      <c r="T8" s="19" t="e">
        <f>#REF!/#REF!</f>
        <v>#REF!</v>
      </c>
      <c r="U8" s="44" t="e">
        <f>#REF!</f>
        <v>#REF!</v>
      </c>
      <c r="V8" s="44">
        <f t="shared" si="0"/>
        <v>10154153</v>
      </c>
      <c r="W8" s="44">
        <f t="shared" si="1"/>
        <v>3030770</v>
      </c>
    </row>
    <row r="9" spans="1:23" x14ac:dyDescent="0.55000000000000004">
      <c r="A9" s="11" t="s">
        <v>22</v>
      </c>
      <c r="B9" s="11"/>
      <c r="C9" s="62">
        <v>89303</v>
      </c>
      <c r="D9" s="61"/>
      <c r="E9" s="57" t="e">
        <f>#REF!</f>
        <v>#REF!</v>
      </c>
      <c r="F9" s="16">
        <v>83258</v>
      </c>
      <c r="G9" s="17"/>
      <c r="H9" s="57" t="e">
        <f>#REF!</f>
        <v>#REF!</v>
      </c>
      <c r="I9" s="16"/>
      <c r="J9" s="17"/>
      <c r="K9" s="57" t="e">
        <f>#REF!</f>
        <v>#REF!</v>
      </c>
      <c r="L9" s="16"/>
      <c r="M9" s="17"/>
      <c r="N9" s="57" t="e">
        <f>#REF!</f>
        <v>#REF!</v>
      </c>
      <c r="O9" s="16"/>
      <c r="P9" s="17"/>
      <c r="Q9" s="57" t="e">
        <f>#REF!</f>
        <v>#REF!</v>
      </c>
      <c r="R9" s="18" t="e">
        <f>SUM(#REF!,#REF!)/#REF!</f>
        <v>#REF!</v>
      </c>
      <c r="S9" s="19" t="e">
        <f>#REF!/#REF!</f>
        <v>#REF!</v>
      </c>
      <c r="T9" s="19" t="e">
        <f>#REF!/#REF!</f>
        <v>#REF!</v>
      </c>
      <c r="U9" s="44" t="e">
        <f>#REF!</f>
        <v>#REF!</v>
      </c>
      <c r="V9" s="44">
        <f t="shared" si="0"/>
        <v>172561</v>
      </c>
      <c r="W9" s="44">
        <f t="shared" si="1"/>
        <v>0</v>
      </c>
    </row>
    <row r="10" spans="1:23" x14ac:dyDescent="0.55000000000000004">
      <c r="A10" s="11" t="s">
        <v>23</v>
      </c>
      <c r="B10" s="11"/>
      <c r="C10" s="62"/>
      <c r="D10" s="61"/>
      <c r="E10" s="57" t="e">
        <f>#REF!</f>
        <v>#REF!</v>
      </c>
      <c r="F10" s="16"/>
      <c r="G10" s="17"/>
      <c r="H10" s="57" t="e">
        <f>#REF!</f>
        <v>#REF!</v>
      </c>
      <c r="I10" s="16"/>
      <c r="J10" s="17"/>
      <c r="K10" s="57" t="e">
        <f>#REF!</f>
        <v>#REF!</v>
      </c>
      <c r="L10" s="16"/>
      <c r="M10" s="17"/>
      <c r="N10" s="57" t="e">
        <f>#REF!</f>
        <v>#REF!</v>
      </c>
      <c r="O10" s="16"/>
      <c r="P10" s="17"/>
      <c r="Q10" s="57" t="e">
        <f>#REF!</f>
        <v>#REF!</v>
      </c>
      <c r="R10" s="18" t="e">
        <f>SUM(#REF!,#REF!)/#REF!</f>
        <v>#REF!</v>
      </c>
      <c r="S10" s="19" t="e">
        <f>#REF!/#REF!</f>
        <v>#REF!</v>
      </c>
      <c r="T10" s="19" t="e">
        <f>#REF!/#REF!</f>
        <v>#REF!</v>
      </c>
      <c r="U10" s="44" t="e">
        <f>#REF!</f>
        <v>#REF!</v>
      </c>
      <c r="V10" s="44">
        <f t="shared" si="0"/>
        <v>0</v>
      </c>
      <c r="W10" s="44">
        <f t="shared" si="1"/>
        <v>0</v>
      </c>
    </row>
    <row r="11" spans="1:23" x14ac:dyDescent="0.55000000000000004">
      <c r="A11" s="11" t="s">
        <v>24</v>
      </c>
      <c r="B11" s="11"/>
      <c r="C11" s="62"/>
      <c r="D11" s="61"/>
      <c r="E11" s="57" t="e">
        <f>#REF!</f>
        <v>#REF!</v>
      </c>
      <c r="F11" s="16"/>
      <c r="G11" s="17"/>
      <c r="H11" s="57" t="e">
        <f>#REF!</f>
        <v>#REF!</v>
      </c>
      <c r="I11" s="16"/>
      <c r="J11" s="17"/>
      <c r="K11" s="57" t="e">
        <f>#REF!</f>
        <v>#REF!</v>
      </c>
      <c r="L11" s="16"/>
      <c r="M11" s="17"/>
      <c r="N11" s="57" t="e">
        <f>#REF!</f>
        <v>#REF!</v>
      </c>
      <c r="O11" s="16"/>
      <c r="P11" s="17"/>
      <c r="Q11" s="57" t="e">
        <f>#REF!</f>
        <v>#REF!</v>
      </c>
      <c r="R11" s="18" t="e">
        <f>SUM(#REF!,#REF!)/#REF!</f>
        <v>#REF!</v>
      </c>
      <c r="S11" s="19" t="e">
        <f>#REF!/#REF!</f>
        <v>#REF!</v>
      </c>
      <c r="T11" s="19" t="e">
        <f>#REF!/#REF!</f>
        <v>#REF!</v>
      </c>
      <c r="U11" s="44" t="e">
        <f>#REF!</f>
        <v>#REF!</v>
      </c>
      <c r="V11" s="44">
        <f t="shared" si="0"/>
        <v>0</v>
      </c>
      <c r="W11" s="44">
        <f t="shared" si="1"/>
        <v>0</v>
      </c>
    </row>
    <row r="12" spans="1:23" ht="14.7" thickBot="1" x14ac:dyDescent="0.6">
      <c r="A12" s="21" t="s">
        <v>30</v>
      </c>
      <c r="B12" s="21"/>
      <c r="C12" s="63"/>
      <c r="D12" s="64"/>
      <c r="E12" s="58" t="e">
        <f>#REF!</f>
        <v>#REF!</v>
      </c>
      <c r="F12" s="22"/>
      <c r="G12" s="23"/>
      <c r="H12" s="58" t="e">
        <f>#REF!</f>
        <v>#REF!</v>
      </c>
      <c r="I12" s="22"/>
      <c r="J12" s="23"/>
      <c r="K12" s="58" t="e">
        <f>#REF!</f>
        <v>#REF!</v>
      </c>
      <c r="L12" s="22"/>
      <c r="M12" s="23"/>
      <c r="N12" s="58" t="e">
        <f>#REF!</f>
        <v>#REF!</v>
      </c>
      <c r="O12" s="22"/>
      <c r="P12" s="23"/>
      <c r="Q12" s="58" t="e">
        <f>#REF!</f>
        <v>#REF!</v>
      </c>
      <c r="R12" s="24" t="e">
        <f>SUM(#REF!,#REF!)/#REF!</f>
        <v>#REF!</v>
      </c>
      <c r="S12" s="25" t="e">
        <f>#REF!/#REF!</f>
        <v>#REF!</v>
      </c>
      <c r="T12" s="25" t="e">
        <f>#REF!/#REF!</f>
        <v>#REF!</v>
      </c>
      <c r="U12" s="45" t="e">
        <f>#REF!</f>
        <v>#REF!</v>
      </c>
      <c r="V12" s="45">
        <f t="shared" si="0"/>
        <v>0</v>
      </c>
      <c r="W12" s="45">
        <f t="shared" si="1"/>
        <v>0</v>
      </c>
    </row>
    <row r="13" spans="1:23" x14ac:dyDescent="0.55000000000000004">
      <c r="A13" s="27" t="s">
        <v>18</v>
      </c>
      <c r="B13" s="27"/>
      <c r="C13" s="65">
        <f>MAX(C6:C12)</f>
        <v>400000</v>
      </c>
      <c r="D13" s="66">
        <f>MAX(D6:D12)</f>
        <v>92800</v>
      </c>
      <c r="E13" s="59" t="e">
        <f>#REF!</f>
        <v>#REF!</v>
      </c>
      <c r="F13" s="65">
        <f>MAX(F6:F12)</f>
        <v>152500</v>
      </c>
      <c r="G13" s="66">
        <f>MAX(G6:G12)</f>
        <v>171191</v>
      </c>
      <c r="H13" s="59" t="e">
        <f>#REF!</f>
        <v>#REF!</v>
      </c>
      <c r="I13" s="65">
        <f>MAX(I6:I12)</f>
        <v>115000</v>
      </c>
      <c r="J13" s="66">
        <f>MAX(J6:J12)</f>
        <v>63158</v>
      </c>
      <c r="K13" s="59" t="e">
        <f>#REF!</f>
        <v>#REF!</v>
      </c>
      <c r="L13" s="65">
        <f>MAX(L6:L12)</f>
        <v>9415998</v>
      </c>
      <c r="M13" s="66">
        <f>MAX(M6:M12)</f>
        <v>3030770</v>
      </c>
      <c r="N13" s="59" t="e">
        <f>#REF!+150000+30382</f>
        <v>#REF!</v>
      </c>
      <c r="O13" s="65">
        <f>MAX(O6:O12)</f>
        <v>70655</v>
      </c>
      <c r="P13" s="66">
        <f>MAX(P6:P12)</f>
        <v>25003</v>
      </c>
      <c r="Q13" s="59" t="e">
        <f>#REF!</f>
        <v>#REF!</v>
      </c>
      <c r="R13" s="29" t="e">
        <f>SUM(#REF!,#REF!)/#REF!</f>
        <v>#REF!</v>
      </c>
      <c r="S13" s="30" t="e">
        <f>#REF!/#REF!</f>
        <v>#REF!</v>
      </c>
      <c r="T13" s="30" t="e">
        <f>#REF!/#REF!</f>
        <v>#REF!</v>
      </c>
      <c r="U13" s="44" t="e">
        <f>#REF!</f>
        <v>#REF!</v>
      </c>
      <c r="V13" s="44">
        <f>C13+F13+I13+L13+O13</f>
        <v>10154153</v>
      </c>
      <c r="W13" s="44">
        <f>D13+G13+J13+M13+P13</f>
        <v>3382922</v>
      </c>
    </row>
    <row r="15" spans="1:23" ht="22.2" x14ac:dyDescent="0.55000000000000004">
      <c r="A15" s="9" t="s">
        <v>74</v>
      </c>
      <c r="B15" s="10"/>
      <c r="C15" s="10"/>
      <c r="D15" s="10"/>
    </row>
    <row r="17" spans="1:29" x14ac:dyDescent="0.55000000000000004">
      <c r="A17" s="11" t="s">
        <v>1</v>
      </c>
      <c r="B17" s="11"/>
      <c r="C17" s="11"/>
      <c r="D17" s="11"/>
      <c r="E17" s="60" t="s">
        <v>2</v>
      </c>
      <c r="F17" s="51"/>
      <c r="G17" s="51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168" t="s">
        <v>66</v>
      </c>
      <c r="S17" s="163"/>
      <c r="T17" s="46"/>
      <c r="U17" s="47" t="s">
        <v>75</v>
      </c>
      <c r="V17" s="46"/>
      <c r="Y17" s="60" t="s">
        <v>76</v>
      </c>
    </row>
    <row r="18" spans="1:29" ht="28.5" thickBot="1" x14ac:dyDescent="0.6">
      <c r="A18" s="31" t="s">
        <v>5</v>
      </c>
      <c r="B18" s="31"/>
      <c r="C18" s="170" t="s">
        <v>6</v>
      </c>
      <c r="D18" s="170"/>
      <c r="E18" s="171"/>
      <c r="F18" s="169" t="s">
        <v>7</v>
      </c>
      <c r="G18" s="170"/>
      <c r="H18" s="171"/>
      <c r="I18" s="169" t="s">
        <v>8</v>
      </c>
      <c r="J18" s="170"/>
      <c r="K18" s="171"/>
      <c r="L18" s="169" t="s">
        <v>9</v>
      </c>
      <c r="M18" s="170"/>
      <c r="N18" s="171"/>
      <c r="O18" s="169" t="s">
        <v>10</v>
      </c>
      <c r="P18" s="170"/>
      <c r="Q18" s="171"/>
      <c r="R18" s="13" t="s">
        <v>67</v>
      </c>
      <c r="S18" s="14" t="s">
        <v>68</v>
      </c>
      <c r="T18" s="14" t="s">
        <v>69</v>
      </c>
      <c r="U18" s="34" t="s">
        <v>77</v>
      </c>
      <c r="V18" s="35" t="s">
        <v>78</v>
      </c>
      <c r="Y18" s="13" t="s">
        <v>79</v>
      </c>
      <c r="Z18" s="14" t="s">
        <v>80</v>
      </c>
      <c r="AA18" s="14" t="s">
        <v>5</v>
      </c>
      <c r="AB18" s="49" t="s">
        <v>81</v>
      </c>
      <c r="AC18" s="49" t="s">
        <v>82</v>
      </c>
    </row>
    <row r="19" spans="1:29" ht="21" customHeight="1" thickTop="1" thickBot="1" x14ac:dyDescent="0.6">
      <c r="A19" s="50"/>
      <c r="B19" s="50"/>
      <c r="C19" s="55" t="s">
        <v>70</v>
      </c>
      <c r="D19" s="54" t="s">
        <v>71</v>
      </c>
      <c r="E19" s="54" t="s">
        <v>72</v>
      </c>
      <c r="F19" s="55" t="s">
        <v>70</v>
      </c>
      <c r="G19" s="54" t="s">
        <v>71</v>
      </c>
      <c r="H19" s="54" t="s">
        <v>72</v>
      </c>
      <c r="I19" s="55" t="s">
        <v>70</v>
      </c>
      <c r="J19" s="54" t="s">
        <v>71</v>
      </c>
      <c r="K19" s="54" t="s">
        <v>72</v>
      </c>
      <c r="L19" s="55" t="s">
        <v>70</v>
      </c>
      <c r="M19" s="54" t="s">
        <v>71</v>
      </c>
      <c r="N19" s="54" t="s">
        <v>72</v>
      </c>
      <c r="O19" s="55" t="s">
        <v>70</v>
      </c>
      <c r="P19" s="54" t="s">
        <v>71</v>
      </c>
      <c r="Q19" s="54" t="s">
        <v>72</v>
      </c>
      <c r="R19" s="52"/>
      <c r="S19" s="49"/>
      <c r="T19" s="49"/>
      <c r="U19" s="52"/>
      <c r="V19" s="55" t="s">
        <v>72</v>
      </c>
      <c r="W19" s="54" t="s">
        <v>73</v>
      </c>
      <c r="X19" s="54" t="s">
        <v>71</v>
      </c>
      <c r="Y19" s="52"/>
      <c r="Z19" s="49"/>
      <c r="AA19" s="49"/>
      <c r="AB19" s="49"/>
      <c r="AC19" s="49"/>
    </row>
    <row r="20" spans="1:29" ht="14.7" thickTop="1" x14ac:dyDescent="0.55000000000000004">
      <c r="A20" s="11" t="s">
        <v>19</v>
      </c>
      <c r="B20" s="11"/>
      <c r="C20" s="62">
        <v>144720</v>
      </c>
      <c r="D20" s="61"/>
      <c r="E20" s="57" t="e">
        <f>#REF!</f>
        <v>#REF!</v>
      </c>
      <c r="F20" s="16">
        <v>73490</v>
      </c>
      <c r="G20" s="17"/>
      <c r="H20" s="57" t="e">
        <f>#REF!</f>
        <v>#REF!</v>
      </c>
      <c r="I20" s="16">
        <v>29109</v>
      </c>
      <c r="J20" s="17"/>
      <c r="K20" s="57" t="e">
        <f>#REF!</f>
        <v>#REF!</v>
      </c>
      <c r="L20" s="16">
        <v>155925</v>
      </c>
      <c r="M20" s="17">
        <v>539000</v>
      </c>
      <c r="N20" s="57" t="e">
        <f>#REF!</f>
        <v>#REF!</v>
      </c>
      <c r="O20" s="16"/>
      <c r="P20" s="17">
        <v>2231</v>
      </c>
      <c r="Q20" s="57" t="e">
        <f>#REF!</f>
        <v>#REF!</v>
      </c>
      <c r="R20" s="18" t="e">
        <f>SUM(#REF!,#REF!)/#REF!</f>
        <v>#REF!</v>
      </c>
      <c r="S20" s="19" t="e">
        <f>#REF!/#REF!</f>
        <v>#REF!</v>
      </c>
      <c r="T20" s="19" t="e">
        <f>#REF!/#REF!</f>
        <v>#REF!</v>
      </c>
      <c r="U20" s="36" t="e">
        <f t="shared" ref="U20:U26" si="2">U6</f>
        <v>#REF!</v>
      </c>
      <c r="V20" s="37" t="e">
        <f>#REF!</f>
        <v>#REF!</v>
      </c>
      <c r="W20" s="44">
        <f>C20+F20+I20+L20+O20</f>
        <v>403244</v>
      </c>
      <c r="X20" s="44">
        <f>D20+G20+J20+M20+P20</f>
        <v>541231</v>
      </c>
      <c r="Y20" s="36">
        <f>67854253.2+250000</f>
        <v>68104253.200000003</v>
      </c>
      <c r="Z20" s="36">
        <v>250000</v>
      </c>
      <c r="AA20" s="36">
        <f t="shared" ref="AA20:AA28" si="3">Y20-Z20</f>
        <v>67854253.200000003</v>
      </c>
      <c r="AB20" s="36">
        <v>47281253.200000003</v>
      </c>
      <c r="AC20" s="36">
        <v>20823000</v>
      </c>
    </row>
    <row r="21" spans="1:29" x14ac:dyDescent="0.55000000000000004">
      <c r="A21" s="11" t="s">
        <v>20</v>
      </c>
      <c r="B21" s="11"/>
      <c r="C21" s="62">
        <v>154524</v>
      </c>
      <c r="D21" s="61">
        <v>63075</v>
      </c>
      <c r="E21" s="57" t="e">
        <f>#REF!</f>
        <v>#REF!</v>
      </c>
      <c r="F21" s="16">
        <v>84237</v>
      </c>
      <c r="G21" s="17">
        <v>86624</v>
      </c>
      <c r="H21" s="57" t="e">
        <f>#REF!</f>
        <v>#REF!</v>
      </c>
      <c r="I21" s="16">
        <v>22808</v>
      </c>
      <c r="J21" s="17">
        <v>53216</v>
      </c>
      <c r="K21" s="57" t="e">
        <f>#REF!</f>
        <v>#REF!</v>
      </c>
      <c r="L21" s="16">
        <v>419857</v>
      </c>
      <c r="M21" s="17">
        <v>478125</v>
      </c>
      <c r="N21" s="57" t="e">
        <f>#REF!</f>
        <v>#REF!</v>
      </c>
      <c r="O21" s="16">
        <v>12613</v>
      </c>
      <c r="P21" s="17">
        <v>21752</v>
      </c>
      <c r="Q21" s="57" t="e">
        <f>#REF!</f>
        <v>#REF!</v>
      </c>
      <c r="R21" s="18" t="e">
        <f>SUM(#REF!,#REF!)/#REF!</f>
        <v>#REF!</v>
      </c>
      <c r="S21" s="19" t="e">
        <f>#REF!/#REF!</f>
        <v>#REF!</v>
      </c>
      <c r="T21" s="19" t="e">
        <f>#REF!/#REF!</f>
        <v>#REF!</v>
      </c>
      <c r="U21" s="38" t="e">
        <f t="shared" si="2"/>
        <v>#REF!</v>
      </c>
      <c r="V21" s="39" t="e">
        <f>#REF!</f>
        <v>#REF!</v>
      </c>
      <c r="W21" s="44">
        <f t="shared" ref="W21:W28" si="4">C21+F21+I21+L21+O21</f>
        <v>694039</v>
      </c>
      <c r="X21" s="44">
        <f t="shared" ref="X21:X28" si="5">D21+G21+J21+M21+P21</f>
        <v>702792</v>
      </c>
      <c r="Y21" s="38">
        <v>122898994.97000197</v>
      </c>
      <c r="Z21" s="38">
        <v>2795728</v>
      </c>
      <c r="AA21" s="38">
        <f t="shared" si="3"/>
        <v>120103266.97000197</v>
      </c>
      <c r="AB21" s="38">
        <v>55442757.185819745</v>
      </c>
      <c r="AC21" s="38">
        <v>67456237.784182221</v>
      </c>
    </row>
    <row r="22" spans="1:29" x14ac:dyDescent="0.55000000000000004">
      <c r="A22" s="11" t="s">
        <v>21</v>
      </c>
      <c r="B22" s="11"/>
      <c r="C22" s="62">
        <v>400000</v>
      </c>
      <c r="D22" s="61"/>
      <c r="E22" s="57" t="e">
        <f>#REF!</f>
        <v>#REF!</v>
      </c>
      <c r="F22" s="16">
        <v>152500</v>
      </c>
      <c r="G22" s="17"/>
      <c r="H22" s="57" t="e">
        <f>#REF!</f>
        <v>#REF!</v>
      </c>
      <c r="I22" s="16">
        <v>115000</v>
      </c>
      <c r="J22" s="17"/>
      <c r="K22" s="57" t="e">
        <f>#REF!</f>
        <v>#REF!</v>
      </c>
      <c r="L22" s="16">
        <v>5991096</v>
      </c>
      <c r="M22" s="17">
        <v>3060000</v>
      </c>
      <c r="N22" s="57" t="e">
        <f>#REF!</f>
        <v>#REF!</v>
      </c>
      <c r="O22" s="16"/>
      <c r="P22" s="17">
        <v>70655</v>
      </c>
      <c r="Q22" s="57" t="e">
        <f>#REF!</f>
        <v>#REF!</v>
      </c>
      <c r="R22" s="18" t="e">
        <f>SUM(#REF!,#REF!)/#REF!</f>
        <v>#REF!</v>
      </c>
      <c r="S22" s="19" t="e">
        <f>#REF!/#REF!</f>
        <v>#REF!</v>
      </c>
      <c r="T22" s="19" t="e">
        <f>#REF!/#REF!</f>
        <v>#REF!</v>
      </c>
      <c r="U22" s="38" t="e">
        <f t="shared" si="2"/>
        <v>#REF!</v>
      </c>
      <c r="V22" s="39" t="e">
        <f>#REF!</f>
        <v>#REF!</v>
      </c>
      <c r="W22" s="44">
        <f t="shared" si="4"/>
        <v>6658596</v>
      </c>
      <c r="X22" s="44">
        <f t="shared" si="5"/>
        <v>3130655</v>
      </c>
      <c r="Y22" s="38">
        <f>370084820+240000</f>
        <v>370324820</v>
      </c>
      <c r="Z22" s="38">
        <v>4563900</v>
      </c>
      <c r="AA22" s="38">
        <f t="shared" si="3"/>
        <v>365760920</v>
      </c>
      <c r="AB22" s="38">
        <f>309341740+240000</f>
        <v>309581740</v>
      </c>
      <c r="AC22" s="38">
        <v>60743080</v>
      </c>
    </row>
    <row r="23" spans="1:29" x14ac:dyDescent="0.55000000000000004">
      <c r="A23" s="11" t="s">
        <v>22</v>
      </c>
      <c r="B23" s="11"/>
      <c r="C23" s="62"/>
      <c r="D23" s="61"/>
      <c r="E23" s="57" t="e">
        <f>#REF!</f>
        <v>#REF!</v>
      </c>
      <c r="F23" s="16"/>
      <c r="G23" s="17"/>
      <c r="H23" s="57" t="e">
        <f>#REF!</f>
        <v>#REF!</v>
      </c>
      <c r="I23" s="16"/>
      <c r="J23" s="17"/>
      <c r="K23" s="57" t="e">
        <f>#REF!</f>
        <v>#REF!</v>
      </c>
      <c r="L23" s="16"/>
      <c r="M23" s="17"/>
      <c r="N23" s="57" t="e">
        <f>#REF!</f>
        <v>#REF!</v>
      </c>
      <c r="O23" s="16"/>
      <c r="P23" s="17"/>
      <c r="Q23" s="57" t="e">
        <f>#REF!</f>
        <v>#REF!</v>
      </c>
      <c r="R23" s="18" t="e">
        <f>SUM(#REF!,#REF!)/#REF!</f>
        <v>#REF!</v>
      </c>
      <c r="S23" s="19" t="e">
        <f>#REF!/#REF!</f>
        <v>#REF!</v>
      </c>
      <c r="T23" s="19" t="e">
        <f>#REF!/#REF!</f>
        <v>#REF!</v>
      </c>
      <c r="U23" s="38" t="e">
        <f t="shared" si="2"/>
        <v>#REF!</v>
      </c>
      <c r="V23" s="39" t="e">
        <f>#REF!</f>
        <v>#REF!</v>
      </c>
      <c r="W23" s="44">
        <f t="shared" si="4"/>
        <v>0</v>
      </c>
      <c r="X23" s="44">
        <f t="shared" si="5"/>
        <v>0</v>
      </c>
      <c r="Y23" s="38">
        <v>171090518.43204501</v>
      </c>
      <c r="Z23" s="38">
        <v>1081170</v>
      </c>
      <c r="AA23" s="38">
        <f t="shared" si="3"/>
        <v>170009348.43204501</v>
      </c>
      <c r="AB23" s="38">
        <v>63476219.9564</v>
      </c>
      <c r="AC23" s="38">
        <v>107614298.47564501</v>
      </c>
    </row>
    <row r="24" spans="1:29" x14ac:dyDescent="0.55000000000000004">
      <c r="A24" s="11" t="s">
        <v>23</v>
      </c>
      <c r="B24" s="11"/>
      <c r="C24" s="62"/>
      <c r="D24" s="61"/>
      <c r="E24" s="57" t="e">
        <f>#REF!</f>
        <v>#REF!</v>
      </c>
      <c r="F24" s="16"/>
      <c r="G24" s="17"/>
      <c r="H24" s="57" t="e">
        <f>#REF!</f>
        <v>#REF!</v>
      </c>
      <c r="I24" s="16"/>
      <c r="J24" s="17"/>
      <c r="K24" s="57" t="e">
        <f>#REF!</f>
        <v>#REF!</v>
      </c>
      <c r="L24" s="16"/>
      <c r="M24" s="17"/>
      <c r="N24" s="57" t="e">
        <f>#REF!</f>
        <v>#REF!</v>
      </c>
      <c r="O24" s="16"/>
      <c r="P24" s="17"/>
      <c r="Q24" s="57" t="e">
        <f>#REF!</f>
        <v>#REF!</v>
      </c>
      <c r="R24" s="18" t="e">
        <f>SUM(#REF!,#REF!)/#REF!</f>
        <v>#REF!</v>
      </c>
      <c r="S24" s="19" t="e">
        <f>#REF!/#REF!</f>
        <v>#REF!</v>
      </c>
      <c r="T24" s="19" t="e">
        <f>#REF!/#REF!</f>
        <v>#REF!</v>
      </c>
      <c r="U24" s="40" t="e">
        <f t="shared" si="2"/>
        <v>#REF!</v>
      </c>
      <c r="V24" s="41" t="e">
        <f>#REF!</f>
        <v>#REF!</v>
      </c>
      <c r="W24" s="44">
        <f t="shared" si="4"/>
        <v>0</v>
      </c>
      <c r="X24" s="44">
        <f t="shared" si="5"/>
        <v>0</v>
      </c>
      <c r="Y24" s="40">
        <v>114645206.64472125</v>
      </c>
      <c r="Z24" s="40">
        <v>196753</v>
      </c>
      <c r="AA24" s="40">
        <f t="shared" si="3"/>
        <v>114448453.64472125</v>
      </c>
      <c r="AB24" s="38">
        <v>72495782.546000004</v>
      </c>
      <c r="AC24" s="38">
        <v>42149424.098721251</v>
      </c>
    </row>
    <row r="25" spans="1:29" x14ac:dyDescent="0.55000000000000004">
      <c r="A25" s="11" t="s">
        <v>24</v>
      </c>
      <c r="B25" s="11"/>
      <c r="C25" s="62"/>
      <c r="D25" s="61"/>
      <c r="E25" s="57" t="e">
        <f>#REF!</f>
        <v>#REF!</v>
      </c>
      <c r="F25" s="16"/>
      <c r="G25" s="17"/>
      <c r="H25" s="57" t="e">
        <f>#REF!</f>
        <v>#REF!</v>
      </c>
      <c r="I25" s="16"/>
      <c r="J25" s="17"/>
      <c r="K25" s="57" t="e">
        <f>#REF!</f>
        <v>#REF!</v>
      </c>
      <c r="L25" s="16"/>
      <c r="M25" s="17"/>
      <c r="N25" s="57" t="e">
        <f>#REF!</f>
        <v>#REF!</v>
      </c>
      <c r="O25" s="16"/>
      <c r="P25" s="17"/>
      <c r="Q25" s="57" t="e">
        <f>#REF!</f>
        <v>#REF!</v>
      </c>
      <c r="R25" s="18" t="e">
        <f>SUM(#REF!,#REF!)/#REF!</f>
        <v>#REF!</v>
      </c>
      <c r="S25" s="19" t="e">
        <f>#REF!/#REF!</f>
        <v>#REF!</v>
      </c>
      <c r="T25" s="19" t="e">
        <f>#REF!/#REF!</f>
        <v>#REF!</v>
      </c>
      <c r="U25" s="40" t="e">
        <f t="shared" si="2"/>
        <v>#REF!</v>
      </c>
      <c r="V25" s="41" t="e">
        <f>#REF!</f>
        <v>#REF!</v>
      </c>
      <c r="W25" s="44">
        <f t="shared" si="4"/>
        <v>0</v>
      </c>
      <c r="X25" s="44">
        <f t="shared" si="5"/>
        <v>0</v>
      </c>
      <c r="Y25" s="40">
        <v>91875589.061977819</v>
      </c>
      <c r="Z25" s="40">
        <v>2080000</v>
      </c>
      <c r="AA25" s="40">
        <f t="shared" si="3"/>
        <v>89795589.061977819</v>
      </c>
      <c r="AB25" s="38">
        <v>62341223.590383179</v>
      </c>
      <c r="AC25" s="38">
        <v>29534365.471594628</v>
      </c>
    </row>
    <row r="26" spans="1:29" x14ac:dyDescent="0.55000000000000004">
      <c r="A26" s="11" t="s">
        <v>30</v>
      </c>
      <c r="B26" s="11"/>
      <c r="C26" s="62"/>
      <c r="D26" s="61"/>
      <c r="E26" s="57" t="e">
        <f>#REF!</f>
        <v>#REF!</v>
      </c>
      <c r="F26" s="16"/>
      <c r="G26" s="17"/>
      <c r="H26" s="57" t="e">
        <f>#REF!</f>
        <v>#REF!</v>
      </c>
      <c r="I26" s="16"/>
      <c r="J26" s="17"/>
      <c r="K26" s="57" t="e">
        <f>#REF!</f>
        <v>#REF!</v>
      </c>
      <c r="L26" s="16"/>
      <c r="M26" s="17"/>
      <c r="N26" s="57" t="e">
        <f>#REF!</f>
        <v>#REF!</v>
      </c>
      <c r="O26" s="16"/>
      <c r="P26" s="17"/>
      <c r="Q26" s="57" t="e">
        <f>#REF!</f>
        <v>#REF!</v>
      </c>
      <c r="R26" s="18" t="e">
        <f>SUM(#REF!,#REF!)/#REF!</f>
        <v>#REF!</v>
      </c>
      <c r="S26" s="19" t="e">
        <f>#REF!/#REF!</f>
        <v>#REF!</v>
      </c>
      <c r="T26" s="19" t="e">
        <f>#REF!/#REF!</f>
        <v>#REF!</v>
      </c>
      <c r="U26" s="40" t="e">
        <f t="shared" si="2"/>
        <v>#REF!</v>
      </c>
      <c r="V26" s="41" t="e">
        <f>#REF!</f>
        <v>#REF!</v>
      </c>
      <c r="W26" s="44">
        <f t="shared" si="4"/>
        <v>0</v>
      </c>
      <c r="X26" s="44">
        <f t="shared" si="5"/>
        <v>0</v>
      </c>
      <c r="Y26" s="40">
        <v>152172398.02487791</v>
      </c>
      <c r="Z26" s="40">
        <v>613000</v>
      </c>
      <c r="AA26" s="40">
        <f t="shared" si="3"/>
        <v>151559398.02487791</v>
      </c>
      <c r="AB26" s="38">
        <v>84803627.877991915</v>
      </c>
      <c r="AC26" s="38">
        <v>67368770.146885991</v>
      </c>
    </row>
    <row r="27" spans="1:29" x14ac:dyDescent="0.55000000000000004">
      <c r="A27" s="11" t="s">
        <v>83</v>
      </c>
      <c r="B27" s="11"/>
      <c r="C27" s="62"/>
      <c r="D27" s="61"/>
      <c r="E27" s="57">
        <v>0</v>
      </c>
      <c r="F27" s="16"/>
      <c r="G27" s="17"/>
      <c r="H27" s="57">
        <v>0</v>
      </c>
      <c r="I27" s="16"/>
      <c r="J27" s="17"/>
      <c r="K27" s="57">
        <v>0</v>
      </c>
      <c r="L27" s="16"/>
      <c r="M27" s="17"/>
      <c r="N27" s="57">
        <v>0</v>
      </c>
      <c r="O27" s="16"/>
      <c r="P27" s="17"/>
      <c r="Q27" s="57">
        <v>0</v>
      </c>
      <c r="R27" s="18" t="s">
        <v>84</v>
      </c>
      <c r="S27" s="19" t="s">
        <v>84</v>
      </c>
      <c r="T27" s="19" t="s">
        <v>84</v>
      </c>
      <c r="U27" s="40"/>
      <c r="V27" s="41">
        <v>0</v>
      </c>
      <c r="W27" s="44">
        <f t="shared" si="4"/>
        <v>0</v>
      </c>
      <c r="X27" s="44">
        <f t="shared" si="5"/>
        <v>0</v>
      </c>
      <c r="Y27" s="40">
        <v>25000000</v>
      </c>
      <c r="Z27" s="40"/>
      <c r="AA27" s="40">
        <f t="shared" si="3"/>
        <v>25000000</v>
      </c>
      <c r="AB27" s="38">
        <f>AA27</f>
        <v>25000000</v>
      </c>
      <c r="AC27" s="38"/>
    </row>
    <row r="28" spans="1:29" ht="14.7" thickBot="1" x14ac:dyDescent="0.6">
      <c r="A28" s="21" t="s">
        <v>85</v>
      </c>
      <c r="B28" s="21"/>
      <c r="C28" s="63"/>
      <c r="D28" s="64"/>
      <c r="E28" s="58">
        <v>0</v>
      </c>
      <c r="F28" s="22"/>
      <c r="G28" s="23"/>
      <c r="H28" s="58">
        <v>0</v>
      </c>
      <c r="I28" s="22"/>
      <c r="J28" s="23"/>
      <c r="K28" s="58">
        <v>0</v>
      </c>
      <c r="L28" s="22"/>
      <c r="M28" s="23"/>
      <c r="N28" s="58">
        <v>0</v>
      </c>
      <c r="O28" s="22"/>
      <c r="P28" s="23"/>
      <c r="Q28" s="58">
        <v>0</v>
      </c>
      <c r="R28" s="24" t="s">
        <v>84</v>
      </c>
      <c r="S28" s="25" t="s">
        <v>84</v>
      </c>
      <c r="T28" s="25" t="s">
        <v>84</v>
      </c>
      <c r="U28" s="22"/>
      <c r="V28" s="42">
        <v>0</v>
      </c>
      <c r="W28" s="45">
        <f t="shared" si="4"/>
        <v>0</v>
      </c>
      <c r="X28" s="45">
        <f t="shared" si="5"/>
        <v>0</v>
      </c>
      <c r="Y28" s="22">
        <f>10759040.46 +1200000+2280000+500000+200000</f>
        <v>14939040.460000001</v>
      </c>
      <c r="Z28" s="22"/>
      <c r="AA28" s="22">
        <f t="shared" si="3"/>
        <v>14939040.460000001</v>
      </c>
      <c r="AB28" s="22">
        <f>AA28</f>
        <v>14939040.460000001</v>
      </c>
      <c r="AC28" s="22"/>
    </row>
    <row r="29" spans="1:29" x14ac:dyDescent="0.55000000000000004">
      <c r="A29" s="27" t="s">
        <v>18</v>
      </c>
      <c r="B29" s="27"/>
      <c r="C29" s="65">
        <f>MAX(C20:C28)</f>
        <v>400000</v>
      </c>
      <c r="D29" s="66">
        <f>MAX(D20:D28)</f>
        <v>63075</v>
      </c>
      <c r="E29" s="59" t="e">
        <f>#REF!</f>
        <v>#REF!</v>
      </c>
      <c r="F29" s="65">
        <f>MAX(F20:F28)</f>
        <v>152500</v>
      </c>
      <c r="G29" s="66">
        <f>MAX(G20:G28)</f>
        <v>86624</v>
      </c>
      <c r="H29" s="59" t="e">
        <f>#REF!</f>
        <v>#REF!</v>
      </c>
      <c r="I29" s="65">
        <f>MAX(I20:I28)</f>
        <v>115000</v>
      </c>
      <c r="J29" s="66">
        <f>MAX(J20:J28)</f>
        <v>53216</v>
      </c>
      <c r="K29" s="59" t="e">
        <f>#REF!</f>
        <v>#REF!</v>
      </c>
      <c r="L29" s="65">
        <f>MAX(L20:L28)</f>
        <v>5991096</v>
      </c>
      <c r="M29" s="66">
        <f>MAX(M20:M28)</f>
        <v>3060000</v>
      </c>
      <c r="N29" s="59" t="e">
        <f>#REF!+150000+30382</f>
        <v>#REF!</v>
      </c>
      <c r="O29" s="65">
        <f>MAX(O20:O28)</f>
        <v>12613</v>
      </c>
      <c r="P29" s="66">
        <f>MAX(P20:P28)</f>
        <v>70655</v>
      </c>
      <c r="Q29" s="59" t="e">
        <f>#REF!</f>
        <v>#REF!</v>
      </c>
      <c r="R29" s="29" t="e">
        <f>SUM(#REF!,#REF!)/#REF!</f>
        <v>#REF!</v>
      </c>
      <c r="S29" s="30" t="e">
        <f>#REF!/#REF!</f>
        <v>#REF!</v>
      </c>
      <c r="T29" s="30" t="e">
        <f>#REF!/#REF!</f>
        <v>#REF!</v>
      </c>
      <c r="U29" s="28" t="e">
        <f>U13</f>
        <v>#REF!</v>
      </c>
      <c r="V29" s="39" t="e">
        <f>#REF!</f>
        <v>#REF!</v>
      </c>
      <c r="W29" s="44">
        <f>D29+G29+J29+M29+P29</f>
        <v>3333570</v>
      </c>
      <c r="X29" s="44" t="e">
        <f>E29+H29+K29+N29+Q29</f>
        <v>#REF!</v>
      </c>
      <c r="Y29" s="43">
        <f>SUM(Y20:Y28)</f>
        <v>1131050820.7936239</v>
      </c>
      <c r="Z29" s="43">
        <f>SUM(Z20:Z28)</f>
        <v>11580551</v>
      </c>
      <c r="AA29" s="43">
        <f>SUM(AA20:AA28)</f>
        <v>1119470269.7936239</v>
      </c>
      <c r="AB29" s="43">
        <f>SUM(AB20:AB28)</f>
        <v>735361644.81659484</v>
      </c>
      <c r="AC29" s="43">
        <f>SUM(AC20:AC28)</f>
        <v>395689175.97702909</v>
      </c>
    </row>
  </sheetData>
  <mergeCells count="12">
    <mergeCell ref="C4:E4"/>
    <mergeCell ref="F4:H4"/>
    <mergeCell ref="C18:E18"/>
    <mergeCell ref="F18:H18"/>
    <mergeCell ref="I18:K18"/>
    <mergeCell ref="R3:S3"/>
    <mergeCell ref="R17:S17"/>
    <mergeCell ref="L18:N18"/>
    <mergeCell ref="O18:Q18"/>
    <mergeCell ref="I4:K4"/>
    <mergeCell ref="L4:N4"/>
    <mergeCell ref="O4:Q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EAD8-0713-401C-8B6F-01E15595DB22}">
  <sheetPr>
    <tabColor theme="7"/>
  </sheetPr>
  <dimension ref="A2:F14"/>
  <sheetViews>
    <sheetView showGridLines="0" workbookViewId="0">
      <selection activeCell="J11" sqref="J11"/>
    </sheetView>
  </sheetViews>
  <sheetFormatPr defaultRowHeight="14.4" x14ac:dyDescent="0.55000000000000004"/>
  <cols>
    <col min="1" max="1" width="21.5234375" bestFit="1" customWidth="1"/>
    <col min="2" max="2" width="16.26171875" customWidth="1"/>
    <col min="3" max="3" width="16.734375" customWidth="1"/>
    <col min="4" max="5" width="15.26171875" customWidth="1"/>
    <col min="6" max="6" width="15.47265625" customWidth="1"/>
  </cols>
  <sheetData>
    <row r="2" spans="1:6" ht="22.2" x14ac:dyDescent="0.55000000000000004">
      <c r="A2" s="9" t="s">
        <v>86</v>
      </c>
    </row>
    <row r="4" spans="1:6" ht="20.65" customHeight="1" thickBot="1" x14ac:dyDescent="0.6">
      <c r="A4" s="12" t="s">
        <v>5</v>
      </c>
      <c r="B4" s="13" t="s">
        <v>87</v>
      </c>
      <c r="C4" s="13" t="s">
        <v>88</v>
      </c>
      <c r="D4" s="13" t="s">
        <v>89</v>
      </c>
      <c r="E4" s="13" t="s">
        <v>90</v>
      </c>
      <c r="F4" s="13" t="s">
        <v>91</v>
      </c>
    </row>
    <row r="5" spans="1:6" x14ac:dyDescent="0.55000000000000004">
      <c r="A5" s="11" t="s">
        <v>19</v>
      </c>
      <c r="B5" s="16">
        <v>490701.09990314057</v>
      </c>
      <c r="C5" s="16">
        <v>349372.4647652423</v>
      </c>
      <c r="D5" s="16">
        <v>184749</v>
      </c>
      <c r="E5" s="16">
        <v>206451</v>
      </c>
      <c r="F5" s="18">
        <f>E5/C5</f>
        <v>0.59091949372347619</v>
      </c>
    </row>
    <row r="6" spans="1:6" x14ac:dyDescent="0.55000000000000004">
      <c r="A6" s="11" t="s">
        <v>20</v>
      </c>
      <c r="B6" s="16">
        <v>985028</v>
      </c>
      <c r="C6" s="16">
        <v>816237.91999999993</v>
      </c>
      <c r="D6" s="16">
        <v>338382</v>
      </c>
      <c r="E6" s="16">
        <v>800626</v>
      </c>
      <c r="F6" s="18">
        <f t="shared" ref="F6:F12" si="0">E6/C6</f>
        <v>0.98087332183733889</v>
      </c>
    </row>
    <row r="7" spans="1:6" x14ac:dyDescent="0.55000000000000004">
      <c r="A7" s="11" t="s">
        <v>21</v>
      </c>
      <c r="B7" s="16">
        <v>4900254</v>
      </c>
      <c r="C7" s="16">
        <v>3938415.9999999995</v>
      </c>
      <c r="D7" s="16">
        <v>3978813</v>
      </c>
      <c r="E7" s="16">
        <v>5220361</v>
      </c>
      <c r="F7" s="18">
        <f t="shared" si="0"/>
        <v>1.32549761122238</v>
      </c>
    </row>
    <row r="8" spans="1:6" x14ac:dyDescent="0.55000000000000004">
      <c r="A8" s="11" t="s">
        <v>92</v>
      </c>
      <c r="B8" s="16">
        <v>1897190</v>
      </c>
      <c r="C8" s="16">
        <v>1505058.75</v>
      </c>
      <c r="D8" s="16">
        <v>781828.00000000012</v>
      </c>
      <c r="E8" s="16">
        <v>1353694</v>
      </c>
      <c r="F8" s="18">
        <f t="shared" si="0"/>
        <v>0.89942934121342444</v>
      </c>
    </row>
    <row r="9" spans="1:6" x14ac:dyDescent="0.55000000000000004">
      <c r="A9" s="11" t="s">
        <v>23</v>
      </c>
      <c r="B9" s="16">
        <v>2130881.2038854053</v>
      </c>
      <c r="C9" s="16">
        <v>960303.36802714155</v>
      </c>
      <c r="D9" s="16">
        <v>878948</v>
      </c>
      <c r="E9" s="16">
        <v>1023429</v>
      </c>
      <c r="F9" s="18">
        <f t="shared" si="0"/>
        <v>1.0657350937991028</v>
      </c>
    </row>
    <row r="10" spans="1:6" x14ac:dyDescent="0.55000000000000004">
      <c r="A10" s="11" t="s">
        <v>24</v>
      </c>
      <c r="B10" s="16">
        <v>2400027.7559199398</v>
      </c>
      <c r="C10" s="16">
        <v>1338973.6119496371</v>
      </c>
      <c r="D10" s="16">
        <v>851107</v>
      </c>
      <c r="E10" s="16">
        <v>1111391</v>
      </c>
      <c r="F10" s="18">
        <f t="shared" si="0"/>
        <v>0.83003204102113615</v>
      </c>
    </row>
    <row r="11" spans="1:6" ht="14.7" thickBot="1" x14ac:dyDescent="0.6">
      <c r="A11" s="21" t="s">
        <v>30</v>
      </c>
      <c r="B11" s="22">
        <v>2140363.7951500001</v>
      </c>
      <c r="C11" s="22">
        <v>1303589.4283770607</v>
      </c>
      <c r="D11" s="22">
        <v>1037264</v>
      </c>
      <c r="E11" s="22">
        <v>1299500</v>
      </c>
      <c r="F11" s="24">
        <f t="shared" si="0"/>
        <v>0.99686294757533289</v>
      </c>
    </row>
    <row r="12" spans="1:6" x14ac:dyDescent="0.55000000000000004">
      <c r="A12" s="27" t="s">
        <v>18</v>
      </c>
      <c r="B12" s="28">
        <v>6294310.9353974853</v>
      </c>
      <c r="C12" s="28">
        <v>4486643.3225756306</v>
      </c>
      <c r="D12" s="28">
        <v>5389880</v>
      </c>
      <c r="E12" s="28">
        <v>7095111.5831410242</v>
      </c>
      <c r="F12" s="29">
        <f t="shared" si="0"/>
        <v>1.5813852524091352</v>
      </c>
    </row>
    <row r="14" spans="1:6" x14ac:dyDescent="0.55000000000000004">
      <c r="A14" s="11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40A1-64A0-4DA5-A195-0B3845592218}">
  <dimension ref="A1:AR442"/>
  <sheetViews>
    <sheetView showGridLines="0" tabSelected="1" zoomScale="130" zoomScaleNormal="130" workbookViewId="0">
      <selection activeCell="B14" sqref="B14"/>
    </sheetView>
  </sheetViews>
  <sheetFormatPr defaultRowHeight="14.4" x14ac:dyDescent="0.55000000000000004"/>
  <cols>
    <col min="1" max="1" width="12.1015625" customWidth="1"/>
    <col min="2" max="2" width="12.47265625" bestFit="1" customWidth="1"/>
    <col min="3" max="3" width="12.15625" bestFit="1" customWidth="1"/>
    <col min="4" max="4" width="15.62890625" customWidth="1"/>
    <col min="5" max="6" width="12.15625" customWidth="1"/>
    <col min="7" max="36" width="11.47265625" customWidth="1"/>
    <col min="37" max="39" width="11.5234375" bestFit="1" customWidth="1"/>
    <col min="40" max="40" width="9.15625" bestFit="1" customWidth="1"/>
    <col min="41" max="41" width="12.7890625" bestFit="1" customWidth="1"/>
    <col min="42" max="42" width="13.68359375" bestFit="1" customWidth="1"/>
    <col min="43" max="43" width="10.26171875" customWidth="1"/>
    <col min="44" max="44" width="11.15625" bestFit="1" customWidth="1"/>
    <col min="45" max="45" width="4.47265625" bestFit="1" customWidth="1"/>
  </cols>
  <sheetData>
    <row r="1" spans="1:44" s="92" customFormat="1" ht="22.2" x14ac:dyDescent="0.7">
      <c r="A1" s="5" t="s">
        <v>1005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</row>
    <row r="2" spans="1:44" s="92" customFormat="1" ht="14.1" x14ac:dyDescent="0.5">
      <c r="B2" s="1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</row>
    <row r="3" spans="1:44" s="92" customFormat="1" ht="14.1" x14ac:dyDescent="0.5"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</row>
    <row r="4" spans="1:44" s="92" customFormat="1" ht="14.1" x14ac:dyDescent="0.5">
      <c r="G4" s="181" t="s">
        <v>94</v>
      </c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1"/>
      <c r="S4" s="182"/>
      <c r="T4" s="182"/>
      <c r="U4" s="182"/>
      <c r="V4" s="183"/>
      <c r="W4" s="184"/>
      <c r="X4" s="185"/>
      <c r="Y4" s="185"/>
      <c r="Z4" s="185"/>
      <c r="AA4" s="186"/>
      <c r="AB4" s="181"/>
      <c r="AC4" s="182"/>
      <c r="AD4" s="182"/>
      <c r="AE4" s="182"/>
      <c r="AF4" s="129"/>
      <c r="AG4" s="181"/>
      <c r="AH4" s="182"/>
      <c r="AI4" s="182"/>
      <c r="AJ4" s="182"/>
      <c r="AK4" s="183"/>
      <c r="AL4" s="177" t="s">
        <v>4</v>
      </c>
      <c r="AM4" s="178"/>
      <c r="AN4" s="178"/>
      <c r="AO4" s="178"/>
      <c r="AR4" s="92" t="s">
        <v>18</v>
      </c>
    </row>
    <row r="5" spans="1:44" s="92" customFormat="1" ht="16.5" customHeight="1" x14ac:dyDescent="0.5">
      <c r="A5" s="2"/>
      <c r="B5" s="2"/>
      <c r="C5" s="2"/>
      <c r="D5" s="2"/>
      <c r="E5" s="2"/>
      <c r="F5" s="2"/>
      <c r="G5" s="174" t="s">
        <v>11</v>
      </c>
      <c r="H5" s="175"/>
      <c r="I5" s="175"/>
      <c r="J5" s="179"/>
      <c r="K5" s="180" t="s">
        <v>12</v>
      </c>
      <c r="L5" s="175"/>
      <c r="M5" s="175"/>
      <c r="N5" s="179"/>
      <c r="O5" s="180" t="s">
        <v>18</v>
      </c>
      <c r="P5" s="175"/>
      <c r="Q5" s="175"/>
      <c r="R5" s="174" t="s">
        <v>984</v>
      </c>
      <c r="S5" s="175"/>
      <c r="T5" s="175"/>
      <c r="U5" s="175"/>
      <c r="V5" s="176"/>
      <c r="W5" s="187" t="s">
        <v>985</v>
      </c>
      <c r="X5" s="188"/>
      <c r="Y5" s="188"/>
      <c r="Z5" s="188"/>
      <c r="AA5" s="189"/>
      <c r="AB5" s="174" t="s">
        <v>986</v>
      </c>
      <c r="AC5" s="175"/>
      <c r="AD5" s="175"/>
      <c r="AE5" s="175"/>
      <c r="AF5" s="176"/>
      <c r="AG5" s="174" t="s">
        <v>987</v>
      </c>
      <c r="AH5" s="175"/>
      <c r="AI5" s="175"/>
      <c r="AJ5" s="175"/>
      <c r="AK5" s="176"/>
      <c r="AL5" s="190" t="s">
        <v>105</v>
      </c>
      <c r="AM5" s="172" t="s">
        <v>106</v>
      </c>
      <c r="AN5" s="172" t="s">
        <v>107</v>
      </c>
      <c r="AO5" s="172" t="s">
        <v>108</v>
      </c>
      <c r="AP5" s="172" t="s">
        <v>988</v>
      </c>
      <c r="AQ5" s="172" t="s">
        <v>989</v>
      </c>
      <c r="AR5" s="172" t="s">
        <v>18</v>
      </c>
    </row>
    <row r="6" spans="1:44" s="92" customFormat="1" ht="14.05" customHeight="1" x14ac:dyDescent="0.5">
      <c r="A6" s="2" t="s">
        <v>97</v>
      </c>
      <c r="B6" s="2" t="s">
        <v>99</v>
      </c>
      <c r="C6" s="2" t="s">
        <v>98</v>
      </c>
      <c r="D6" s="2" t="s">
        <v>199</v>
      </c>
      <c r="E6" s="2" t="s">
        <v>198</v>
      </c>
      <c r="F6" s="2" t="s">
        <v>100</v>
      </c>
      <c r="G6" s="94" t="s">
        <v>101</v>
      </c>
      <c r="H6" s="95" t="s">
        <v>102</v>
      </c>
      <c r="I6" s="95" t="s">
        <v>103</v>
      </c>
      <c r="J6" s="96" t="s">
        <v>104</v>
      </c>
      <c r="K6" s="97" t="s">
        <v>101</v>
      </c>
      <c r="L6" s="95" t="s">
        <v>102</v>
      </c>
      <c r="M6" s="95" t="s">
        <v>103</v>
      </c>
      <c r="N6" s="96" t="s">
        <v>104</v>
      </c>
      <c r="O6" s="97" t="s">
        <v>11</v>
      </c>
      <c r="P6" s="95" t="s">
        <v>12</v>
      </c>
      <c r="Q6" s="95" t="s">
        <v>18</v>
      </c>
      <c r="R6" s="94" t="s">
        <v>101</v>
      </c>
      <c r="S6" s="95" t="s">
        <v>102</v>
      </c>
      <c r="T6" s="95" t="s">
        <v>103</v>
      </c>
      <c r="U6" s="96" t="s">
        <v>104</v>
      </c>
      <c r="V6" s="96" t="s">
        <v>18</v>
      </c>
      <c r="W6" s="94" t="s">
        <v>101</v>
      </c>
      <c r="X6" s="95" t="s">
        <v>102</v>
      </c>
      <c r="Y6" s="95" t="s">
        <v>103</v>
      </c>
      <c r="Z6" s="96" t="s">
        <v>104</v>
      </c>
      <c r="AA6" s="96" t="s">
        <v>18</v>
      </c>
      <c r="AB6" s="94" t="s">
        <v>101</v>
      </c>
      <c r="AC6" s="95" t="s">
        <v>102</v>
      </c>
      <c r="AD6" s="95" t="s">
        <v>103</v>
      </c>
      <c r="AE6" s="96" t="s">
        <v>104</v>
      </c>
      <c r="AF6" s="96" t="s">
        <v>18</v>
      </c>
      <c r="AG6" s="94" t="s">
        <v>101</v>
      </c>
      <c r="AH6" s="95" t="s">
        <v>102</v>
      </c>
      <c r="AI6" s="95" t="s">
        <v>103</v>
      </c>
      <c r="AJ6" s="96" t="s">
        <v>104</v>
      </c>
      <c r="AK6" s="96" t="s">
        <v>18</v>
      </c>
      <c r="AL6" s="191"/>
      <c r="AM6" s="173"/>
      <c r="AN6" s="173"/>
      <c r="AO6" s="173"/>
      <c r="AP6" s="173"/>
      <c r="AQ6" s="173"/>
      <c r="AR6" s="173"/>
    </row>
    <row r="7" spans="1:44" s="92" customFormat="1" ht="14.1" x14ac:dyDescent="0.5">
      <c r="A7" s="67" t="s">
        <v>109</v>
      </c>
      <c r="B7" s="68" t="s">
        <v>111</v>
      </c>
      <c r="C7" s="68" t="s">
        <v>110</v>
      </c>
      <c r="D7" s="68" t="s">
        <v>201</v>
      </c>
      <c r="E7" s="68" t="s">
        <v>200</v>
      </c>
      <c r="F7" s="68" t="s">
        <v>112</v>
      </c>
      <c r="G7" s="67" t="s">
        <v>113</v>
      </c>
      <c r="H7" s="68" t="s">
        <v>114</v>
      </c>
      <c r="I7" s="68" t="s">
        <v>115</v>
      </c>
      <c r="J7" s="116" t="s">
        <v>116</v>
      </c>
      <c r="K7" s="117" t="s">
        <v>117</v>
      </c>
      <c r="L7" s="68" t="s">
        <v>118</v>
      </c>
      <c r="M7" s="68" t="s">
        <v>119</v>
      </c>
      <c r="N7" s="116" t="s">
        <v>120</v>
      </c>
      <c r="O7" s="117" t="s">
        <v>121</v>
      </c>
      <c r="P7" s="117" t="s">
        <v>122</v>
      </c>
      <c r="Q7" s="117" t="s">
        <v>124</v>
      </c>
      <c r="R7" s="118" t="s">
        <v>991</v>
      </c>
      <c r="S7" s="119" t="s">
        <v>992</v>
      </c>
      <c r="T7" s="119" t="s">
        <v>993</v>
      </c>
      <c r="U7" s="116" t="s">
        <v>994</v>
      </c>
      <c r="V7" s="69" t="s">
        <v>129</v>
      </c>
      <c r="W7" s="67" t="s">
        <v>995</v>
      </c>
      <c r="X7" s="68" t="s">
        <v>996</v>
      </c>
      <c r="Y7" s="68" t="s">
        <v>997</v>
      </c>
      <c r="Z7" s="68" t="s">
        <v>998</v>
      </c>
      <c r="AA7" s="69" t="s">
        <v>123</v>
      </c>
      <c r="AB7" s="67" t="s">
        <v>999</v>
      </c>
      <c r="AC7" s="68" t="s">
        <v>1002</v>
      </c>
      <c r="AD7" s="68" t="s">
        <v>1001</v>
      </c>
      <c r="AE7" s="116" t="s">
        <v>1000</v>
      </c>
      <c r="AF7" s="69" t="s">
        <v>143</v>
      </c>
      <c r="AG7" s="67" t="s">
        <v>139</v>
      </c>
      <c r="AH7" s="68" t="s">
        <v>140</v>
      </c>
      <c r="AI7" s="68" t="s">
        <v>141</v>
      </c>
      <c r="AJ7" s="116" t="s">
        <v>142</v>
      </c>
      <c r="AK7" s="69" t="s">
        <v>143</v>
      </c>
      <c r="AL7" s="67" t="s">
        <v>144</v>
      </c>
      <c r="AM7" s="68" t="s">
        <v>145</v>
      </c>
      <c r="AN7" s="68" t="s">
        <v>146</v>
      </c>
      <c r="AO7" s="68" t="s">
        <v>147</v>
      </c>
      <c r="AP7" s="92" t="s">
        <v>990</v>
      </c>
      <c r="AQ7" s="92" t="s">
        <v>1003</v>
      </c>
    </row>
    <row r="8" spans="1:44" s="92" customFormat="1" ht="14.1" x14ac:dyDescent="0.5">
      <c r="A8" s="3" t="s">
        <v>148</v>
      </c>
      <c r="B8" s="3" t="s">
        <v>32</v>
      </c>
      <c r="C8" s="3" t="s">
        <v>149</v>
      </c>
      <c r="D8" s="130" t="s">
        <v>84</v>
      </c>
      <c r="E8" s="130" t="s">
        <v>84</v>
      </c>
      <c r="F8" s="3" t="s">
        <v>150</v>
      </c>
      <c r="G8" s="131">
        <v>16284.997662369246</v>
      </c>
      <c r="H8" s="132">
        <v>16284.997662369246</v>
      </c>
      <c r="I8" s="132">
        <v>14372.698011664708</v>
      </c>
      <c r="J8" s="133">
        <v>16763.05114</v>
      </c>
      <c r="K8" s="134">
        <v>122214.51915379798</v>
      </c>
      <c r="L8" s="132">
        <v>203956.26016000003</v>
      </c>
      <c r="M8" s="132">
        <v>106689.00661477109</v>
      </c>
      <c r="N8" s="133">
        <v>164150.34913499997</v>
      </c>
      <c r="O8" s="134">
        <v>66523.836114033955</v>
      </c>
      <c r="P8" s="132">
        <v>597010.13506356906</v>
      </c>
      <c r="Q8" s="132">
        <v>663533.971177603</v>
      </c>
      <c r="R8" s="135">
        <v>313.12027331684891</v>
      </c>
      <c r="S8" s="136">
        <v>343.33965617514184</v>
      </c>
      <c r="T8" s="136">
        <v>293.31757005656942</v>
      </c>
      <c r="U8" s="137">
        <v>324.35160599923984</v>
      </c>
      <c r="V8" s="138">
        <v>1274.1291055478</v>
      </c>
      <c r="W8" s="135">
        <v>5224.7535357170991</v>
      </c>
      <c r="X8" s="136">
        <v>2840.3043974382676</v>
      </c>
      <c r="Y8" s="136">
        <v>22336.734473678698</v>
      </c>
      <c r="Z8" s="137">
        <v>3184.8302742104597</v>
      </c>
      <c r="AA8" s="139">
        <v>33586.622681044522</v>
      </c>
      <c r="AB8" s="135">
        <v>1984.1346000000003</v>
      </c>
      <c r="AC8" s="136">
        <v>2036.9160000000004</v>
      </c>
      <c r="AD8" s="136">
        <v>1756.6542000000002</v>
      </c>
      <c r="AE8" s="137">
        <v>1656.2952</v>
      </c>
      <c r="AF8" s="138">
        <v>7434</v>
      </c>
      <c r="AG8" s="135">
        <v>0</v>
      </c>
      <c r="AH8" s="136">
        <v>0</v>
      </c>
      <c r="AI8" s="136">
        <v>0</v>
      </c>
      <c r="AJ8" s="137">
        <v>0</v>
      </c>
      <c r="AK8" s="138">
        <v>0</v>
      </c>
      <c r="AL8" s="140">
        <v>361558.86627616727</v>
      </c>
      <c r="AM8" s="141">
        <v>292598.1961303975</v>
      </c>
      <c r="AN8" s="141">
        <v>9376.9087710382337</v>
      </c>
      <c r="AO8" s="141">
        <v>67068.452630600019</v>
      </c>
      <c r="AP8" s="142">
        <v>94790.567311086153</v>
      </c>
      <c r="AQ8" s="142">
        <v>4688.1525802857141</v>
      </c>
      <c r="AR8" s="142">
        <v>663533.971177603</v>
      </c>
    </row>
    <row r="9" spans="1:44" s="92" customFormat="1" ht="14.1" x14ac:dyDescent="0.5">
      <c r="A9" s="4" t="s">
        <v>151</v>
      </c>
      <c r="B9" s="4" t="s">
        <v>33</v>
      </c>
      <c r="C9" s="4" t="s">
        <v>152</v>
      </c>
      <c r="D9" s="130" t="s">
        <v>84</v>
      </c>
      <c r="E9" s="130" t="s">
        <v>84</v>
      </c>
      <c r="F9" s="3" t="s">
        <v>150</v>
      </c>
      <c r="G9" s="131">
        <v>5101.1923788441472</v>
      </c>
      <c r="H9" s="132">
        <v>5101.1923788441472</v>
      </c>
      <c r="I9" s="132">
        <v>7282.8773920245549</v>
      </c>
      <c r="J9" s="133">
        <v>9984.4243200000001</v>
      </c>
      <c r="K9" s="134">
        <v>118310.10556061321</v>
      </c>
      <c r="L9" s="132">
        <v>134148.51504</v>
      </c>
      <c r="M9" s="132">
        <v>127560.49472834362</v>
      </c>
      <c r="N9" s="133">
        <v>133648.16832000003</v>
      </c>
      <c r="O9" s="134">
        <v>29716.917770868698</v>
      </c>
      <c r="P9" s="132">
        <v>513667.28364895692</v>
      </c>
      <c r="Q9" s="132">
        <v>543384.20141982567</v>
      </c>
      <c r="R9" s="135">
        <v>626.33760296546825</v>
      </c>
      <c r="S9" s="136">
        <v>685.7338835885671</v>
      </c>
      <c r="T9" s="136">
        <v>588.86441304445736</v>
      </c>
      <c r="U9" s="137">
        <v>648.26069366755621</v>
      </c>
      <c r="V9" s="138">
        <v>2549.1965932660487</v>
      </c>
      <c r="W9" s="135">
        <v>5920.2700052999653</v>
      </c>
      <c r="X9" s="136">
        <v>3259.4688072947479</v>
      </c>
      <c r="Y9" s="136">
        <v>24257.476314930158</v>
      </c>
      <c r="Z9" s="137">
        <v>3563.0994880513072</v>
      </c>
      <c r="AA9" s="143">
        <v>37000.314615576179</v>
      </c>
      <c r="AB9" s="135">
        <v>3155.5782000000004</v>
      </c>
      <c r="AC9" s="136">
        <v>3067.5998000000004</v>
      </c>
      <c r="AD9" s="136">
        <v>3532.0740000000005</v>
      </c>
      <c r="AE9" s="137">
        <v>3182.7480000000005</v>
      </c>
      <c r="AF9" s="138">
        <v>12938</v>
      </c>
      <c r="AG9" s="135">
        <v>0</v>
      </c>
      <c r="AH9" s="136">
        <v>0</v>
      </c>
      <c r="AI9" s="136">
        <v>0</v>
      </c>
      <c r="AJ9" s="137">
        <v>0</v>
      </c>
      <c r="AK9" s="138">
        <v>0</v>
      </c>
      <c r="AL9" s="140">
        <v>264908.23665945733</v>
      </c>
      <c r="AM9" s="141">
        <v>268554.33146149054</v>
      </c>
      <c r="AN9" s="141">
        <v>9921.6332988778195</v>
      </c>
      <c r="AO9" s="141">
        <v>49223.999496764736</v>
      </c>
      <c r="AP9" s="142">
        <v>77626.314488546501</v>
      </c>
      <c r="AQ9" s="142">
        <v>3461.9357142857148</v>
      </c>
      <c r="AR9" s="142">
        <v>543384.20141982567</v>
      </c>
    </row>
    <row r="10" spans="1:44" s="92" customFormat="1" ht="14.1" x14ac:dyDescent="0.5">
      <c r="A10" s="4" t="s">
        <v>148</v>
      </c>
      <c r="B10" s="4" t="s">
        <v>34</v>
      </c>
      <c r="C10" s="4" t="s">
        <v>153</v>
      </c>
      <c r="D10" s="130" t="s">
        <v>84</v>
      </c>
      <c r="E10" s="130" t="s">
        <v>84</v>
      </c>
      <c r="F10" s="3" t="s">
        <v>150</v>
      </c>
      <c r="G10" s="131">
        <v>22034.562199999997</v>
      </c>
      <c r="H10" s="132">
        <v>22034.562199999997</v>
      </c>
      <c r="I10" s="132">
        <v>19447.108</v>
      </c>
      <c r="J10" s="133">
        <v>19125.7363</v>
      </c>
      <c r="K10" s="134">
        <v>146691.50580802487</v>
      </c>
      <c r="L10" s="132">
        <v>162885.29069683308</v>
      </c>
      <c r="M10" s="132">
        <v>129984.76461746397</v>
      </c>
      <c r="N10" s="133">
        <v>131308.13786939697</v>
      </c>
      <c r="O10" s="134">
        <v>82403</v>
      </c>
      <c r="P10" s="132">
        <v>570869.69899171893</v>
      </c>
      <c r="Q10" s="132">
        <v>653272.69899171893</v>
      </c>
      <c r="R10" s="135">
        <v>668.91531178365449</v>
      </c>
      <c r="S10" s="136">
        <v>732.34928314938134</v>
      </c>
      <c r="T10" s="136">
        <v>628.89473757437599</v>
      </c>
      <c r="U10" s="137">
        <v>692.32870894010284</v>
      </c>
      <c r="V10" s="138">
        <v>2722.4880414475147</v>
      </c>
      <c r="W10" s="135">
        <v>14722.828295008967</v>
      </c>
      <c r="X10" s="136">
        <v>10464.356987576663</v>
      </c>
      <c r="Y10" s="136">
        <v>37843.076516246256</v>
      </c>
      <c r="Z10" s="137">
        <v>8769.8495068406683</v>
      </c>
      <c r="AA10" s="143">
        <v>71800.111305672544</v>
      </c>
      <c r="AB10" s="135">
        <v>1589.6564000000003</v>
      </c>
      <c r="AC10" s="136">
        <v>1631.9440000000002</v>
      </c>
      <c r="AD10" s="136">
        <v>1407.4027999999998</v>
      </c>
      <c r="AE10" s="137">
        <v>1326.9967999999999</v>
      </c>
      <c r="AF10" s="138">
        <v>5956</v>
      </c>
      <c r="AG10" s="135">
        <v>0</v>
      </c>
      <c r="AH10" s="136">
        <v>0</v>
      </c>
      <c r="AI10" s="136">
        <v>0</v>
      </c>
      <c r="AJ10" s="137">
        <v>0</v>
      </c>
      <c r="AK10" s="138">
        <v>0</v>
      </c>
      <c r="AL10" s="140">
        <v>353406.95220485795</v>
      </c>
      <c r="AM10" s="141">
        <v>288657.66016186099</v>
      </c>
      <c r="AN10" s="141">
        <v>11208.086625000004</v>
      </c>
      <c r="AO10" s="141">
        <v>80556.41628742138</v>
      </c>
      <c r="AP10" s="142">
        <v>93324.671284531287</v>
      </c>
      <c r="AQ10" s="142">
        <v>6332.811785714287</v>
      </c>
      <c r="AR10" s="142">
        <v>653272.69899171893</v>
      </c>
    </row>
    <row r="11" spans="1:44" s="92" customFormat="1" ht="14.1" x14ac:dyDescent="0.5">
      <c r="A11" s="4" t="s">
        <v>154</v>
      </c>
      <c r="B11" s="4" t="s">
        <v>35</v>
      </c>
      <c r="C11" s="4" t="s">
        <v>155</v>
      </c>
      <c r="D11" s="130" t="s">
        <v>84</v>
      </c>
      <c r="E11" s="130" t="s">
        <v>84</v>
      </c>
      <c r="F11" s="3" t="s">
        <v>150</v>
      </c>
      <c r="G11" s="131">
        <v>111798.15335007025</v>
      </c>
      <c r="H11" s="132">
        <v>111798.15335007025</v>
      </c>
      <c r="I11" s="132">
        <v>123506.26136374299</v>
      </c>
      <c r="J11" s="133">
        <v>137260.2972</v>
      </c>
      <c r="K11" s="134">
        <v>162377.41776397565</v>
      </c>
      <c r="L11" s="132">
        <v>178952.53200000001</v>
      </c>
      <c r="M11" s="132">
        <v>140927.86484965784</v>
      </c>
      <c r="N11" s="133">
        <v>144528.75799999997</v>
      </c>
      <c r="O11" s="134">
        <v>504605.17631381319</v>
      </c>
      <c r="P11" s="132">
        <v>626786.57261363347</v>
      </c>
      <c r="Q11" s="132">
        <v>1131391.7489274465</v>
      </c>
      <c r="R11" s="135">
        <v>3882.8416688174834</v>
      </c>
      <c r="S11" s="136">
        <v>4251.05579532724</v>
      </c>
      <c r="T11" s="136">
        <v>3650.5349023070362</v>
      </c>
      <c r="U11" s="137">
        <v>4018.7490288167928</v>
      </c>
      <c r="V11" s="138">
        <v>15803.181395268552</v>
      </c>
      <c r="W11" s="135">
        <v>13491.414074249884</v>
      </c>
      <c r="X11" s="136">
        <v>8311.8929107708936</v>
      </c>
      <c r="Y11" s="136">
        <v>47909.658242035082</v>
      </c>
      <c r="Z11" s="137">
        <v>8311.0459078073072</v>
      </c>
      <c r="AA11" s="143">
        <v>78024.011134863162</v>
      </c>
      <c r="AB11" s="135">
        <v>1894.3721999999996</v>
      </c>
      <c r="AC11" s="136">
        <v>2007.3157999999999</v>
      </c>
      <c r="AD11" s="136">
        <v>1726.4236000000001</v>
      </c>
      <c r="AE11" s="137">
        <v>1705.8884000000003</v>
      </c>
      <c r="AF11" s="138">
        <v>7334</v>
      </c>
      <c r="AG11" s="135">
        <v>0</v>
      </c>
      <c r="AH11" s="136">
        <v>0</v>
      </c>
      <c r="AI11" s="136">
        <v>0</v>
      </c>
      <c r="AJ11" s="137">
        <v>0</v>
      </c>
      <c r="AK11" s="138">
        <v>0</v>
      </c>
      <c r="AL11" s="140">
        <v>585168.56751404586</v>
      </c>
      <c r="AM11" s="141">
        <v>518277.09181340068</v>
      </c>
      <c r="AN11" s="141">
        <v>27946.089600000003</v>
      </c>
      <c r="AO11" s="141">
        <v>149863.79052513355</v>
      </c>
      <c r="AP11" s="142">
        <v>161627.39270392095</v>
      </c>
      <c r="AQ11" s="142">
        <v>8744.6776177004904</v>
      </c>
      <c r="AR11" s="142">
        <v>1131391.7489274465</v>
      </c>
    </row>
    <row r="12" spans="1:44" s="92" customFormat="1" ht="14.1" x14ac:dyDescent="0.5">
      <c r="A12" s="4" t="s">
        <v>156</v>
      </c>
      <c r="B12" s="4" t="s">
        <v>36</v>
      </c>
      <c r="C12" s="4" t="s">
        <v>157</v>
      </c>
      <c r="D12" s="130" t="s">
        <v>84</v>
      </c>
      <c r="E12" s="130" t="s">
        <v>84</v>
      </c>
      <c r="F12" s="3" t="s">
        <v>150</v>
      </c>
      <c r="G12" s="131">
        <v>5189.5722000000005</v>
      </c>
      <c r="H12" s="132">
        <v>5189.5722000000005</v>
      </c>
      <c r="I12" s="132">
        <v>4883.5635000000002</v>
      </c>
      <c r="J12" s="133">
        <v>5449.47</v>
      </c>
      <c r="K12" s="134">
        <v>41861.320441182674</v>
      </c>
      <c r="L12" s="132">
        <v>47425.746800000001</v>
      </c>
      <c r="M12" s="132">
        <v>44271.997574617737</v>
      </c>
      <c r="N12" s="133">
        <v>46451.119200000001</v>
      </c>
      <c r="O12" s="134">
        <v>20959.500000000004</v>
      </c>
      <c r="P12" s="132">
        <v>180010.18401580042</v>
      </c>
      <c r="Q12" s="132">
        <v>200969.68401580042</v>
      </c>
      <c r="R12" s="135">
        <v>26.611072642459181</v>
      </c>
      <c r="S12" s="136">
        <v>29.134629795773378</v>
      </c>
      <c r="T12" s="136">
        <v>25.018957185218035</v>
      </c>
      <c r="U12" s="137">
        <v>27.542514338532232</v>
      </c>
      <c r="V12" s="138">
        <v>108.30717396198283</v>
      </c>
      <c r="W12" s="135">
        <v>2056.1490037645081</v>
      </c>
      <c r="X12" s="136">
        <v>1187.1503440561089</v>
      </c>
      <c r="Y12" s="136">
        <v>8307.4608242758932</v>
      </c>
      <c r="Z12" s="137">
        <v>1277.8565105126675</v>
      </c>
      <c r="AA12" s="143">
        <v>12828.616682609178</v>
      </c>
      <c r="AB12" s="135">
        <v>1271.0922</v>
      </c>
      <c r="AC12" s="136">
        <v>1376.172</v>
      </c>
      <c r="AD12" s="136">
        <v>1337.7671999999998</v>
      </c>
      <c r="AE12" s="137">
        <v>1348.9685999999999</v>
      </c>
      <c r="AF12" s="138">
        <v>5334</v>
      </c>
      <c r="AG12" s="135">
        <v>0</v>
      </c>
      <c r="AH12" s="136">
        <v>0</v>
      </c>
      <c r="AI12" s="136">
        <v>0</v>
      </c>
      <c r="AJ12" s="137">
        <v>0</v>
      </c>
      <c r="AK12" s="138">
        <v>0</v>
      </c>
      <c r="AL12" s="140">
        <v>99913.533741182677</v>
      </c>
      <c r="AM12" s="141">
        <v>96734.845124617743</v>
      </c>
      <c r="AN12" s="141">
        <v>4321.3051500000001</v>
      </c>
      <c r="AO12" s="141">
        <v>26325.348476944233</v>
      </c>
      <c r="AP12" s="142">
        <v>28709.954859400059</v>
      </c>
      <c r="AQ12" s="142">
        <v>1660.9071428571428</v>
      </c>
      <c r="AR12" s="142">
        <v>200969.68401580042</v>
      </c>
    </row>
    <row r="13" spans="1:44" s="92" customFormat="1" ht="14.1" x14ac:dyDescent="0.5">
      <c r="A13" s="4" t="s">
        <v>156</v>
      </c>
      <c r="B13" s="4" t="s">
        <v>37</v>
      </c>
      <c r="C13" s="4" t="s">
        <v>158</v>
      </c>
      <c r="D13" s="130" t="s">
        <v>84</v>
      </c>
      <c r="E13" s="130" t="s">
        <v>84</v>
      </c>
      <c r="F13" s="3" t="s">
        <v>150</v>
      </c>
      <c r="G13" s="131">
        <v>2614.2846</v>
      </c>
      <c r="H13" s="132">
        <v>2614.2846</v>
      </c>
      <c r="I13" s="132">
        <v>2460.1305000000002</v>
      </c>
      <c r="J13" s="133">
        <v>2745.21</v>
      </c>
      <c r="K13" s="134">
        <v>50028.966983609396</v>
      </c>
      <c r="L13" s="132">
        <v>56992.095975000004</v>
      </c>
      <c r="M13" s="132">
        <v>52909.996187793702</v>
      </c>
      <c r="N13" s="133">
        <v>55820.874149999996</v>
      </c>
      <c r="O13" s="134">
        <v>10558.5</v>
      </c>
      <c r="P13" s="132">
        <v>215751.93329640309</v>
      </c>
      <c r="Q13" s="132">
        <v>226310.43329640309</v>
      </c>
      <c r="R13" s="135">
        <v>17.068846377939614</v>
      </c>
      <c r="S13" s="136">
        <v>18.687503767463397</v>
      </c>
      <c r="T13" s="136">
        <v>16.047633346780838</v>
      </c>
      <c r="U13" s="137">
        <v>17.666290736304617</v>
      </c>
      <c r="V13" s="138">
        <v>69.470274228488464</v>
      </c>
      <c r="W13" s="135">
        <v>4758.3482663957257</v>
      </c>
      <c r="X13" s="136">
        <v>2613.0992578236342</v>
      </c>
      <c r="Y13" s="136">
        <v>20116.964838861491</v>
      </c>
      <c r="Z13" s="137">
        <v>2893.518521231777</v>
      </c>
      <c r="AA13" s="143">
        <v>30381.930884312631</v>
      </c>
      <c r="AB13" s="135">
        <v>780.90909999999997</v>
      </c>
      <c r="AC13" s="136">
        <v>845.46600000000001</v>
      </c>
      <c r="AD13" s="136">
        <v>821.87159999999994</v>
      </c>
      <c r="AE13" s="137">
        <v>828.75330000000008</v>
      </c>
      <c r="AF13" s="138">
        <v>3277</v>
      </c>
      <c r="AG13" s="135">
        <v>0</v>
      </c>
      <c r="AH13" s="136">
        <v>0</v>
      </c>
      <c r="AI13" s="136">
        <v>0</v>
      </c>
      <c r="AJ13" s="137">
        <v>0</v>
      </c>
      <c r="AK13" s="138">
        <v>0</v>
      </c>
      <c r="AL13" s="140">
        <v>112374.22245860941</v>
      </c>
      <c r="AM13" s="141">
        <v>109011.19780215059</v>
      </c>
      <c r="AN13" s="141">
        <v>4925.0130356430818</v>
      </c>
      <c r="AO13" s="141">
        <v>28015.149765125472</v>
      </c>
      <c r="AP13" s="142">
        <v>32330.061899486158</v>
      </c>
      <c r="AQ13" s="142">
        <v>2035.7053571428573</v>
      </c>
      <c r="AR13" s="142">
        <v>226310.43329640309</v>
      </c>
    </row>
    <row r="14" spans="1:44" s="92" customFormat="1" ht="14.1" x14ac:dyDescent="0.5">
      <c r="A14" s="4" t="s">
        <v>151</v>
      </c>
      <c r="B14" s="4" t="s">
        <v>38</v>
      </c>
      <c r="C14" s="4" t="s">
        <v>159</v>
      </c>
      <c r="D14" s="130" t="s">
        <v>84</v>
      </c>
      <c r="E14" s="130" t="s">
        <v>84</v>
      </c>
      <c r="F14" s="3" t="s">
        <v>150</v>
      </c>
      <c r="G14" s="131">
        <v>14166.932499999999</v>
      </c>
      <c r="H14" s="132">
        <v>14166.932499999999</v>
      </c>
      <c r="I14" s="132">
        <v>20650.105</v>
      </c>
      <c r="J14" s="133">
        <v>19463.238499999999</v>
      </c>
      <c r="K14" s="134">
        <v>82709.145499999999</v>
      </c>
      <c r="L14" s="132">
        <v>80022.922249999989</v>
      </c>
      <c r="M14" s="132">
        <v>89175.979250000019</v>
      </c>
      <c r="N14" s="133">
        <v>79724.452999999994</v>
      </c>
      <c r="O14" s="134">
        <v>68605</v>
      </c>
      <c r="P14" s="132">
        <v>331632.5</v>
      </c>
      <c r="Q14" s="132">
        <v>400237.5</v>
      </c>
      <c r="R14" s="135">
        <v>1165.3551000000002</v>
      </c>
      <c r="S14" s="136">
        <v>1275.8669999999997</v>
      </c>
      <c r="T14" s="136">
        <v>1095.6330000000003</v>
      </c>
      <c r="U14" s="137">
        <v>1206.1448999999998</v>
      </c>
      <c r="V14" s="138">
        <v>4743</v>
      </c>
      <c r="W14" s="135">
        <v>4839.667333839906</v>
      </c>
      <c r="X14" s="136">
        <v>3055.7135594183187</v>
      </c>
      <c r="Y14" s="136">
        <v>16435.957436306187</v>
      </c>
      <c r="Z14" s="137">
        <v>2865.9059783907705</v>
      </c>
      <c r="AA14" s="143">
        <v>27197.244307955181</v>
      </c>
      <c r="AB14" s="135">
        <v>2591.4375</v>
      </c>
      <c r="AC14" s="136">
        <v>2519.1874999999995</v>
      </c>
      <c r="AD14" s="136">
        <v>2900.6250000000005</v>
      </c>
      <c r="AE14" s="137">
        <v>2613.75</v>
      </c>
      <c r="AF14" s="138">
        <v>10625</v>
      </c>
      <c r="AG14" s="135">
        <v>0</v>
      </c>
      <c r="AH14" s="136">
        <v>0</v>
      </c>
      <c r="AI14" s="136">
        <v>0</v>
      </c>
      <c r="AJ14" s="137">
        <v>0</v>
      </c>
      <c r="AK14" s="138">
        <v>0</v>
      </c>
      <c r="AL14" s="140">
        <v>191223.72424999997</v>
      </c>
      <c r="AM14" s="141">
        <v>201049.04950000002</v>
      </c>
      <c r="AN14" s="141">
        <v>7964.7262500000015</v>
      </c>
      <c r="AO14" s="141">
        <v>51434.033972629011</v>
      </c>
      <c r="AP14" s="142">
        <v>57176.785714285703</v>
      </c>
      <c r="AQ14" s="142">
        <v>3052.8071428571429</v>
      </c>
      <c r="AR14" s="142">
        <v>400237.5</v>
      </c>
    </row>
    <row r="15" spans="1:44" s="92" customFormat="1" ht="14.1" x14ac:dyDescent="0.5">
      <c r="A15" s="4" t="s">
        <v>154</v>
      </c>
      <c r="B15" s="4" t="s">
        <v>39</v>
      </c>
      <c r="C15" s="4" t="s">
        <v>160</v>
      </c>
      <c r="D15" s="130" t="s">
        <v>84</v>
      </c>
      <c r="E15" s="130" t="s">
        <v>84</v>
      </c>
      <c r="F15" s="3" t="s">
        <v>150</v>
      </c>
      <c r="G15" s="131">
        <v>15681.806549999999</v>
      </c>
      <c r="H15" s="132">
        <v>15681.806549999999</v>
      </c>
      <c r="I15" s="132">
        <v>17324.090250000001</v>
      </c>
      <c r="J15" s="133">
        <v>17203.923149999999</v>
      </c>
      <c r="K15" s="134">
        <v>185141.21561488614</v>
      </c>
      <c r="L15" s="132">
        <v>203210.98710000003</v>
      </c>
      <c r="M15" s="132">
        <v>161116.71403327433</v>
      </c>
      <c r="N15" s="133">
        <v>164120.79365000001</v>
      </c>
      <c r="O15" s="134">
        <v>66759.5</v>
      </c>
      <c r="P15" s="132">
        <v>713589.7103981605</v>
      </c>
      <c r="Q15" s="132">
        <v>780349.2103981605</v>
      </c>
      <c r="R15" s="135">
        <v>1320.3918000000001</v>
      </c>
      <c r="S15" s="136">
        <v>1445.6059999999998</v>
      </c>
      <c r="T15" s="136">
        <v>1241.394</v>
      </c>
      <c r="U15" s="137">
        <v>1366.6081999999997</v>
      </c>
      <c r="V15" s="138">
        <v>5374</v>
      </c>
      <c r="W15" s="135">
        <v>9920.3513665590835</v>
      </c>
      <c r="X15" s="136">
        <v>5672.0991328674036</v>
      </c>
      <c r="Y15" s="136">
        <v>38768.4061241987</v>
      </c>
      <c r="Z15" s="137">
        <v>5928.6042621179213</v>
      </c>
      <c r="AA15" s="143">
        <v>60289.460885743109</v>
      </c>
      <c r="AB15" s="135">
        <v>3961.2887999999998</v>
      </c>
      <c r="AC15" s="136">
        <v>4197.4632000000001</v>
      </c>
      <c r="AD15" s="136">
        <v>3610.0944000000004</v>
      </c>
      <c r="AE15" s="137">
        <v>3567.1536000000006</v>
      </c>
      <c r="AF15" s="138">
        <v>15336</v>
      </c>
      <c r="AG15" s="135">
        <v>0</v>
      </c>
      <c r="AH15" s="136">
        <v>0</v>
      </c>
      <c r="AI15" s="136">
        <v>0</v>
      </c>
      <c r="AJ15" s="137">
        <v>0</v>
      </c>
      <c r="AK15" s="138">
        <v>0</v>
      </c>
      <c r="AL15" s="140">
        <v>420583.68931488617</v>
      </c>
      <c r="AM15" s="141">
        <v>339956.47908327432</v>
      </c>
      <c r="AN15" s="141">
        <v>19809.042000000001</v>
      </c>
      <c r="AO15" s="141">
        <v>97928.244407733917</v>
      </c>
      <c r="AP15" s="142">
        <v>111478.45862830862</v>
      </c>
      <c r="AQ15" s="142">
        <v>6315.0928571115364</v>
      </c>
      <c r="AR15" s="142">
        <v>780349.2103981605</v>
      </c>
    </row>
    <row r="16" spans="1:44" s="92" customFormat="1" ht="14.1" x14ac:dyDescent="0.5">
      <c r="A16" s="4" t="s">
        <v>161</v>
      </c>
      <c r="B16" s="4" t="s">
        <v>40</v>
      </c>
      <c r="C16" s="4" t="s">
        <v>162</v>
      </c>
      <c r="D16" s="130" t="s">
        <v>84</v>
      </c>
      <c r="E16" s="130" t="s">
        <v>84</v>
      </c>
      <c r="F16" s="3" t="s">
        <v>150</v>
      </c>
      <c r="G16" s="131">
        <v>53863.401297337761</v>
      </c>
      <c r="H16" s="132">
        <v>53863.401297337761</v>
      </c>
      <c r="I16" s="132">
        <v>56031.956290601862</v>
      </c>
      <c r="J16" s="133">
        <v>56847.246549999996</v>
      </c>
      <c r="K16" s="134">
        <v>290703.66245748854</v>
      </c>
      <c r="L16" s="132">
        <v>281470.56714999996</v>
      </c>
      <c r="M16" s="132">
        <v>237397.87605696786</v>
      </c>
      <c r="N16" s="133">
        <v>225367.35312499999</v>
      </c>
      <c r="O16" s="134">
        <v>219139.41063793964</v>
      </c>
      <c r="P16" s="132">
        <v>1034939.4587894564</v>
      </c>
      <c r="Q16" s="132">
        <v>1254078.869427396</v>
      </c>
      <c r="R16" s="135">
        <v>469.54677133250209</v>
      </c>
      <c r="S16" s="136">
        <v>514.07440573236886</v>
      </c>
      <c r="T16" s="136">
        <v>441.45422945790796</v>
      </c>
      <c r="U16" s="137">
        <v>485.98186385777478</v>
      </c>
      <c r="V16" s="138">
        <v>1911.0572703805537</v>
      </c>
      <c r="W16" s="135">
        <v>6046.1220251893874</v>
      </c>
      <c r="X16" s="136">
        <v>3829.7776809983579</v>
      </c>
      <c r="Y16" s="136">
        <v>19470.554768790982</v>
      </c>
      <c r="Z16" s="137">
        <v>3590.4870196088068</v>
      </c>
      <c r="AA16" s="143">
        <v>32936.941494587532</v>
      </c>
      <c r="AB16" s="135">
        <v>1322.6901000000005</v>
      </c>
      <c r="AC16" s="136">
        <v>1226.2488000000001</v>
      </c>
      <c r="AD16" s="136">
        <v>1101.8535000000002</v>
      </c>
      <c r="AE16" s="137">
        <v>1008.2076000000002</v>
      </c>
      <c r="AF16" s="138">
        <v>4659.0000000000009</v>
      </c>
      <c r="AG16" s="135">
        <v>0</v>
      </c>
      <c r="AH16" s="136">
        <v>0</v>
      </c>
      <c r="AI16" s="136">
        <v>0</v>
      </c>
      <c r="AJ16" s="137">
        <v>0</v>
      </c>
      <c r="AK16" s="138">
        <v>0</v>
      </c>
      <c r="AL16" s="140">
        <v>678434.43740482628</v>
      </c>
      <c r="AM16" s="141">
        <v>549183.63109756971</v>
      </c>
      <c r="AN16" s="141">
        <v>26460.800925000003</v>
      </c>
      <c r="AO16" s="141">
        <v>159293.87017435214</v>
      </c>
      <c r="AP16" s="142">
        <v>179154.1242039137</v>
      </c>
      <c r="AQ16" s="142">
        <v>10398.619642857142</v>
      </c>
      <c r="AR16" s="142">
        <v>1254078.869427396</v>
      </c>
    </row>
    <row r="17" spans="1:44" s="92" customFormat="1" ht="14.1" x14ac:dyDescent="0.5">
      <c r="A17" s="4" t="s">
        <v>151</v>
      </c>
      <c r="B17" s="4" t="s">
        <v>41</v>
      </c>
      <c r="C17" s="4" t="s">
        <v>163</v>
      </c>
      <c r="D17" s="130" t="s">
        <v>84</v>
      </c>
      <c r="E17" s="130" t="s">
        <v>84</v>
      </c>
      <c r="F17" s="3" t="s">
        <v>150</v>
      </c>
      <c r="G17" s="131">
        <v>6592.4092499999997</v>
      </c>
      <c r="H17" s="132">
        <v>6592.4092499999997</v>
      </c>
      <c r="I17" s="132">
        <v>9609.2744999999995</v>
      </c>
      <c r="J17" s="133">
        <v>9660.7793600000005</v>
      </c>
      <c r="K17" s="134">
        <v>132053.19395412543</v>
      </c>
      <c r="L17" s="132">
        <v>139710.7696</v>
      </c>
      <c r="M17" s="132">
        <v>142003.80434999999</v>
      </c>
      <c r="N17" s="133">
        <v>139189.67680000002</v>
      </c>
      <c r="O17" s="134">
        <v>32972.687749999997</v>
      </c>
      <c r="P17" s="132">
        <v>552957.4447041254</v>
      </c>
      <c r="Q17" s="132">
        <v>585930.13245412544</v>
      </c>
      <c r="R17" s="135">
        <v>1773.1796656779372</v>
      </c>
      <c r="S17" s="136">
        <v>1941.3322347064102</v>
      </c>
      <c r="T17" s="136">
        <v>1667.0919933724192</v>
      </c>
      <c r="U17" s="137">
        <v>1835.2445624008926</v>
      </c>
      <c r="V17" s="138">
        <v>7216.8484561576588</v>
      </c>
      <c r="W17" s="135">
        <v>6633.1913920470006</v>
      </c>
      <c r="X17" s="136">
        <v>3592.6909202581396</v>
      </c>
      <c r="Y17" s="136">
        <v>28444.155267385373</v>
      </c>
      <c r="Z17" s="137">
        <v>4042.2019086376695</v>
      </c>
      <c r="AA17" s="143">
        <v>42712.239488328181</v>
      </c>
      <c r="AB17" s="135">
        <v>285.1191</v>
      </c>
      <c r="AC17" s="136">
        <v>277.16990000000004</v>
      </c>
      <c r="AD17" s="136">
        <v>319.137</v>
      </c>
      <c r="AE17" s="137">
        <v>287.57400000000001</v>
      </c>
      <c r="AF17" s="138">
        <v>1169</v>
      </c>
      <c r="AG17" s="135">
        <v>0</v>
      </c>
      <c r="AH17" s="136">
        <v>0</v>
      </c>
      <c r="AI17" s="136">
        <v>0</v>
      </c>
      <c r="AJ17" s="137">
        <v>0</v>
      </c>
      <c r="AK17" s="138">
        <v>0</v>
      </c>
      <c r="AL17" s="140">
        <v>285466.59744412545</v>
      </c>
      <c r="AM17" s="141">
        <v>289319.21661</v>
      </c>
      <c r="AN17" s="141">
        <v>11144.3184</v>
      </c>
      <c r="AO17" s="141">
        <v>50991.333713698637</v>
      </c>
      <c r="AP17" s="142">
        <v>83704.304636303656</v>
      </c>
      <c r="AQ17" s="142">
        <v>4000.1142857142859</v>
      </c>
      <c r="AR17" s="142">
        <v>585930.13245412544</v>
      </c>
    </row>
    <row r="18" spans="1:44" s="92" customFormat="1" ht="14.1" x14ac:dyDescent="0.5">
      <c r="A18" s="4" t="s">
        <v>164</v>
      </c>
      <c r="B18" s="4" t="s">
        <v>42</v>
      </c>
      <c r="C18" s="4" t="s">
        <v>165</v>
      </c>
      <c r="D18" s="130" t="s">
        <v>84</v>
      </c>
      <c r="E18" s="130" t="s">
        <v>84</v>
      </c>
      <c r="F18" s="3" t="s">
        <v>150</v>
      </c>
      <c r="G18" s="131">
        <v>31822.477928071108</v>
      </c>
      <c r="H18" s="132">
        <v>31822.477928071108</v>
      </c>
      <c r="I18" s="132">
        <v>23026.387049999994</v>
      </c>
      <c r="J18" s="133">
        <v>27601.267500000002</v>
      </c>
      <c r="K18" s="134">
        <v>312633.34525355051</v>
      </c>
      <c r="L18" s="132">
        <v>326451.70334999997</v>
      </c>
      <c r="M18" s="132">
        <v>262788.19019999995</v>
      </c>
      <c r="N18" s="133">
        <v>250722.36459999997</v>
      </c>
      <c r="O18" s="134">
        <v>114556.71897807111</v>
      </c>
      <c r="P18" s="132">
        <v>1152595.6034035506</v>
      </c>
      <c r="Q18" s="132">
        <v>1267152.3223816217</v>
      </c>
      <c r="R18" s="135">
        <v>1149.1114247267619</v>
      </c>
      <c r="S18" s="136">
        <v>1258.0829192165197</v>
      </c>
      <c r="T18" s="136">
        <v>1080.3611685465285</v>
      </c>
      <c r="U18" s="137">
        <v>1189.3326630362862</v>
      </c>
      <c r="V18" s="138">
        <v>4676.8881755260963</v>
      </c>
      <c r="W18" s="135">
        <v>6905.1599580405127</v>
      </c>
      <c r="X18" s="136">
        <v>5316.5881393330619</v>
      </c>
      <c r="Y18" s="136">
        <v>14242.117345953229</v>
      </c>
      <c r="Z18" s="137">
        <v>4057.8172980071217</v>
      </c>
      <c r="AA18" s="143">
        <v>30521.682741333923</v>
      </c>
      <c r="AB18" s="135">
        <v>1532.4585999999997</v>
      </c>
      <c r="AC18" s="136">
        <v>1552.6077999999998</v>
      </c>
      <c r="AD18" s="136">
        <v>1301.3025000000002</v>
      </c>
      <c r="AE18" s="137">
        <v>1210.6310999999996</v>
      </c>
      <c r="AF18" s="138">
        <v>5596.9999999999991</v>
      </c>
      <c r="AG18" s="135">
        <v>0</v>
      </c>
      <c r="AH18" s="136">
        <v>0</v>
      </c>
      <c r="AI18" s="136">
        <v>0</v>
      </c>
      <c r="AJ18" s="137">
        <v>0</v>
      </c>
      <c r="AK18" s="138">
        <v>0</v>
      </c>
      <c r="AL18" s="140">
        <v>703014.11303162156</v>
      </c>
      <c r="AM18" s="141">
        <v>556766.96785000013</v>
      </c>
      <c r="AN18" s="141">
        <v>7371.2415000000001</v>
      </c>
      <c r="AO18" s="141">
        <v>106323.74287670001</v>
      </c>
      <c r="AP18" s="142">
        <v>181021.76034023165</v>
      </c>
      <c r="AQ18" s="142">
        <v>12267.058928571429</v>
      </c>
      <c r="AR18" s="142">
        <v>1267152.3223816217</v>
      </c>
    </row>
    <row r="19" spans="1:44" s="92" customFormat="1" ht="14.5" customHeight="1" x14ac:dyDescent="0.5">
      <c r="A19" s="4" t="s">
        <v>151</v>
      </c>
      <c r="B19" s="4" t="s">
        <v>43</v>
      </c>
      <c r="C19" s="4" t="s">
        <v>166</v>
      </c>
      <c r="D19" s="130" t="s">
        <v>84</v>
      </c>
      <c r="E19" s="130" t="s">
        <v>84</v>
      </c>
      <c r="F19" s="3" t="s">
        <v>150</v>
      </c>
      <c r="G19" s="131">
        <v>100502.52059483663</v>
      </c>
      <c r="H19" s="132">
        <v>100502.52059483663</v>
      </c>
      <c r="I19" s="132">
        <v>145895.1058158032</v>
      </c>
      <c r="J19" s="133">
        <v>131435.31213516073</v>
      </c>
      <c r="K19" s="134">
        <v>306044.65450886788</v>
      </c>
      <c r="L19" s="132">
        <v>312366.55352495151</v>
      </c>
      <c r="M19" s="132">
        <v>329973.56695041922</v>
      </c>
      <c r="N19" s="133">
        <v>311201.48971155559</v>
      </c>
      <c r="O19" s="134">
        <v>478095.29351159092</v>
      </c>
      <c r="P19" s="132">
        <v>1259586.2646957943</v>
      </c>
      <c r="Q19" s="132">
        <v>1737681.5582073852</v>
      </c>
      <c r="R19" s="135">
        <v>3780.9225518326621</v>
      </c>
      <c r="S19" s="136">
        <v>4139.4715768945298</v>
      </c>
      <c r="T19" s="136">
        <v>3554.7135102700245</v>
      </c>
      <c r="U19" s="137">
        <v>3913.2625353318917</v>
      </c>
      <c r="V19" s="138">
        <v>15388.370174329109</v>
      </c>
      <c r="W19" s="135">
        <v>21245.268608438022</v>
      </c>
      <c r="X19" s="136">
        <v>12502.712888122514</v>
      </c>
      <c r="Y19" s="136">
        <v>83170.167077568083</v>
      </c>
      <c r="Z19" s="137">
        <v>13057.212004170809</v>
      </c>
      <c r="AA19" s="143">
        <v>129975.36057829943</v>
      </c>
      <c r="AB19" s="135">
        <v>1578.0330000000001</v>
      </c>
      <c r="AC19" s="136">
        <v>1534.0369999999998</v>
      </c>
      <c r="AD19" s="136">
        <v>1766.3100000000002</v>
      </c>
      <c r="AE19" s="137">
        <v>1591.62</v>
      </c>
      <c r="AF19" s="138">
        <v>6470</v>
      </c>
      <c r="AG19" s="135">
        <v>6.75</v>
      </c>
      <c r="AH19" s="136">
        <v>7.2499999999999991</v>
      </c>
      <c r="AI19" s="136">
        <v>5</v>
      </c>
      <c r="AJ19" s="137">
        <v>6</v>
      </c>
      <c r="AK19" s="138">
        <v>25</v>
      </c>
      <c r="AL19" s="140">
        <v>819176.0835944463</v>
      </c>
      <c r="AM19" s="141">
        <v>884866.25590474182</v>
      </c>
      <c r="AN19" s="141">
        <v>33639.218708197091</v>
      </c>
      <c r="AO19" s="141">
        <v>152359.36713730247</v>
      </c>
      <c r="AP19" s="142">
        <v>248240.22260105499</v>
      </c>
      <c r="AQ19" s="142">
        <v>14104.186941431903</v>
      </c>
      <c r="AR19" s="142">
        <v>1737681.5582073852</v>
      </c>
    </row>
    <row r="20" spans="1:44" s="92" customFormat="1" ht="14.1" x14ac:dyDescent="0.5">
      <c r="A20" s="4" t="s">
        <v>154</v>
      </c>
      <c r="B20" s="4" t="s">
        <v>44</v>
      </c>
      <c r="C20" s="4" t="s">
        <v>167</v>
      </c>
      <c r="D20" s="130" t="s">
        <v>84</v>
      </c>
      <c r="E20" s="130" t="s">
        <v>84</v>
      </c>
      <c r="F20" s="3" t="s">
        <v>150</v>
      </c>
      <c r="G20" s="131">
        <v>40578.740100000003</v>
      </c>
      <c r="H20" s="132">
        <v>40578.740100000003</v>
      </c>
      <c r="I20" s="132">
        <v>44828.3655</v>
      </c>
      <c r="J20" s="133">
        <v>47485.24512</v>
      </c>
      <c r="K20" s="134">
        <v>124448.68874</v>
      </c>
      <c r="L20" s="132">
        <v>139762.359</v>
      </c>
      <c r="M20" s="132">
        <v>107580.91554389856</v>
      </c>
      <c r="N20" s="133">
        <v>112877.30850000001</v>
      </c>
      <c r="O20" s="134">
        <v>178571.79296000002</v>
      </c>
      <c r="P20" s="132">
        <v>484669.27178389858</v>
      </c>
      <c r="Q20" s="132">
        <v>663241.06474389858</v>
      </c>
      <c r="R20" s="135">
        <v>381.99443793606065</v>
      </c>
      <c r="S20" s="136">
        <v>418.21938870492596</v>
      </c>
      <c r="T20" s="136">
        <v>359.14006985441608</v>
      </c>
      <c r="U20" s="137">
        <v>395.36502062328128</v>
      </c>
      <c r="V20" s="138">
        <v>1554.718917118684</v>
      </c>
      <c r="W20" s="135">
        <v>4157.1166557140277</v>
      </c>
      <c r="X20" s="136">
        <v>2782.2330461279403</v>
      </c>
      <c r="Y20" s="136">
        <v>13442.635396273003</v>
      </c>
      <c r="Z20" s="137">
        <v>2613.0281803850139</v>
      </c>
      <c r="AA20" s="143">
        <v>22995.013278499988</v>
      </c>
      <c r="AB20" s="135">
        <v>1922.5268999999998</v>
      </c>
      <c r="AC20" s="136">
        <v>2037.1491000000001</v>
      </c>
      <c r="AD20" s="136">
        <v>1752.0821999999998</v>
      </c>
      <c r="AE20" s="137">
        <v>1731.2418000000002</v>
      </c>
      <c r="AF20" s="138">
        <v>7443</v>
      </c>
      <c r="AG20" s="135">
        <v>0</v>
      </c>
      <c r="AH20" s="136">
        <v>0</v>
      </c>
      <c r="AI20" s="136">
        <v>0</v>
      </c>
      <c r="AJ20" s="137">
        <v>0</v>
      </c>
      <c r="AK20" s="138">
        <v>0</v>
      </c>
      <c r="AL20" s="140">
        <v>350469.23008000001</v>
      </c>
      <c r="AM20" s="141">
        <v>295844.69058389857</v>
      </c>
      <c r="AN20" s="141">
        <v>16927.144079999998</v>
      </c>
      <c r="AO20" s="141">
        <v>57589.946689599994</v>
      </c>
      <c r="AP20" s="142">
        <v>94748.723534842662</v>
      </c>
      <c r="AQ20" s="142">
        <v>4598.4907142857146</v>
      </c>
      <c r="AR20" s="142">
        <v>663241.06474389858</v>
      </c>
    </row>
    <row r="21" spans="1:44" s="92" customFormat="1" ht="14.1" x14ac:dyDescent="0.5">
      <c r="A21" s="4" t="s">
        <v>168</v>
      </c>
      <c r="B21" s="4" t="s">
        <v>45</v>
      </c>
      <c r="C21" s="4" t="s">
        <v>169</v>
      </c>
      <c r="D21" s="130" t="s">
        <v>84</v>
      </c>
      <c r="E21" s="130" t="s">
        <v>84</v>
      </c>
      <c r="F21" s="3" t="s">
        <v>150</v>
      </c>
      <c r="G21" s="131">
        <v>685255.14603212837</v>
      </c>
      <c r="H21" s="132">
        <v>685255.14603212837</v>
      </c>
      <c r="I21" s="132">
        <v>655545.16780191159</v>
      </c>
      <c r="J21" s="133">
        <v>838925.55170000007</v>
      </c>
      <c r="K21" s="134">
        <v>104340.34642652467</v>
      </c>
      <c r="L21" s="132">
        <v>110470.89365</v>
      </c>
      <c r="M21" s="132">
        <v>105696.51664815294</v>
      </c>
      <c r="N21" s="133">
        <v>111615.66974999999</v>
      </c>
      <c r="O21" s="134">
        <v>2961121.4811340398</v>
      </c>
      <c r="P21" s="132">
        <v>432123.42647467763</v>
      </c>
      <c r="Q21" s="132">
        <v>3393244.9076087177</v>
      </c>
      <c r="R21" s="135">
        <v>8818.4194629103531</v>
      </c>
      <c r="S21" s="136">
        <v>9654.6798352579754</v>
      </c>
      <c r="T21" s="136">
        <v>8290.8217172661443</v>
      </c>
      <c r="U21" s="137">
        <v>9127.0820896137648</v>
      </c>
      <c r="V21" s="138">
        <v>35891.003105048243</v>
      </c>
      <c r="W21" s="135">
        <v>29930.719014870956</v>
      </c>
      <c r="X21" s="136">
        <v>22391.938796525948</v>
      </c>
      <c r="Y21" s="136">
        <v>71779.936858986533</v>
      </c>
      <c r="Z21" s="137">
        <v>18919.069893509495</v>
      </c>
      <c r="AA21" s="143">
        <v>143021.66456389293</v>
      </c>
      <c r="AB21" s="135">
        <v>1166.8652999999999</v>
      </c>
      <c r="AC21" s="136">
        <v>1170.6308999999999</v>
      </c>
      <c r="AD21" s="136">
        <v>1142.3888999999997</v>
      </c>
      <c r="AE21" s="137">
        <v>1227.1148999999998</v>
      </c>
      <c r="AF21" s="138">
        <v>4706.9999999999991</v>
      </c>
      <c r="AG21" s="135">
        <v>110.43</v>
      </c>
      <c r="AH21" s="136">
        <v>118.60999999999999</v>
      </c>
      <c r="AI21" s="136">
        <v>81.800000000000011</v>
      </c>
      <c r="AJ21" s="137">
        <v>98.16</v>
      </c>
      <c r="AK21" s="138">
        <v>409</v>
      </c>
      <c r="AL21" s="140">
        <v>1681462.0017086528</v>
      </c>
      <c r="AM21" s="141">
        <v>1624313.3402000649</v>
      </c>
      <c r="AN21" s="141">
        <v>87469.565699999992</v>
      </c>
      <c r="AO21" s="141">
        <v>462798.48634607968</v>
      </c>
      <c r="AP21" s="142">
        <v>484749.27251553116</v>
      </c>
      <c r="AQ21" s="142">
        <v>22416.300738043508</v>
      </c>
      <c r="AR21" s="142">
        <v>3393244.9076087177</v>
      </c>
    </row>
    <row r="22" spans="1:44" s="92" customFormat="1" ht="14.1" x14ac:dyDescent="0.5">
      <c r="A22" s="4" t="s">
        <v>164</v>
      </c>
      <c r="B22" s="4" t="s">
        <v>46</v>
      </c>
      <c r="C22" s="4" t="s">
        <v>170</v>
      </c>
      <c r="D22" s="130" t="s">
        <v>84</v>
      </c>
      <c r="E22" s="130" t="s">
        <v>84</v>
      </c>
      <c r="F22" s="3" t="s">
        <v>150</v>
      </c>
      <c r="G22" s="131">
        <v>158831.2939086121</v>
      </c>
      <c r="H22" s="132">
        <v>158831.2939086121</v>
      </c>
      <c r="I22" s="132">
        <v>127918.19240843576</v>
      </c>
      <c r="J22" s="133">
        <v>123816.067</v>
      </c>
      <c r="K22" s="134">
        <v>278751.89986195369</v>
      </c>
      <c r="L22" s="132">
        <v>293590.40454999998</v>
      </c>
      <c r="M22" s="132">
        <v>239608.66617556382</v>
      </c>
      <c r="N22" s="133">
        <v>226396.74996285999</v>
      </c>
      <c r="O22" s="134">
        <v>554591.95591704792</v>
      </c>
      <c r="P22" s="132">
        <v>1038347.7205503775</v>
      </c>
      <c r="Q22" s="132">
        <v>1592939.6764674254</v>
      </c>
      <c r="R22" s="135">
        <v>2174.3103770978196</v>
      </c>
      <c r="S22" s="136">
        <v>2380.502610660616</v>
      </c>
      <c r="T22" s="136">
        <v>2044.223431459488</v>
      </c>
      <c r="U22" s="137">
        <v>2250.4156650222844</v>
      </c>
      <c r="V22" s="138">
        <v>8849.4520842402089</v>
      </c>
      <c r="W22" s="135">
        <v>21544.202280688805</v>
      </c>
      <c r="X22" s="136">
        <v>19459.206024801555</v>
      </c>
      <c r="Y22" s="136">
        <v>16053.596031469038</v>
      </c>
      <c r="Z22" s="137">
        <v>12862.167760814245</v>
      </c>
      <c r="AA22" s="143">
        <v>69919.17209777364</v>
      </c>
      <c r="AB22" s="135">
        <v>2076.4992000000002</v>
      </c>
      <c r="AC22" s="136">
        <v>2103.8015999999998</v>
      </c>
      <c r="AD22" s="136">
        <v>1763.2799999999997</v>
      </c>
      <c r="AE22" s="137">
        <v>1640.4192</v>
      </c>
      <c r="AF22" s="138">
        <v>7584</v>
      </c>
      <c r="AG22" s="135">
        <v>0</v>
      </c>
      <c r="AH22" s="136">
        <v>0</v>
      </c>
      <c r="AI22" s="136">
        <v>0</v>
      </c>
      <c r="AJ22" s="137">
        <v>0</v>
      </c>
      <c r="AK22" s="138">
        <v>0</v>
      </c>
      <c r="AL22" s="140">
        <v>875200.0009205658</v>
      </c>
      <c r="AM22" s="141">
        <v>708355.80804685957</v>
      </c>
      <c r="AN22" s="141">
        <v>9383.8675000000003</v>
      </c>
      <c r="AO22" s="141">
        <v>203302.42684837227</v>
      </c>
      <c r="AP22" s="142">
        <v>227562.81092391789</v>
      </c>
      <c r="AQ22" s="142">
        <v>12721.571428571429</v>
      </c>
      <c r="AR22" s="142">
        <v>1592939.6764674254</v>
      </c>
    </row>
    <row r="23" spans="1:44" s="92" customFormat="1" ht="14.1" x14ac:dyDescent="0.5">
      <c r="A23" s="4" t="s">
        <v>168</v>
      </c>
      <c r="B23" s="4" t="s">
        <v>47</v>
      </c>
      <c r="C23" s="4" t="s">
        <v>171</v>
      </c>
      <c r="D23" s="130" t="s">
        <v>84</v>
      </c>
      <c r="E23" s="130" t="s">
        <v>84</v>
      </c>
      <c r="F23" s="3" t="s">
        <v>150</v>
      </c>
      <c r="G23" s="131">
        <v>6004.6475619235061</v>
      </c>
      <c r="H23" s="132">
        <v>6004.6475619235061</v>
      </c>
      <c r="I23" s="132">
        <v>5744.3095704792104</v>
      </c>
      <c r="J23" s="133">
        <v>7467.4271000000008</v>
      </c>
      <c r="K23" s="134">
        <v>54539.725823634624</v>
      </c>
      <c r="L23" s="132">
        <v>57541.280550000003</v>
      </c>
      <c r="M23" s="132">
        <v>55248.609343681877</v>
      </c>
      <c r="N23" s="133">
        <v>58137.563249999999</v>
      </c>
      <c r="O23" s="134">
        <v>26171.727032402716</v>
      </c>
      <c r="P23" s="132">
        <v>225467.17896731652</v>
      </c>
      <c r="Q23" s="132">
        <v>251638.90599971922</v>
      </c>
      <c r="R23" s="135">
        <v>199.32473516732409</v>
      </c>
      <c r="S23" s="136">
        <v>218.22691803015942</v>
      </c>
      <c r="T23" s="136">
        <v>187.39932366158675</v>
      </c>
      <c r="U23" s="137">
        <v>206.30150652442211</v>
      </c>
      <c r="V23" s="138">
        <v>811.25248338349229</v>
      </c>
      <c r="W23" s="135">
        <v>4253.2629941833693</v>
      </c>
      <c r="X23" s="136">
        <v>2432.3604148916252</v>
      </c>
      <c r="Y23" s="136">
        <v>17082.312174625989</v>
      </c>
      <c r="Z23" s="137">
        <v>2594.383034857708</v>
      </c>
      <c r="AA23" s="143">
        <v>26362.318618558693</v>
      </c>
      <c r="AB23" s="135">
        <v>613.80039999999997</v>
      </c>
      <c r="AC23" s="136">
        <v>615.78120000000013</v>
      </c>
      <c r="AD23" s="136">
        <v>600.92520000000013</v>
      </c>
      <c r="AE23" s="137">
        <v>645.49320000000012</v>
      </c>
      <c r="AF23" s="138">
        <v>2476</v>
      </c>
      <c r="AG23" s="135">
        <v>0</v>
      </c>
      <c r="AH23" s="136">
        <v>0</v>
      </c>
      <c r="AI23" s="136">
        <v>0</v>
      </c>
      <c r="AJ23" s="137">
        <v>0</v>
      </c>
      <c r="AK23" s="138">
        <v>0</v>
      </c>
      <c r="AL23" s="140">
        <v>125040.99673555812</v>
      </c>
      <c r="AM23" s="141">
        <v>119586.51161416111</v>
      </c>
      <c r="AN23" s="141">
        <v>7011.3976499999999</v>
      </c>
      <c r="AO23" s="141">
        <v>33088.092713256643</v>
      </c>
      <c r="AP23" s="142">
        <v>35948.41514281703</v>
      </c>
      <c r="AQ23" s="142">
        <v>1754.5104970924169</v>
      </c>
      <c r="AR23" s="142">
        <v>251638.90599971922</v>
      </c>
    </row>
    <row r="24" spans="1:44" s="92" customFormat="1" ht="14.1" x14ac:dyDescent="0.5">
      <c r="A24" s="4" t="s">
        <v>161</v>
      </c>
      <c r="B24" s="4" t="s">
        <v>48</v>
      </c>
      <c r="C24" s="4" t="s">
        <v>172</v>
      </c>
      <c r="D24" s="130" t="s">
        <v>84</v>
      </c>
      <c r="E24" s="130" t="s">
        <v>84</v>
      </c>
      <c r="F24" s="3" t="s">
        <v>150</v>
      </c>
      <c r="G24" s="131">
        <v>28113.882683134998</v>
      </c>
      <c r="H24" s="132">
        <v>28113.882683134998</v>
      </c>
      <c r="I24" s="132">
        <v>29245.755145774423</v>
      </c>
      <c r="J24" s="133">
        <v>34603.584999999999</v>
      </c>
      <c r="K24" s="134">
        <v>119059.78140535625</v>
      </c>
      <c r="L24" s="132">
        <v>123460.46539999999</v>
      </c>
      <c r="M24" s="132">
        <v>96404.430346162539</v>
      </c>
      <c r="N24" s="133">
        <v>97945.181250000009</v>
      </c>
      <c r="O24" s="134">
        <v>123857.77282890942</v>
      </c>
      <c r="P24" s="132">
        <v>436869.85840151878</v>
      </c>
      <c r="Q24" s="132">
        <v>560727.63123042823</v>
      </c>
      <c r="R24" s="135">
        <v>11.609158434883485</v>
      </c>
      <c r="S24" s="136">
        <v>12.710067639331124</v>
      </c>
      <c r="T24" s="136">
        <v>10.914593400317807</v>
      </c>
      <c r="U24" s="137">
        <v>12.015502604765445</v>
      </c>
      <c r="V24" s="138">
        <v>47.249322079297862</v>
      </c>
      <c r="W24" s="135">
        <v>1464.8947634996109</v>
      </c>
      <c r="X24" s="136">
        <v>1167.6562733602912</v>
      </c>
      <c r="Y24" s="136">
        <v>2594.6246541149658</v>
      </c>
      <c r="Z24" s="137">
        <v>930.52861165028446</v>
      </c>
      <c r="AA24" s="143">
        <v>6157.7043026251522</v>
      </c>
      <c r="AB24" s="135">
        <v>617.76639999999986</v>
      </c>
      <c r="AC24" s="136">
        <v>572.72320000000002</v>
      </c>
      <c r="AD24" s="136">
        <v>514.62400000000002</v>
      </c>
      <c r="AE24" s="137">
        <v>470.88640000000009</v>
      </c>
      <c r="AF24" s="138">
        <v>2176</v>
      </c>
      <c r="AG24" s="135">
        <v>5324.67</v>
      </c>
      <c r="AH24" s="136">
        <v>5719.0899999999983</v>
      </c>
      <c r="AI24" s="136">
        <v>3944.2</v>
      </c>
      <c r="AJ24" s="137">
        <v>4733.04</v>
      </c>
      <c r="AK24" s="138">
        <v>19721</v>
      </c>
      <c r="AL24" s="140">
        <v>302528.67948849127</v>
      </c>
      <c r="AM24" s="141">
        <v>247438.14584193696</v>
      </c>
      <c r="AN24" s="141">
        <v>10760.805900000001</v>
      </c>
      <c r="AO24" s="141">
        <v>75646.367744147748</v>
      </c>
      <c r="AP24" s="142">
        <v>80103.947318632592</v>
      </c>
      <c r="AQ24" s="142">
        <v>3759.5449528704621</v>
      </c>
      <c r="AR24" s="142">
        <v>560727.63123042823</v>
      </c>
    </row>
    <row r="25" spans="1:44" s="92" customFormat="1" ht="14.1" x14ac:dyDescent="0.5">
      <c r="A25" s="4" t="s">
        <v>173</v>
      </c>
      <c r="B25" s="4" t="s">
        <v>49</v>
      </c>
      <c r="C25" s="4" t="s">
        <v>174</v>
      </c>
      <c r="D25" s="130" t="s">
        <v>84</v>
      </c>
      <c r="E25" s="130" t="s">
        <v>84</v>
      </c>
      <c r="F25" s="3" t="s">
        <v>150</v>
      </c>
      <c r="G25" s="131">
        <v>5374.8099232804288</v>
      </c>
      <c r="H25" s="132">
        <v>5374.8099232804288</v>
      </c>
      <c r="I25" s="132">
        <v>5692.0046480975479</v>
      </c>
      <c r="J25" s="133">
        <v>5096.9915000000001</v>
      </c>
      <c r="K25" s="134">
        <v>60741.245138702339</v>
      </c>
      <c r="L25" s="132">
        <v>65029.0245</v>
      </c>
      <c r="M25" s="132">
        <v>55730.732435550774</v>
      </c>
      <c r="N25" s="133">
        <v>51007.559432974005</v>
      </c>
      <c r="O25" s="134">
        <v>21875.499121377976</v>
      </c>
      <c r="P25" s="132">
        <v>232508.5615072271</v>
      </c>
      <c r="Q25" s="132">
        <v>254384.06062860508</v>
      </c>
      <c r="R25" s="135">
        <v>343.23903178420039</v>
      </c>
      <c r="S25" s="136">
        <v>375.78876495706106</v>
      </c>
      <c r="T25" s="136">
        <v>322.70336321591498</v>
      </c>
      <c r="U25" s="137">
        <v>355.25309638877559</v>
      </c>
      <c r="V25" s="138">
        <v>1396.984256345952</v>
      </c>
      <c r="W25" s="135">
        <v>14067.512995686959</v>
      </c>
      <c r="X25" s="136">
        <v>11857.474249835212</v>
      </c>
      <c r="Y25" s="136">
        <v>11003.178261891828</v>
      </c>
      <c r="Z25" s="137">
        <v>8082.6876720320415</v>
      </c>
      <c r="AA25" s="143">
        <v>45010.853179446043</v>
      </c>
      <c r="AB25" s="135">
        <v>1525.3236000000002</v>
      </c>
      <c r="AC25" s="136">
        <v>1662.7454999999995</v>
      </c>
      <c r="AD25" s="136">
        <v>1456.3152000000002</v>
      </c>
      <c r="AE25" s="137">
        <v>1304.6156999999998</v>
      </c>
      <c r="AF25" s="138">
        <v>5949</v>
      </c>
      <c r="AG25" s="135">
        <v>0</v>
      </c>
      <c r="AH25" s="136">
        <v>0</v>
      </c>
      <c r="AI25" s="136">
        <v>0</v>
      </c>
      <c r="AJ25" s="137">
        <v>0</v>
      </c>
      <c r="AK25" s="138">
        <v>0</v>
      </c>
      <c r="AL25" s="140">
        <v>136856.77261198277</v>
      </c>
      <c r="AM25" s="141">
        <v>115115.25205913182</v>
      </c>
      <c r="AN25" s="141">
        <v>2412.0359574904837</v>
      </c>
      <c r="AO25" s="141">
        <v>31781.329013144408</v>
      </c>
      <c r="AP25" s="142">
        <v>36340.580089800722</v>
      </c>
      <c r="AQ25" s="142">
        <v>2195.4321428339522</v>
      </c>
      <c r="AR25" s="142">
        <v>254384.06062860508</v>
      </c>
    </row>
    <row r="26" spans="1:44" s="92" customFormat="1" ht="14.1" x14ac:dyDescent="0.5">
      <c r="A26" s="4" t="s">
        <v>148</v>
      </c>
      <c r="B26" s="4" t="s">
        <v>50</v>
      </c>
      <c r="C26" s="4" t="s">
        <v>175</v>
      </c>
      <c r="D26" s="130" t="s">
        <v>84</v>
      </c>
      <c r="E26" s="130" t="s">
        <v>84</v>
      </c>
      <c r="F26" s="3" t="s">
        <v>150</v>
      </c>
      <c r="G26" s="131">
        <v>60258.857399999994</v>
      </c>
      <c r="H26" s="132">
        <v>60258.857399999994</v>
      </c>
      <c r="I26" s="132">
        <v>53182.836000000003</v>
      </c>
      <c r="J26" s="133">
        <v>52303.967100000002</v>
      </c>
      <c r="K26" s="134">
        <v>197961.87357104119</v>
      </c>
      <c r="L26" s="132">
        <v>277017.64095999999</v>
      </c>
      <c r="M26" s="132">
        <v>175331.29956835468</v>
      </c>
      <c r="N26" s="133">
        <v>223164.28416000001</v>
      </c>
      <c r="O26" s="134">
        <v>225351</v>
      </c>
      <c r="P26" s="132">
        <v>873475.09825939592</v>
      </c>
      <c r="Q26" s="132">
        <v>1098826.0982593959</v>
      </c>
      <c r="R26" s="135">
        <v>239.06610000000001</v>
      </c>
      <c r="S26" s="136">
        <v>261.73699999999991</v>
      </c>
      <c r="T26" s="136">
        <v>224.76300000000003</v>
      </c>
      <c r="U26" s="137">
        <v>247.43389999999997</v>
      </c>
      <c r="V26" s="138">
        <v>973</v>
      </c>
      <c r="W26" s="135">
        <v>19858.014198526253</v>
      </c>
      <c r="X26" s="136">
        <v>15096.025938270039</v>
      </c>
      <c r="Y26" s="136">
        <v>43227.753318176299</v>
      </c>
      <c r="Z26" s="137">
        <v>12057.786855192402</v>
      </c>
      <c r="AA26" s="143">
        <v>90239.580310164994</v>
      </c>
      <c r="AB26" s="135">
        <v>283.71470000000005</v>
      </c>
      <c r="AC26" s="136">
        <v>291.262</v>
      </c>
      <c r="AD26" s="136">
        <v>251.18689999999995</v>
      </c>
      <c r="AE26" s="137">
        <v>236.8364</v>
      </c>
      <c r="AF26" s="138">
        <v>1063</v>
      </c>
      <c r="AG26" s="135">
        <v>0</v>
      </c>
      <c r="AH26" s="136">
        <v>0</v>
      </c>
      <c r="AI26" s="136">
        <v>0</v>
      </c>
      <c r="AJ26" s="137">
        <v>0</v>
      </c>
      <c r="AK26" s="138">
        <v>0</v>
      </c>
      <c r="AL26" s="140">
        <v>594843.71143104113</v>
      </c>
      <c r="AM26" s="141">
        <v>486280.11912674288</v>
      </c>
      <c r="AN26" s="141">
        <v>17702.267701611894</v>
      </c>
      <c r="AO26" s="141">
        <v>101632.841092605</v>
      </c>
      <c r="AP26" s="142">
        <v>156975.1568941994</v>
      </c>
      <c r="AQ26" s="142">
        <v>7550.0875000000005</v>
      </c>
      <c r="AR26" s="142">
        <v>1098826.0982593959</v>
      </c>
    </row>
    <row r="27" spans="1:44" s="92" customFormat="1" ht="14.1" x14ac:dyDescent="0.5">
      <c r="A27" s="4" t="s">
        <v>173</v>
      </c>
      <c r="B27" s="4" t="s">
        <v>51</v>
      </c>
      <c r="C27" s="4" t="s">
        <v>176</v>
      </c>
      <c r="D27" s="130" t="s">
        <v>84</v>
      </c>
      <c r="E27" s="130" t="s">
        <v>84</v>
      </c>
      <c r="F27" s="3" t="s">
        <v>150</v>
      </c>
      <c r="G27" s="131">
        <v>11365.228722682425</v>
      </c>
      <c r="H27" s="132">
        <v>11365.228722682425</v>
      </c>
      <c r="I27" s="132">
        <v>11483.927</v>
      </c>
      <c r="J27" s="133">
        <v>11706.079827399713</v>
      </c>
      <c r="K27" s="134">
        <v>45724.352969489526</v>
      </c>
      <c r="L27" s="132">
        <v>47240.075999999994</v>
      </c>
      <c r="M27" s="132">
        <v>41890.121668340325</v>
      </c>
      <c r="N27" s="133">
        <v>39318.242392019456</v>
      </c>
      <c r="O27" s="134">
        <v>46078.884050082132</v>
      </c>
      <c r="P27" s="132">
        <v>174172.7930298493</v>
      </c>
      <c r="Q27" s="132">
        <v>220251.67707993143</v>
      </c>
      <c r="R27" s="135">
        <v>0</v>
      </c>
      <c r="S27" s="136">
        <v>0</v>
      </c>
      <c r="T27" s="136">
        <v>0</v>
      </c>
      <c r="U27" s="137">
        <v>0</v>
      </c>
      <c r="V27" s="138">
        <v>0</v>
      </c>
      <c r="W27" s="135">
        <v>11072.326433268092</v>
      </c>
      <c r="X27" s="136">
        <v>8749.3013637285203</v>
      </c>
      <c r="Y27" s="136">
        <v>16436.645115012783</v>
      </c>
      <c r="Z27" s="137">
        <v>6205.2430476633817</v>
      </c>
      <c r="AA27" s="143">
        <v>42463.515959672775</v>
      </c>
      <c r="AB27" s="135">
        <v>926.6296000000001</v>
      </c>
      <c r="AC27" s="136">
        <v>1010.1129999999998</v>
      </c>
      <c r="AD27" s="136">
        <v>884.70720000000006</v>
      </c>
      <c r="AE27" s="137">
        <v>792.5501999999999</v>
      </c>
      <c r="AF27" s="138">
        <v>3614</v>
      </c>
      <c r="AG27" s="135">
        <v>0</v>
      </c>
      <c r="AH27" s="136">
        <v>0</v>
      </c>
      <c r="AI27" s="136">
        <v>0</v>
      </c>
      <c r="AJ27" s="137">
        <v>0</v>
      </c>
      <c r="AK27" s="138">
        <v>0</v>
      </c>
      <c r="AL27" s="140">
        <v>115853.30619217193</v>
      </c>
      <c r="AM27" s="141">
        <v>102508.44519775949</v>
      </c>
      <c r="AN27" s="141">
        <v>1889.92569</v>
      </c>
      <c r="AO27" s="141">
        <v>28016.179176376027</v>
      </c>
      <c r="AP27" s="142">
        <v>31464.525297133063</v>
      </c>
      <c r="AQ27" s="142">
        <v>2094.1184406464772</v>
      </c>
      <c r="AR27" s="142">
        <v>220251.67707993143</v>
      </c>
    </row>
    <row r="28" spans="1:44" s="92" customFormat="1" ht="14.1" x14ac:dyDescent="0.5">
      <c r="A28" s="4" t="s">
        <v>168</v>
      </c>
      <c r="B28" s="4" t="s">
        <v>52</v>
      </c>
      <c r="C28" s="4" t="s">
        <v>177</v>
      </c>
      <c r="D28" s="130" t="s">
        <v>84</v>
      </c>
      <c r="E28" s="130" t="s">
        <v>84</v>
      </c>
      <c r="F28" s="3" t="s">
        <v>150</v>
      </c>
      <c r="G28" s="131">
        <v>10188.314549999999</v>
      </c>
      <c r="H28" s="132">
        <v>10188.314549999999</v>
      </c>
      <c r="I28" s="132">
        <v>9746.5891499999998</v>
      </c>
      <c r="J28" s="133">
        <v>10854.992700000001</v>
      </c>
      <c r="K28" s="134">
        <v>76897.123200000002</v>
      </c>
      <c r="L28" s="132">
        <v>117673.65557999999</v>
      </c>
      <c r="M28" s="132">
        <v>77896.598400000003</v>
      </c>
      <c r="N28" s="133">
        <v>118893.0717</v>
      </c>
      <c r="O28" s="134">
        <v>40900.5</v>
      </c>
      <c r="P28" s="132">
        <v>391360.44888000004</v>
      </c>
      <c r="Q28" s="132">
        <v>432260.94888000004</v>
      </c>
      <c r="R28" s="135">
        <v>38.5749</v>
      </c>
      <c r="S28" s="136">
        <v>42.232999999999997</v>
      </c>
      <c r="T28" s="136">
        <v>36.267000000000003</v>
      </c>
      <c r="U28" s="137">
        <v>39.9251</v>
      </c>
      <c r="V28" s="138">
        <v>157</v>
      </c>
      <c r="W28" s="135">
        <v>3743.4128925497039</v>
      </c>
      <c r="X28" s="136">
        <v>3059.0507854631023</v>
      </c>
      <c r="Y28" s="136">
        <v>7959.4208080691023</v>
      </c>
      <c r="Z28" s="137">
        <v>2436.4009283243486</v>
      </c>
      <c r="AA28" s="143">
        <v>17198.285414406258</v>
      </c>
      <c r="AB28" s="135">
        <v>1294.7816999999995</v>
      </c>
      <c r="AC28" s="136">
        <v>1298.9600999999998</v>
      </c>
      <c r="AD28" s="136">
        <v>1267.6220999999998</v>
      </c>
      <c r="AE28" s="137">
        <v>1361.6360999999997</v>
      </c>
      <c r="AF28" s="138">
        <v>5222.9999999999991</v>
      </c>
      <c r="AG28" s="135">
        <v>0</v>
      </c>
      <c r="AH28" s="136">
        <v>0</v>
      </c>
      <c r="AI28" s="136">
        <v>0</v>
      </c>
      <c r="AJ28" s="137">
        <v>0</v>
      </c>
      <c r="AK28" s="138">
        <v>0</v>
      </c>
      <c r="AL28" s="140">
        <v>214869.69692999998</v>
      </c>
      <c r="AM28" s="141">
        <v>207644.39610000007</v>
      </c>
      <c r="AN28" s="141">
        <v>9746.8558499999999</v>
      </c>
      <c r="AO28" s="141">
        <v>44039.262143394102</v>
      </c>
      <c r="AP28" s="142">
        <v>61751.564125714285</v>
      </c>
      <c r="AQ28" s="142">
        <v>2562.5988064000003</v>
      </c>
      <c r="AR28" s="142">
        <v>432260.94888000004</v>
      </c>
    </row>
    <row r="29" spans="1:44" s="92" customFormat="1" ht="14.1" x14ac:dyDescent="0.5">
      <c r="A29" s="4" t="s">
        <v>168</v>
      </c>
      <c r="B29" s="4" t="s">
        <v>197</v>
      </c>
      <c r="C29" s="4" t="s">
        <v>189</v>
      </c>
      <c r="D29" s="130" t="s">
        <v>84</v>
      </c>
      <c r="E29" s="130" t="s">
        <v>84</v>
      </c>
      <c r="F29" s="3" t="s">
        <v>150</v>
      </c>
      <c r="G29" s="131">
        <v>2677.4513499999998</v>
      </c>
      <c r="H29" s="132">
        <v>2677.4513499999998</v>
      </c>
      <c r="I29" s="132">
        <v>2561.3675499999999</v>
      </c>
      <c r="J29" s="133">
        <v>2852.6519000000003</v>
      </c>
      <c r="K29" s="134">
        <v>98250.824169020008</v>
      </c>
      <c r="L29" s="132">
        <v>100092.73345174002</v>
      </c>
      <c r="M29" s="132">
        <v>98857.190022819996</v>
      </c>
      <c r="N29" s="133">
        <v>99990.25235380001</v>
      </c>
      <c r="O29" s="134">
        <v>10748.5</v>
      </c>
      <c r="P29" s="132">
        <v>397190.99999738001</v>
      </c>
      <c r="Q29" s="132">
        <v>407939.49999738001</v>
      </c>
      <c r="R29" s="135">
        <v>75.675599999999989</v>
      </c>
      <c r="S29" s="136">
        <v>82.851999999999975</v>
      </c>
      <c r="T29" s="136">
        <v>71.147999999999996</v>
      </c>
      <c r="U29" s="137">
        <v>78.324399999999997</v>
      </c>
      <c r="V29" s="138">
        <v>307.99999999999994</v>
      </c>
      <c r="W29" s="135">
        <v>2030.9192502547871</v>
      </c>
      <c r="X29" s="136">
        <v>1179.75950286954</v>
      </c>
      <c r="Y29" s="136">
        <v>7998.318714974228</v>
      </c>
      <c r="Z29" s="137">
        <v>1253.9884627217918</v>
      </c>
      <c r="AA29" s="143">
        <v>12462.985930820347</v>
      </c>
      <c r="AB29" s="135">
        <v>800.71699999999987</v>
      </c>
      <c r="AC29" s="136">
        <v>803.30100000000004</v>
      </c>
      <c r="AD29" s="136">
        <v>783.92100000000005</v>
      </c>
      <c r="AE29" s="137">
        <v>842.06099999999992</v>
      </c>
      <c r="AF29" s="138">
        <v>3230</v>
      </c>
      <c r="AG29" s="135">
        <v>0</v>
      </c>
      <c r="AH29" s="136">
        <v>0</v>
      </c>
      <c r="AI29" s="136">
        <v>0</v>
      </c>
      <c r="AJ29" s="137">
        <v>0</v>
      </c>
      <c r="AK29" s="138">
        <v>0</v>
      </c>
      <c r="AL29" s="140">
        <v>203678.03817076003</v>
      </c>
      <c r="AM29" s="141">
        <v>192585.23232662</v>
      </c>
      <c r="AN29" s="141">
        <v>11676.229499999999</v>
      </c>
      <c r="AO29" s="141">
        <v>51606.785677900945</v>
      </c>
      <c r="AP29" s="142">
        <v>58277.071428197138</v>
      </c>
      <c r="AQ29" s="142">
        <v>2866.0357142857147</v>
      </c>
      <c r="AR29" s="142">
        <v>407939.49999738001</v>
      </c>
    </row>
    <row r="30" spans="1:44" s="92" customFormat="1" ht="14.1" x14ac:dyDescent="0.5">
      <c r="A30" s="4" t="s">
        <v>173</v>
      </c>
      <c r="B30" s="4" t="s">
        <v>53</v>
      </c>
      <c r="C30" s="4" t="s">
        <v>178</v>
      </c>
      <c r="D30" s="130" t="s">
        <v>84</v>
      </c>
      <c r="E30" s="130" t="s">
        <v>84</v>
      </c>
      <c r="F30" s="3" t="s">
        <v>150</v>
      </c>
      <c r="G30" s="131">
        <v>90943.967432806399</v>
      </c>
      <c r="H30" s="132">
        <v>90943.967432806399</v>
      </c>
      <c r="I30" s="132">
        <v>96311.03103791707</v>
      </c>
      <c r="J30" s="133">
        <v>86243.159999364638</v>
      </c>
      <c r="K30" s="134">
        <v>186813.27484011307</v>
      </c>
      <c r="L30" s="132">
        <v>220999.9875739461</v>
      </c>
      <c r="M30" s="132">
        <v>175704.43292829799</v>
      </c>
      <c r="N30" s="133">
        <v>170734.24104070698</v>
      </c>
      <c r="O30" s="134">
        <v>370142.31759383966</v>
      </c>
      <c r="P30" s="132">
        <v>754251.93638306414</v>
      </c>
      <c r="Q30" s="132">
        <v>1124394.2539769039</v>
      </c>
      <c r="R30" s="135">
        <v>27.417647677287462</v>
      </c>
      <c r="S30" s="136">
        <v>30.017693224217851</v>
      </c>
      <c r="T30" s="136">
        <v>25.777275594030947</v>
      </c>
      <c r="U30" s="137">
        <v>28.377321140961335</v>
      </c>
      <c r="V30" s="138">
        <v>111.58993763649758</v>
      </c>
      <c r="W30" s="135">
        <v>52652.494456103603</v>
      </c>
      <c r="X30" s="136">
        <v>44683.073994648032</v>
      </c>
      <c r="Y30" s="136">
        <v>49530.636546576694</v>
      </c>
      <c r="Z30" s="137">
        <v>30341.167144081715</v>
      </c>
      <c r="AA30" s="143">
        <v>177207.37214141001</v>
      </c>
      <c r="AB30" s="135">
        <v>2371.4436000000001</v>
      </c>
      <c r="AC30" s="136">
        <v>2585.0954999999999</v>
      </c>
      <c r="AD30" s="136">
        <v>2264.1552000000001</v>
      </c>
      <c r="AE30" s="137">
        <v>2028.3056999999999</v>
      </c>
      <c r="AF30" s="138">
        <v>9249</v>
      </c>
      <c r="AG30" s="135">
        <v>0</v>
      </c>
      <c r="AH30" s="136">
        <v>0</v>
      </c>
      <c r="AI30" s="136">
        <v>0</v>
      </c>
      <c r="AJ30" s="137">
        <v>0</v>
      </c>
      <c r="AK30" s="138">
        <v>0</v>
      </c>
      <c r="AL30" s="140">
        <v>595401.38897061709</v>
      </c>
      <c r="AM30" s="141">
        <v>518393.34550217178</v>
      </c>
      <c r="AN30" s="141">
        <v>10599.519504114985</v>
      </c>
      <c r="AO30" s="141">
        <v>98743.702322967714</v>
      </c>
      <c r="AP30" s="142">
        <v>160627.75056812912</v>
      </c>
      <c r="AQ30" s="142">
        <v>8476.6933478991559</v>
      </c>
      <c r="AR30" s="142">
        <v>1124394.2539769039</v>
      </c>
    </row>
    <row r="31" spans="1:44" s="92" customFormat="1" ht="14.1" x14ac:dyDescent="0.5">
      <c r="A31" s="4" t="s">
        <v>164</v>
      </c>
      <c r="B31" s="4" t="s">
        <v>54</v>
      </c>
      <c r="C31" s="4" t="s">
        <v>179</v>
      </c>
      <c r="D31" s="130" t="s">
        <v>84</v>
      </c>
      <c r="E31" s="130" t="s">
        <v>84</v>
      </c>
      <c r="F31" s="3" t="s">
        <v>150</v>
      </c>
      <c r="G31" s="131">
        <v>27041.974050000001</v>
      </c>
      <c r="H31" s="132">
        <v>27041.974050000001</v>
      </c>
      <c r="I31" s="132">
        <v>21778.834350000001</v>
      </c>
      <c r="J31" s="133">
        <v>21033.694500000001</v>
      </c>
      <c r="K31" s="134">
        <v>23226.125400000001</v>
      </c>
      <c r="L31" s="132">
        <v>23943.9306</v>
      </c>
      <c r="M31" s="132">
        <v>20310.679353138312</v>
      </c>
      <c r="N31" s="133">
        <v>18389.4856</v>
      </c>
      <c r="O31" s="134">
        <v>94321.5</v>
      </c>
      <c r="P31" s="132">
        <v>85870.220953138312</v>
      </c>
      <c r="Q31" s="132">
        <v>180191.72095313831</v>
      </c>
      <c r="R31" s="135">
        <v>1064.3540532711968</v>
      </c>
      <c r="S31" s="136">
        <v>1165.2879134308175</v>
      </c>
      <c r="T31" s="136">
        <v>1000.6747509387319</v>
      </c>
      <c r="U31" s="137">
        <v>1101.6086110983529</v>
      </c>
      <c r="V31" s="138">
        <v>4331.9253287390993</v>
      </c>
      <c r="W31" s="135">
        <v>3736.431215586852</v>
      </c>
      <c r="X31" s="136">
        <v>2113.7157439587013</v>
      </c>
      <c r="Y31" s="136">
        <v>15192.628688864952</v>
      </c>
      <c r="Z31" s="137">
        <v>2282.3619457364957</v>
      </c>
      <c r="AA31" s="143">
        <v>23325.137594147</v>
      </c>
      <c r="AB31" s="135">
        <v>468.47179999999997</v>
      </c>
      <c r="AC31" s="136">
        <v>474.63139999999999</v>
      </c>
      <c r="AD31" s="136">
        <v>397.8075</v>
      </c>
      <c r="AE31" s="137">
        <v>370.08929999999998</v>
      </c>
      <c r="AF31" s="138">
        <v>1711</v>
      </c>
      <c r="AG31" s="135">
        <v>0</v>
      </c>
      <c r="AH31" s="136">
        <v>0</v>
      </c>
      <c r="AI31" s="136">
        <v>0</v>
      </c>
      <c r="AJ31" s="137">
        <v>0</v>
      </c>
      <c r="AK31" s="138">
        <v>0</v>
      </c>
      <c r="AL31" s="140">
        <v>98679.027150000009</v>
      </c>
      <c r="AM31" s="141">
        <v>80434.046803138306</v>
      </c>
      <c r="AN31" s="141">
        <v>1078.6469999999999</v>
      </c>
      <c r="AO31" s="141">
        <v>20770.239264394491</v>
      </c>
      <c r="AP31" s="142">
        <v>25741.674421876902</v>
      </c>
      <c r="AQ31" s="142">
        <v>1284.1035714285715</v>
      </c>
      <c r="AR31" s="142">
        <v>180191.72095313831</v>
      </c>
    </row>
    <row r="32" spans="1:44" s="92" customFormat="1" ht="14.1" x14ac:dyDescent="0.5">
      <c r="A32" s="4" t="s">
        <v>173</v>
      </c>
      <c r="B32" s="4" t="s">
        <v>55</v>
      </c>
      <c r="C32" s="4" t="s">
        <v>180</v>
      </c>
      <c r="D32" s="130" t="s">
        <v>84</v>
      </c>
      <c r="E32" s="130" t="s">
        <v>84</v>
      </c>
      <c r="F32" s="3" t="s">
        <v>150</v>
      </c>
      <c r="G32" s="131">
        <v>104.82603287120713</v>
      </c>
      <c r="H32" s="132">
        <v>104.82603287120713</v>
      </c>
      <c r="I32" s="132">
        <v>106.68199999999999</v>
      </c>
      <c r="J32" s="133">
        <v>95.53</v>
      </c>
      <c r="K32" s="134">
        <v>9857.9644273256945</v>
      </c>
      <c r="L32" s="132">
        <v>14821.778999999999</v>
      </c>
      <c r="M32" s="132">
        <v>9636.12414374531</v>
      </c>
      <c r="N32" s="133">
        <v>11426.435299999999</v>
      </c>
      <c r="O32" s="134">
        <v>420.39939396186548</v>
      </c>
      <c r="P32" s="132">
        <v>45742.302871071006</v>
      </c>
      <c r="Q32" s="132">
        <v>46162.702265032873</v>
      </c>
      <c r="R32" s="135">
        <v>6.4619708347633518</v>
      </c>
      <c r="S32" s="136">
        <v>7.0747666037905637</v>
      </c>
      <c r="T32" s="136">
        <v>6.0753571950766556</v>
      </c>
      <c r="U32" s="137">
        <v>6.6881529641038675</v>
      </c>
      <c r="V32" s="138">
        <v>26.300247597734437</v>
      </c>
      <c r="W32" s="135">
        <v>282.19457399443678</v>
      </c>
      <c r="X32" s="136">
        <v>201.65099922953183</v>
      </c>
      <c r="Y32" s="136">
        <v>526.81048747585305</v>
      </c>
      <c r="Z32" s="137">
        <v>164.55178179066499</v>
      </c>
      <c r="AA32" s="143">
        <v>1175.2078424904867</v>
      </c>
      <c r="AB32" s="135">
        <v>489.72399999999999</v>
      </c>
      <c r="AC32" s="136">
        <v>533.84499999999991</v>
      </c>
      <c r="AD32" s="136">
        <v>467.5680000000001</v>
      </c>
      <c r="AE32" s="137">
        <v>418.86299999999994</v>
      </c>
      <c r="AF32" s="138">
        <v>1910</v>
      </c>
      <c r="AG32" s="135">
        <v>0</v>
      </c>
      <c r="AH32" s="136">
        <v>0</v>
      </c>
      <c r="AI32" s="136">
        <v>0</v>
      </c>
      <c r="AJ32" s="137">
        <v>0</v>
      </c>
      <c r="AK32" s="138">
        <v>0</v>
      </c>
      <c r="AL32" s="140">
        <v>24897.930821287559</v>
      </c>
      <c r="AM32" s="141">
        <v>20890.636957610823</v>
      </c>
      <c r="AN32" s="141">
        <v>374.13448613449106</v>
      </c>
      <c r="AO32" s="141">
        <v>4843.3888240794295</v>
      </c>
      <c r="AP32" s="142">
        <v>6594.6717521475521</v>
      </c>
      <c r="AQ32" s="142">
        <v>311.38455171041386</v>
      </c>
      <c r="AR32" s="142">
        <v>46162.702265032873</v>
      </c>
    </row>
    <row r="33" spans="1:44" s="92" customFormat="1" ht="14.1" x14ac:dyDescent="0.5">
      <c r="A33" s="4" t="s">
        <v>161</v>
      </c>
      <c r="B33" s="4" t="s">
        <v>56</v>
      </c>
      <c r="C33" s="4" t="s">
        <v>181</v>
      </c>
      <c r="D33" s="130" t="s">
        <v>84</v>
      </c>
      <c r="E33" s="130" t="s">
        <v>84</v>
      </c>
      <c r="F33" s="3" t="s">
        <v>150</v>
      </c>
      <c r="G33" s="131">
        <v>3102.88915</v>
      </c>
      <c r="H33" s="132">
        <v>3102.88915</v>
      </c>
      <c r="I33" s="132">
        <v>3227.8123000000001</v>
      </c>
      <c r="J33" s="133">
        <v>3271.9770499999995</v>
      </c>
      <c r="K33" s="134">
        <v>124911.5679190813</v>
      </c>
      <c r="L33" s="132">
        <v>173481.25784000001</v>
      </c>
      <c r="M33" s="132">
        <v>102006.7675386513</v>
      </c>
      <c r="N33" s="133">
        <v>138902.66500000001</v>
      </c>
      <c r="O33" s="134">
        <v>12618.5</v>
      </c>
      <c r="P33" s="132">
        <v>539302.25829773257</v>
      </c>
      <c r="Q33" s="132">
        <v>551920.75829773257</v>
      </c>
      <c r="R33" s="135">
        <v>26.3283887755106</v>
      </c>
      <c r="S33" s="136">
        <v>28.825138708230977</v>
      </c>
      <c r="T33" s="136">
        <v>24.753186028257833</v>
      </c>
      <c r="U33" s="137">
        <v>27.249935960978206</v>
      </c>
      <c r="V33" s="138">
        <v>107.15664947297762</v>
      </c>
      <c r="W33" s="135">
        <v>1398.198157628249</v>
      </c>
      <c r="X33" s="136">
        <v>1121.8243782658269</v>
      </c>
      <c r="Y33" s="136">
        <v>2252.8399214324086</v>
      </c>
      <c r="Z33" s="137">
        <v>834.76961804756638</v>
      </c>
      <c r="AA33" s="143">
        <v>5607.6320753740511</v>
      </c>
      <c r="AB33" s="135">
        <v>452.8853329326771</v>
      </c>
      <c r="AC33" s="136">
        <v>419.93701876675107</v>
      </c>
      <c r="AD33" s="136">
        <v>377.21750000000009</v>
      </c>
      <c r="AE33" s="137">
        <v>345.15800000000002</v>
      </c>
      <c r="AF33" s="138">
        <v>1595.1978516994282</v>
      </c>
      <c r="AG33" s="135">
        <v>8175.3300000000008</v>
      </c>
      <c r="AH33" s="136">
        <v>8780.91</v>
      </c>
      <c r="AI33" s="136">
        <v>6055.8</v>
      </c>
      <c r="AJ33" s="137">
        <v>7266.96</v>
      </c>
      <c r="AK33" s="138">
        <v>30279</v>
      </c>
      <c r="AL33" s="140">
        <v>304511.53640908131</v>
      </c>
      <c r="AM33" s="141">
        <v>237325.37269094423</v>
      </c>
      <c r="AN33" s="141">
        <v>10083.84919770703</v>
      </c>
      <c r="AO33" s="141">
        <v>54137.636984372628</v>
      </c>
      <c r="AP33" s="142">
        <v>78845.822613961805</v>
      </c>
      <c r="AQ33" s="142">
        <v>3293.2168508163436</v>
      </c>
      <c r="AR33" s="142">
        <v>551920.75829773257</v>
      </c>
    </row>
    <row r="34" spans="1:44" s="92" customFormat="1" ht="14.1" x14ac:dyDescent="0.5">
      <c r="A34" s="4" t="s">
        <v>161</v>
      </c>
      <c r="B34" s="4" t="s">
        <v>57</v>
      </c>
      <c r="C34" s="4" t="s">
        <v>182</v>
      </c>
      <c r="D34" s="130" t="s">
        <v>84</v>
      </c>
      <c r="E34" s="130" t="s">
        <v>84</v>
      </c>
      <c r="F34" s="3" t="s">
        <v>150</v>
      </c>
      <c r="G34" s="131">
        <v>16095.876300000002</v>
      </c>
      <c r="H34" s="132">
        <v>16095.876300000002</v>
      </c>
      <c r="I34" s="132">
        <v>16743.900600000001</v>
      </c>
      <c r="J34" s="133">
        <v>16973.000100000001</v>
      </c>
      <c r="K34" s="134">
        <v>79783.645169939962</v>
      </c>
      <c r="L34" s="132">
        <v>78161.096199999985</v>
      </c>
      <c r="M34" s="132">
        <v>65153.867506558498</v>
      </c>
      <c r="N34" s="133">
        <v>62581.887500000012</v>
      </c>
      <c r="O34" s="134">
        <v>65457</v>
      </c>
      <c r="P34" s="132">
        <v>285680.49637649843</v>
      </c>
      <c r="Q34" s="132">
        <v>351137.49637649843</v>
      </c>
      <c r="R34" s="135">
        <v>87.367814319744582</v>
      </c>
      <c r="S34" s="136">
        <v>95.652999804685763</v>
      </c>
      <c r="T34" s="136">
        <v>82.140680129674408</v>
      </c>
      <c r="U34" s="137">
        <v>90.425865614615589</v>
      </c>
      <c r="V34" s="138">
        <v>355.58735986872034</v>
      </c>
      <c r="W34" s="135">
        <v>3501.4872588988942</v>
      </c>
      <c r="X34" s="136">
        <v>2912.1003391573095</v>
      </c>
      <c r="Y34" s="136">
        <v>4515.2565571861178</v>
      </c>
      <c r="Z34" s="137">
        <v>2208.0459430985402</v>
      </c>
      <c r="AA34" s="143">
        <v>13136.89009834086</v>
      </c>
      <c r="AB34" s="135">
        <v>938.57339999999999</v>
      </c>
      <c r="AC34" s="136">
        <v>870.13920000000007</v>
      </c>
      <c r="AD34" s="136">
        <v>781.86900000000026</v>
      </c>
      <c r="AE34" s="137">
        <v>715.41839999999991</v>
      </c>
      <c r="AF34" s="138">
        <v>3306.0000000000005</v>
      </c>
      <c r="AG34" s="135">
        <v>0</v>
      </c>
      <c r="AH34" s="136">
        <v>0</v>
      </c>
      <c r="AI34" s="136">
        <v>0</v>
      </c>
      <c r="AJ34" s="137">
        <v>0</v>
      </c>
      <c r="AK34" s="138">
        <v>0</v>
      </c>
      <c r="AL34" s="140">
        <v>189684.84066993993</v>
      </c>
      <c r="AM34" s="141">
        <v>154086.1527065585</v>
      </c>
      <c r="AN34" s="141">
        <v>7366.5029999999988</v>
      </c>
      <c r="AO34" s="141">
        <v>45352.181634963054</v>
      </c>
      <c r="AP34" s="142">
        <v>50162.499482356921</v>
      </c>
      <c r="AQ34" s="142">
        <v>3174.971428571429</v>
      </c>
      <c r="AR34" s="142">
        <v>351137.49637649843</v>
      </c>
    </row>
    <row r="35" spans="1:44" s="92" customFormat="1" ht="14.1" x14ac:dyDescent="0.5">
      <c r="A35" s="4" t="s">
        <v>168</v>
      </c>
      <c r="B35" s="4" t="s">
        <v>58</v>
      </c>
      <c r="C35" s="4" t="s">
        <v>183</v>
      </c>
      <c r="D35" s="130" t="s">
        <v>84</v>
      </c>
      <c r="E35" s="130" t="s">
        <v>84</v>
      </c>
      <c r="F35" s="3" t="s">
        <v>150</v>
      </c>
      <c r="G35" s="131">
        <v>599.83280000000002</v>
      </c>
      <c r="H35" s="132">
        <v>599.83280000000002</v>
      </c>
      <c r="I35" s="132">
        <v>573.82640000000015</v>
      </c>
      <c r="J35" s="133">
        <v>639.08320000000015</v>
      </c>
      <c r="K35" s="134">
        <v>11942.300300000001</v>
      </c>
      <c r="L35" s="132">
        <v>12170.280850000003</v>
      </c>
      <c r="M35" s="132">
        <v>12097.5211</v>
      </c>
      <c r="N35" s="133">
        <v>12296.397749999998</v>
      </c>
      <c r="O35" s="134">
        <v>2408.0000000000005</v>
      </c>
      <c r="P35" s="132">
        <v>48506.5</v>
      </c>
      <c r="Q35" s="132">
        <v>50914.5</v>
      </c>
      <c r="R35" s="135">
        <v>6.2247023922097</v>
      </c>
      <c r="S35" s="136">
        <v>6.8149977350606799</v>
      </c>
      <c r="T35" s="136">
        <v>5.852284300368094</v>
      </c>
      <c r="U35" s="137">
        <v>6.4425796432190738</v>
      </c>
      <c r="V35" s="138">
        <v>25.334564070857546</v>
      </c>
      <c r="W35" s="135">
        <v>633.58013344385085</v>
      </c>
      <c r="X35" s="136">
        <v>350.14749514314639</v>
      </c>
      <c r="Y35" s="136">
        <v>2685.9794331858516</v>
      </c>
      <c r="Z35" s="137">
        <v>387.18304786661434</v>
      </c>
      <c r="AA35" s="143">
        <v>4056.8901096394629</v>
      </c>
      <c r="AB35" s="135">
        <v>811.12879999999996</v>
      </c>
      <c r="AC35" s="136">
        <v>813.74640000000011</v>
      </c>
      <c r="AD35" s="136">
        <v>794.11440000000005</v>
      </c>
      <c r="AE35" s="137">
        <v>853.01040000000012</v>
      </c>
      <c r="AF35" s="138">
        <v>3272</v>
      </c>
      <c r="AG35" s="135">
        <v>0</v>
      </c>
      <c r="AH35" s="136">
        <v>0</v>
      </c>
      <c r="AI35" s="136">
        <v>0</v>
      </c>
      <c r="AJ35" s="137">
        <v>0</v>
      </c>
      <c r="AK35" s="138">
        <v>0</v>
      </c>
      <c r="AL35" s="140">
        <v>25307.671550000003</v>
      </c>
      <c r="AM35" s="141">
        <v>24000.755799999995</v>
      </c>
      <c r="AN35" s="141">
        <v>1606.0726500000003</v>
      </c>
      <c r="AO35" s="141">
        <v>4821.1762144000004</v>
      </c>
      <c r="AP35" s="142">
        <v>7273.5</v>
      </c>
      <c r="AQ35" s="142">
        <v>522.95892857142871</v>
      </c>
      <c r="AR35" s="142">
        <v>50914.5</v>
      </c>
    </row>
    <row r="36" spans="1:44" s="92" customFormat="1" ht="14.1" x14ac:dyDescent="0.5">
      <c r="A36" s="4" t="s">
        <v>168</v>
      </c>
      <c r="B36" s="4" t="s">
        <v>59</v>
      </c>
      <c r="C36" s="4" t="s">
        <v>184</v>
      </c>
      <c r="D36" s="130" t="s">
        <v>84</v>
      </c>
      <c r="E36" s="130" t="s">
        <v>84</v>
      </c>
      <c r="F36" s="3" t="s">
        <v>150</v>
      </c>
      <c r="G36" s="131">
        <v>17412.442884683624</v>
      </c>
      <c r="H36" s="132">
        <v>17412.442884683624</v>
      </c>
      <c r="I36" s="132">
        <v>16657.507584986382</v>
      </c>
      <c r="J36" s="133">
        <v>21654.251400000001</v>
      </c>
      <c r="K36" s="134">
        <v>82578.257952879081</v>
      </c>
      <c r="L36" s="132">
        <v>92987.805299999993</v>
      </c>
      <c r="M36" s="132">
        <v>83651.574059496532</v>
      </c>
      <c r="N36" s="133">
        <v>93951.409499999994</v>
      </c>
      <c r="O36" s="134">
        <v>75893.497069670004</v>
      </c>
      <c r="P36" s="132">
        <v>353169.0468123756</v>
      </c>
      <c r="Q36" s="132">
        <v>429062.5438820456</v>
      </c>
      <c r="R36" s="135">
        <v>76.863544308359522</v>
      </c>
      <c r="S36" s="136">
        <v>84.152598367719605</v>
      </c>
      <c r="T36" s="136">
        <v>72.264870717261104</v>
      </c>
      <c r="U36" s="137">
        <v>79.553924776621173</v>
      </c>
      <c r="V36" s="138">
        <v>312.83493816996139</v>
      </c>
      <c r="W36" s="135">
        <v>6091.4485103896022</v>
      </c>
      <c r="X36" s="136">
        <v>3669.7310759970314</v>
      </c>
      <c r="Y36" s="136">
        <v>22118.223318807002</v>
      </c>
      <c r="Z36" s="137">
        <v>3665.5953805839313</v>
      </c>
      <c r="AA36" s="143">
        <v>35544.998285777569</v>
      </c>
      <c r="AB36" s="135">
        <v>919.70900000000006</v>
      </c>
      <c r="AC36" s="136">
        <v>922.67700000000013</v>
      </c>
      <c r="AD36" s="136">
        <v>900.41700000000003</v>
      </c>
      <c r="AE36" s="137">
        <v>967.19699999999989</v>
      </c>
      <c r="AF36" s="138">
        <v>3710</v>
      </c>
      <c r="AG36" s="135">
        <v>0</v>
      </c>
      <c r="AH36" s="136">
        <v>0</v>
      </c>
      <c r="AI36" s="136">
        <v>0</v>
      </c>
      <c r="AJ36" s="137">
        <v>0</v>
      </c>
      <c r="AK36" s="138">
        <v>0</v>
      </c>
      <c r="AL36" s="140">
        <v>213147.80133756268</v>
      </c>
      <c r="AM36" s="141">
        <v>204660.49214448294</v>
      </c>
      <c r="AN36" s="141">
        <v>11254.250400000001</v>
      </c>
      <c r="AO36" s="141">
        <v>58112.79729969897</v>
      </c>
      <c r="AP36" s="142">
        <v>61294.649126006516</v>
      </c>
      <c r="AQ36" s="142">
        <v>3270.4559378897125</v>
      </c>
      <c r="AR36" s="142">
        <v>429062.5438820456</v>
      </c>
    </row>
    <row r="37" spans="1:44" s="92" customFormat="1" ht="14.1" x14ac:dyDescent="0.5">
      <c r="A37" s="4" t="s">
        <v>154</v>
      </c>
      <c r="B37" s="4" t="s">
        <v>60</v>
      </c>
      <c r="C37" s="4" t="s">
        <v>185</v>
      </c>
      <c r="D37" s="130" t="s">
        <v>84</v>
      </c>
      <c r="E37" s="130" t="s">
        <v>84</v>
      </c>
      <c r="F37" s="3" t="s">
        <v>150</v>
      </c>
      <c r="G37" s="131">
        <v>6506.8261176399101</v>
      </c>
      <c r="H37" s="132">
        <v>6506.8261176399101</v>
      </c>
      <c r="I37" s="132">
        <v>7015.7934301891255</v>
      </c>
      <c r="J37" s="133">
        <v>8132.2388999999994</v>
      </c>
      <c r="K37" s="134">
        <v>76801.385629655939</v>
      </c>
      <c r="L37" s="132">
        <v>91088.971110000013</v>
      </c>
      <c r="M37" s="132">
        <v>66656.160957154061</v>
      </c>
      <c r="N37" s="133">
        <v>73566.859964999996</v>
      </c>
      <c r="O37" s="134">
        <v>29477.838747829035</v>
      </c>
      <c r="P37" s="132">
        <v>308113.37766181002</v>
      </c>
      <c r="Q37" s="132">
        <v>337591.21640963905</v>
      </c>
      <c r="R37" s="135">
        <v>2457.1637276536353</v>
      </c>
      <c r="S37" s="136">
        <v>2690.1792541262826</v>
      </c>
      <c r="T37" s="136">
        <v>2310.1539319820499</v>
      </c>
      <c r="U37" s="137">
        <v>2543.1694584546976</v>
      </c>
      <c r="V37" s="138">
        <v>10000.666372216667</v>
      </c>
      <c r="W37" s="135">
        <v>2099.2500256742392</v>
      </c>
      <c r="X37" s="136">
        <v>1252.9263578133819</v>
      </c>
      <c r="Y37" s="136">
        <v>7486.963420370781</v>
      </c>
      <c r="Z37" s="137">
        <v>1269.7628479692412</v>
      </c>
      <c r="AA37" s="143">
        <v>12108.902651827642</v>
      </c>
      <c r="AB37" s="135">
        <v>1222.5338999999999</v>
      </c>
      <c r="AC37" s="136">
        <v>1295.4220999999998</v>
      </c>
      <c r="AD37" s="136">
        <v>1114.1482000000001</v>
      </c>
      <c r="AE37" s="137">
        <v>1100.8958</v>
      </c>
      <c r="AF37" s="138">
        <v>4733</v>
      </c>
      <c r="AG37" s="135">
        <v>0</v>
      </c>
      <c r="AH37" s="136">
        <v>0</v>
      </c>
      <c r="AI37" s="136">
        <v>0</v>
      </c>
      <c r="AJ37" s="137">
        <v>0</v>
      </c>
      <c r="AK37" s="138">
        <v>0</v>
      </c>
      <c r="AL37" s="140">
        <v>182220.16315729584</v>
      </c>
      <c r="AM37" s="141">
        <v>147084.85753234322</v>
      </c>
      <c r="AN37" s="141">
        <v>8286.1957199999997</v>
      </c>
      <c r="AO37" s="141">
        <v>31109.713113600003</v>
      </c>
      <c r="AP37" s="142">
        <v>48227.316629948429</v>
      </c>
      <c r="AQ37" s="142">
        <v>2582.0807142857143</v>
      </c>
      <c r="AR37" s="142">
        <v>337591.21640963905</v>
      </c>
    </row>
    <row r="38" spans="1:44" s="92" customFormat="1" ht="14.1" x14ac:dyDescent="0.5">
      <c r="A38" s="4" t="s">
        <v>154</v>
      </c>
      <c r="B38" s="4" t="s">
        <v>61</v>
      </c>
      <c r="C38" s="4" t="s">
        <v>186</v>
      </c>
      <c r="D38" s="130" t="s">
        <v>84</v>
      </c>
      <c r="E38" s="130" t="s">
        <v>84</v>
      </c>
      <c r="F38" s="3" t="s">
        <v>150</v>
      </c>
      <c r="G38" s="131">
        <v>6176.5780500000001</v>
      </c>
      <c r="H38" s="132">
        <v>6176.5780500000001</v>
      </c>
      <c r="I38" s="132">
        <v>6823.4227500000006</v>
      </c>
      <c r="J38" s="133">
        <v>6776.0926499999996</v>
      </c>
      <c r="K38" s="134">
        <v>102852.65305545747</v>
      </c>
      <c r="L38" s="132">
        <v>116043.14880000001</v>
      </c>
      <c r="M38" s="132">
        <v>89266.136811568489</v>
      </c>
      <c r="N38" s="133">
        <v>93720.787199999992</v>
      </c>
      <c r="O38" s="134">
        <v>26294.5</v>
      </c>
      <c r="P38" s="132">
        <v>401882.72586702602</v>
      </c>
      <c r="Q38" s="132">
        <v>428177.22586702602</v>
      </c>
      <c r="R38" s="135">
        <v>1179.3089719629895</v>
      </c>
      <c r="S38" s="136">
        <v>1291.1441329183726</v>
      </c>
      <c r="T38" s="136">
        <v>1108.752024922469</v>
      </c>
      <c r="U38" s="137">
        <v>1220.5871858778519</v>
      </c>
      <c r="V38" s="138">
        <v>4799.7923156816832</v>
      </c>
      <c r="W38" s="135">
        <v>6449.6031233107642</v>
      </c>
      <c r="X38" s="136">
        <v>4476.4305333416924</v>
      </c>
      <c r="Y38" s="136">
        <v>21271.048715257464</v>
      </c>
      <c r="Z38" s="137">
        <v>4202.6759512465351</v>
      </c>
      <c r="AA38" s="143">
        <v>36399.758323156457</v>
      </c>
      <c r="AB38" s="135">
        <v>1215.5598</v>
      </c>
      <c r="AC38" s="136">
        <v>1288.0322000000003</v>
      </c>
      <c r="AD38" s="136">
        <v>1107.7924</v>
      </c>
      <c r="AE38" s="137">
        <v>1094.6156000000003</v>
      </c>
      <c r="AF38" s="138">
        <v>4706.0000000000009</v>
      </c>
      <c r="AG38" s="135">
        <v>0</v>
      </c>
      <c r="AH38" s="136">
        <v>0</v>
      </c>
      <c r="AI38" s="136">
        <v>0</v>
      </c>
      <c r="AJ38" s="137">
        <v>0</v>
      </c>
      <c r="AK38" s="138">
        <v>0</v>
      </c>
      <c r="AL38" s="140">
        <v>231590.78645545748</v>
      </c>
      <c r="AM38" s="141">
        <v>185874.48212145371</v>
      </c>
      <c r="AN38" s="141">
        <v>10711.957290114842</v>
      </c>
      <c r="AO38" s="141">
        <v>55777.138749775033</v>
      </c>
      <c r="AP38" s="142">
        <v>61168.175123860863</v>
      </c>
      <c r="AQ38" s="142">
        <v>4125.6339285714294</v>
      </c>
      <c r="AR38" s="142">
        <v>428177.22586702602</v>
      </c>
    </row>
    <row r="39" spans="1:44" s="92" customFormat="1" ht="14.1" x14ac:dyDescent="0.5">
      <c r="A39" s="4" t="s">
        <v>148</v>
      </c>
      <c r="B39" s="4" t="s">
        <v>62</v>
      </c>
      <c r="C39" s="4" t="s">
        <v>187</v>
      </c>
      <c r="D39" s="130" t="s">
        <v>84</v>
      </c>
      <c r="E39" s="130" t="s">
        <v>84</v>
      </c>
      <c r="F39" s="3" t="s">
        <v>150</v>
      </c>
      <c r="G39" s="131">
        <v>33075.542807463891</v>
      </c>
      <c r="H39" s="132">
        <v>33075.542807463891</v>
      </c>
      <c r="I39" s="132">
        <v>26122.103967458715</v>
      </c>
      <c r="J39" s="133">
        <v>29986.6237</v>
      </c>
      <c r="K39" s="134">
        <v>259441.42580728102</v>
      </c>
      <c r="L39" s="132">
        <v>336313.70527999999</v>
      </c>
      <c r="M39" s="132">
        <v>221550.40724798563</v>
      </c>
      <c r="N39" s="133">
        <v>270932.95225500001</v>
      </c>
      <c r="O39" s="134">
        <v>123356.8769749226</v>
      </c>
      <c r="P39" s="132">
        <v>1088238.4905902667</v>
      </c>
      <c r="Q39" s="132">
        <v>1211595.3675651893</v>
      </c>
      <c r="R39" s="135">
        <v>273.30222122600509</v>
      </c>
      <c r="S39" s="136">
        <v>299.21977008463716</v>
      </c>
      <c r="T39" s="136">
        <v>256.95080628085947</v>
      </c>
      <c r="U39" s="137">
        <v>282.8683551394916</v>
      </c>
      <c r="V39" s="138">
        <v>1112.3411527309934</v>
      </c>
      <c r="W39" s="135">
        <v>11751.981571186227</v>
      </c>
      <c r="X39" s="136">
        <v>7107.0316777346798</v>
      </c>
      <c r="Y39" s="136">
        <v>43405.42861752407</v>
      </c>
      <c r="Z39" s="137">
        <v>7064.7672098763469</v>
      </c>
      <c r="AA39" s="143">
        <v>69329.20907632132</v>
      </c>
      <c r="AB39" s="135">
        <v>760.93190000000027</v>
      </c>
      <c r="AC39" s="136">
        <v>781.17399999999998</v>
      </c>
      <c r="AD39" s="136">
        <v>673.69129999999996</v>
      </c>
      <c r="AE39" s="137">
        <v>635.20280000000002</v>
      </c>
      <c r="AF39" s="138">
        <v>2851</v>
      </c>
      <c r="AG39" s="135">
        <v>0</v>
      </c>
      <c r="AH39" s="136">
        <v>0</v>
      </c>
      <c r="AI39" s="136">
        <v>0</v>
      </c>
      <c r="AJ39" s="137">
        <v>0</v>
      </c>
      <c r="AK39" s="138">
        <v>0</v>
      </c>
      <c r="AL39" s="140">
        <v>663003.28039474494</v>
      </c>
      <c r="AM39" s="141">
        <v>529897.93922860373</v>
      </c>
      <c r="AN39" s="141">
        <v>18694.147941840583</v>
      </c>
      <c r="AO39" s="141">
        <v>116471.64053636002</v>
      </c>
      <c r="AP39" s="142">
        <v>173085.05250931278</v>
      </c>
      <c r="AQ39" s="142">
        <v>9834.2528571428593</v>
      </c>
      <c r="AR39" s="142">
        <v>1211595.3675651893</v>
      </c>
    </row>
    <row r="40" spans="1:44" s="92" customFormat="1" ht="14.1" x14ac:dyDescent="0.5">
      <c r="A40" s="4" t="s">
        <v>164</v>
      </c>
      <c r="B40" s="4" t="s">
        <v>63</v>
      </c>
      <c r="C40" s="4" t="s">
        <v>188</v>
      </c>
      <c r="D40" s="130" t="s">
        <v>84</v>
      </c>
      <c r="E40" s="130" t="s">
        <v>84</v>
      </c>
      <c r="F40" s="3" t="s">
        <v>150</v>
      </c>
      <c r="G40" s="131">
        <v>8039.7397125000216</v>
      </c>
      <c r="H40" s="132">
        <v>8039.7397125000216</v>
      </c>
      <c r="I40" s="132">
        <v>6311.3112306051898</v>
      </c>
      <c r="J40" s="133">
        <v>7114.7035000000005</v>
      </c>
      <c r="K40" s="134">
        <v>82175.33123270431</v>
      </c>
      <c r="L40" s="132">
        <v>90386.215500000006</v>
      </c>
      <c r="M40" s="132">
        <v>66778.411347201618</v>
      </c>
      <c r="N40" s="133">
        <v>69418.678</v>
      </c>
      <c r="O40" s="134">
        <v>29741.781743105214</v>
      </c>
      <c r="P40" s="132">
        <v>308758.63607990596</v>
      </c>
      <c r="Q40" s="132">
        <v>338500.41782301117</v>
      </c>
      <c r="R40" s="135">
        <v>272.48130000000003</v>
      </c>
      <c r="S40" s="136">
        <v>298.32100000000003</v>
      </c>
      <c r="T40" s="136">
        <v>256.17900000000009</v>
      </c>
      <c r="U40" s="137">
        <v>282.01869999999997</v>
      </c>
      <c r="V40" s="138">
        <v>1109</v>
      </c>
      <c r="W40" s="135">
        <v>1833.0001828414956</v>
      </c>
      <c r="X40" s="136">
        <v>1514.4459713011693</v>
      </c>
      <c r="Y40" s="136">
        <v>3224.333893365404</v>
      </c>
      <c r="Z40" s="137">
        <v>1067.0017821237311</v>
      </c>
      <c r="AA40" s="143">
        <v>7638.7818296318001</v>
      </c>
      <c r="AB40" s="135">
        <v>2043.3693999999996</v>
      </c>
      <c r="AC40" s="136">
        <v>2070.2361999999998</v>
      </c>
      <c r="AD40" s="136">
        <v>1735.1474999999998</v>
      </c>
      <c r="AE40" s="137">
        <v>1614.2468999999999</v>
      </c>
      <c r="AF40" s="138">
        <v>7462.9999999999991</v>
      </c>
      <c r="AG40" s="135">
        <v>0</v>
      </c>
      <c r="AH40" s="136">
        <v>0</v>
      </c>
      <c r="AI40" s="136">
        <v>0</v>
      </c>
      <c r="AJ40" s="137">
        <v>0</v>
      </c>
      <c r="AK40" s="138">
        <v>0</v>
      </c>
      <c r="AL40" s="140">
        <v>188877.31374520436</v>
      </c>
      <c r="AM40" s="141">
        <v>147833.75107780681</v>
      </c>
      <c r="AN40" s="141">
        <v>1789.3530000000001</v>
      </c>
      <c r="AO40" s="141">
        <v>41719.362776791735</v>
      </c>
      <c r="AP40" s="142">
        <v>48357.202546144443</v>
      </c>
      <c r="AQ40" s="142">
        <v>3536.5982142857142</v>
      </c>
      <c r="AR40" s="142">
        <v>338500.41782301117</v>
      </c>
    </row>
    <row r="41" spans="1:44" s="92" customFormat="1" ht="14.1" x14ac:dyDescent="0.5">
      <c r="A41" s="4" t="s">
        <v>164</v>
      </c>
      <c r="B41" s="4" t="s">
        <v>65</v>
      </c>
      <c r="C41" s="4" t="s">
        <v>190</v>
      </c>
      <c r="D41" s="130" t="s">
        <v>84</v>
      </c>
      <c r="E41" s="130" t="s">
        <v>84</v>
      </c>
      <c r="F41" s="3" t="s">
        <v>150</v>
      </c>
      <c r="G41" s="131">
        <v>12904.725375</v>
      </c>
      <c r="H41" s="132">
        <v>12904.725375</v>
      </c>
      <c r="I41" s="132">
        <v>10393.097625</v>
      </c>
      <c r="J41" s="133">
        <v>10037.508749999999</v>
      </c>
      <c r="K41" s="134">
        <v>67640.679155362479</v>
      </c>
      <c r="L41" s="132">
        <v>71744.668950000007</v>
      </c>
      <c r="M41" s="132">
        <v>57147.871800000001</v>
      </c>
      <c r="N41" s="133">
        <v>55449.510200000004</v>
      </c>
      <c r="O41" s="134">
        <v>45011.25</v>
      </c>
      <c r="P41" s="132">
        <v>251982.73010536248</v>
      </c>
      <c r="Q41" s="132">
        <v>296993.98010536248</v>
      </c>
      <c r="R41" s="135">
        <v>598.65338329748465</v>
      </c>
      <c r="S41" s="136">
        <v>655.42433905992402</v>
      </c>
      <c r="T41" s="136">
        <v>562.83651421131037</v>
      </c>
      <c r="U41" s="137">
        <v>619.60746997374974</v>
      </c>
      <c r="V41" s="138">
        <v>2436.5217065424686</v>
      </c>
      <c r="W41" s="135">
        <v>3067.7221996747276</v>
      </c>
      <c r="X41" s="136">
        <v>2491.746047724042</v>
      </c>
      <c r="Y41" s="136">
        <v>4356.480290649225</v>
      </c>
      <c r="Z41" s="137">
        <v>1763.3296086385619</v>
      </c>
      <c r="AA41" s="143">
        <v>11679.278146686556</v>
      </c>
      <c r="AB41" s="135">
        <v>2094.0223999999998</v>
      </c>
      <c r="AC41" s="136">
        <v>2121.5551999999998</v>
      </c>
      <c r="AD41" s="136">
        <v>1778.1600000000003</v>
      </c>
      <c r="AE41" s="137">
        <v>1654.2624000000003</v>
      </c>
      <c r="AF41" s="138">
        <v>7648.0000000000009</v>
      </c>
      <c r="AG41" s="135">
        <v>0</v>
      </c>
      <c r="AH41" s="136">
        <v>0</v>
      </c>
      <c r="AI41" s="136">
        <v>0</v>
      </c>
      <c r="AJ41" s="137">
        <v>0</v>
      </c>
      <c r="AK41" s="138">
        <v>0</v>
      </c>
      <c r="AL41" s="140">
        <v>163965.99173036247</v>
      </c>
      <c r="AM41" s="141">
        <v>131293.69737500002</v>
      </c>
      <c r="AN41" s="141">
        <v>1734.2909999999999</v>
      </c>
      <c r="AO41" s="141">
        <v>25150.6969317</v>
      </c>
      <c r="AP41" s="142">
        <v>42427.711443623208</v>
      </c>
      <c r="AQ41" s="142">
        <v>2544.0360714285716</v>
      </c>
      <c r="AR41" s="142">
        <v>296993.98010536248</v>
      </c>
    </row>
    <row r="42" spans="1:44" s="92" customFormat="1" ht="14.1" x14ac:dyDescent="0.5">
      <c r="A42" s="4" t="str">
        <f>INDEX($A$8:$C$41,MATCH(B42,$B$8:$B$41,0),1)</f>
        <v>North Eastern</v>
      </c>
      <c r="B42" s="4" t="s">
        <v>32</v>
      </c>
      <c r="C42" s="4" t="s">
        <v>149</v>
      </c>
      <c r="D42" s="3" t="s">
        <v>202</v>
      </c>
      <c r="E42" s="3" t="s">
        <v>203</v>
      </c>
      <c r="F42" s="3" t="s">
        <v>150</v>
      </c>
      <c r="G42" s="144">
        <v>0</v>
      </c>
      <c r="H42" s="145">
        <v>0</v>
      </c>
      <c r="I42" s="145">
        <v>0</v>
      </c>
      <c r="J42" s="146">
        <v>0</v>
      </c>
      <c r="K42" s="147">
        <v>1965.2487999999998</v>
      </c>
      <c r="L42" s="145">
        <v>3243.3971200000001</v>
      </c>
      <c r="M42" s="145">
        <v>1740.5857999999998</v>
      </c>
      <c r="N42" s="146">
        <v>2612.8675200000002</v>
      </c>
      <c r="O42" s="147">
        <v>0</v>
      </c>
      <c r="P42" s="145">
        <v>9562.0992399999996</v>
      </c>
      <c r="Q42" s="145">
        <v>9562.0992399999996</v>
      </c>
      <c r="R42" s="148">
        <v>0</v>
      </c>
      <c r="S42" s="149">
        <v>0</v>
      </c>
      <c r="T42" s="149">
        <v>0</v>
      </c>
      <c r="U42" s="150">
        <v>0</v>
      </c>
      <c r="V42" s="151">
        <v>0</v>
      </c>
      <c r="W42" s="148">
        <v>6.35966338596472</v>
      </c>
      <c r="X42" s="149">
        <v>3.4352233712318081</v>
      </c>
      <c r="Y42" s="149">
        <v>27.415434405216022</v>
      </c>
      <c r="Z42" s="150">
        <v>3.8816250313488503</v>
      </c>
      <c r="AA42" s="152">
        <v>41.091946193761402</v>
      </c>
      <c r="AB42" s="148">
        <v>25.396529199731994</v>
      </c>
      <c r="AC42" s="149">
        <v>26.072120647158361</v>
      </c>
      <c r="AD42" s="149">
        <v>22.484825215049341</v>
      </c>
      <c r="AE42" s="150">
        <v>21.200249927689349</v>
      </c>
      <c r="AF42" s="151">
        <v>95.15372498962904</v>
      </c>
      <c r="AG42" s="148">
        <v>0</v>
      </c>
      <c r="AH42" s="149">
        <v>0</v>
      </c>
      <c r="AI42" s="149">
        <v>0</v>
      </c>
      <c r="AJ42" s="150">
        <v>0</v>
      </c>
      <c r="AK42" s="151">
        <v>0</v>
      </c>
      <c r="AL42" s="153">
        <v>5208.6459199999999</v>
      </c>
      <c r="AM42" s="154">
        <v>4218.6555199999993</v>
      </c>
      <c r="AN42" s="154">
        <v>134.7978</v>
      </c>
      <c r="AO42" s="154">
        <v>967.37972639999998</v>
      </c>
      <c r="AP42" s="142">
        <v>1366.0141771428571</v>
      </c>
      <c r="AQ42" s="142">
        <v>52.614285714285714</v>
      </c>
      <c r="AR42" s="142">
        <v>9562.0992399999996</v>
      </c>
    </row>
    <row r="43" spans="1:44" s="92" customFormat="1" ht="14.1" x14ac:dyDescent="0.5">
      <c r="A43" s="4" t="str">
        <f t="shared" ref="A43:A106" si="0">INDEX($A$8:$C$41,MATCH(B43,$B$8:$B$41,0),1)</f>
        <v>North Eastern</v>
      </c>
      <c r="B43" s="4" t="s">
        <v>32</v>
      </c>
      <c r="C43" s="4" t="s">
        <v>149</v>
      </c>
      <c r="D43" s="3" t="s">
        <v>204</v>
      </c>
      <c r="E43" s="3" t="s">
        <v>205</v>
      </c>
      <c r="F43" s="3" t="s">
        <v>150</v>
      </c>
      <c r="G43" s="144">
        <v>2402.3250123692478</v>
      </c>
      <c r="H43" s="145">
        <v>2402.3250123692478</v>
      </c>
      <c r="I43" s="145">
        <v>2120.2270116647064</v>
      </c>
      <c r="J43" s="146">
        <v>3909.7245000000003</v>
      </c>
      <c r="K43" s="147">
        <v>12529</v>
      </c>
      <c r="L43" s="145">
        <v>23380.579199999996</v>
      </c>
      <c r="M43" s="145">
        <v>10707.051768772335</v>
      </c>
      <c r="N43" s="146">
        <v>18835.299449999999</v>
      </c>
      <c r="O43" s="147">
        <v>12887.779024033955</v>
      </c>
      <c r="P43" s="145">
        <v>65451.930418772325</v>
      </c>
      <c r="Q43" s="145">
        <v>78339.709442806285</v>
      </c>
      <c r="R43" s="148">
        <v>9.7475137457776579</v>
      </c>
      <c r="S43" s="149">
        <v>10.671881146170897</v>
      </c>
      <c r="T43" s="149">
        <v>9.1643291626969425</v>
      </c>
      <c r="U43" s="150">
        <v>10.088696563090183</v>
      </c>
      <c r="V43" s="151">
        <v>39.672420617735682</v>
      </c>
      <c r="W43" s="148">
        <v>595.01257394749143</v>
      </c>
      <c r="X43" s="149">
        <v>321.9716785127992</v>
      </c>
      <c r="Y43" s="149">
        <v>2560.0781279881821</v>
      </c>
      <c r="Z43" s="150">
        <v>363.21661018876426</v>
      </c>
      <c r="AA43" s="152">
        <v>3840.2789906372373</v>
      </c>
      <c r="AB43" s="148">
        <v>225.87491903274389</v>
      </c>
      <c r="AC43" s="149">
        <v>231.88358117261828</v>
      </c>
      <c r="AD43" s="149">
        <v>199.97843150032733</v>
      </c>
      <c r="AE43" s="150">
        <v>188.55351053014363</v>
      </c>
      <c r="AF43" s="151">
        <v>846.2904422358331</v>
      </c>
      <c r="AG43" s="148">
        <v>0</v>
      </c>
      <c r="AH43" s="149">
        <v>0</v>
      </c>
      <c r="AI43" s="149">
        <v>0</v>
      </c>
      <c r="AJ43" s="150">
        <v>0</v>
      </c>
      <c r="AK43" s="151">
        <v>0</v>
      </c>
      <c r="AL43" s="153">
        <v>42767.406712369244</v>
      </c>
      <c r="AM43" s="154">
        <v>34578.699159078358</v>
      </c>
      <c r="AN43" s="154">
        <v>993.60357135868537</v>
      </c>
      <c r="AO43" s="154">
        <v>8423.8731324</v>
      </c>
      <c r="AP43" s="142">
        <v>11191.38706325804</v>
      </c>
      <c r="AQ43" s="142">
        <v>727.16785714285697</v>
      </c>
      <c r="AR43" s="142">
        <v>78339.709442806285</v>
      </c>
    </row>
    <row r="44" spans="1:44" s="92" customFormat="1" ht="14.1" x14ac:dyDescent="0.5">
      <c r="A44" s="4" t="str">
        <f t="shared" si="0"/>
        <v>North Eastern</v>
      </c>
      <c r="B44" s="4" t="s">
        <v>32</v>
      </c>
      <c r="C44" s="4" t="s">
        <v>149</v>
      </c>
      <c r="D44" s="3" t="s">
        <v>206</v>
      </c>
      <c r="E44" s="3" t="s">
        <v>207</v>
      </c>
      <c r="F44" s="3" t="s">
        <v>150</v>
      </c>
      <c r="G44" s="144">
        <v>0</v>
      </c>
      <c r="H44" s="145">
        <v>0</v>
      </c>
      <c r="I44" s="145">
        <v>0</v>
      </c>
      <c r="J44" s="146">
        <v>0</v>
      </c>
      <c r="K44" s="147">
        <v>7864.7303999999995</v>
      </c>
      <c r="L44" s="145">
        <v>12979.75296</v>
      </c>
      <c r="M44" s="145">
        <v>6965.6513999999997</v>
      </c>
      <c r="N44" s="146">
        <v>10456.436160000001</v>
      </c>
      <c r="O44" s="147">
        <v>0</v>
      </c>
      <c r="P44" s="145">
        <v>38266.570919999998</v>
      </c>
      <c r="Q44" s="145">
        <v>38266.570919999998</v>
      </c>
      <c r="R44" s="148">
        <v>60.446958870193626</v>
      </c>
      <c r="S44" s="149">
        <v>66.17921015906424</v>
      </c>
      <c r="T44" s="149">
        <v>56.830474151464095</v>
      </c>
      <c r="U44" s="150">
        <v>62.56272544033471</v>
      </c>
      <c r="V44" s="151">
        <v>246.01936862105666</v>
      </c>
      <c r="W44" s="148">
        <v>277.41345200904556</v>
      </c>
      <c r="X44" s="149">
        <v>150.98880325383388</v>
      </c>
      <c r="Y44" s="149">
        <v>1183.9241422435443</v>
      </c>
      <c r="Z44" s="150">
        <v>168.04803760494477</v>
      </c>
      <c r="AA44" s="152">
        <v>1780.3744351113685</v>
      </c>
      <c r="AB44" s="148">
        <v>91.771587828282193</v>
      </c>
      <c r="AC44" s="149">
        <v>94.212870232106852</v>
      </c>
      <c r="AD44" s="149">
        <v>81.250004510389942</v>
      </c>
      <c r="AE44" s="150">
        <v>76.608129517202201</v>
      </c>
      <c r="AF44" s="151">
        <v>343.84259208798119</v>
      </c>
      <c r="AG44" s="148">
        <v>0</v>
      </c>
      <c r="AH44" s="149">
        <v>0</v>
      </c>
      <c r="AI44" s="149">
        <v>0</v>
      </c>
      <c r="AJ44" s="150">
        <v>0</v>
      </c>
      <c r="AK44" s="151">
        <v>0</v>
      </c>
      <c r="AL44" s="153">
        <v>20844.483359999998</v>
      </c>
      <c r="AM44" s="154">
        <v>16882.640159999999</v>
      </c>
      <c r="AN44" s="154">
        <v>539.44740000000002</v>
      </c>
      <c r="AO44" s="154">
        <v>3871.3575311999998</v>
      </c>
      <c r="AP44" s="142">
        <v>5466.6529885714281</v>
      </c>
      <c r="AQ44" s="142">
        <v>210.55714285714285</v>
      </c>
      <c r="AR44" s="142">
        <v>38266.570919999998</v>
      </c>
    </row>
    <row r="45" spans="1:44" s="92" customFormat="1" ht="14.1" x14ac:dyDescent="0.5">
      <c r="A45" s="4" t="str">
        <f t="shared" si="0"/>
        <v>North Eastern</v>
      </c>
      <c r="B45" s="4" t="s">
        <v>32</v>
      </c>
      <c r="C45" s="4" t="s">
        <v>149</v>
      </c>
      <c r="D45" s="3" t="s">
        <v>208</v>
      </c>
      <c r="E45" s="3" t="s">
        <v>209</v>
      </c>
      <c r="F45" s="3" t="s">
        <v>150</v>
      </c>
      <c r="G45" s="144">
        <v>0</v>
      </c>
      <c r="H45" s="145">
        <v>0</v>
      </c>
      <c r="I45" s="145">
        <v>0</v>
      </c>
      <c r="J45" s="146">
        <v>0</v>
      </c>
      <c r="K45" s="147">
        <v>7184.1871647388371</v>
      </c>
      <c r="L45" s="145">
        <v>13894.4352</v>
      </c>
      <c r="M45" s="145">
        <v>6362.9063981551244</v>
      </c>
      <c r="N45" s="146">
        <v>11193.300450000001</v>
      </c>
      <c r="O45" s="147">
        <v>0</v>
      </c>
      <c r="P45" s="145">
        <v>38634.829212893965</v>
      </c>
      <c r="Q45" s="145">
        <v>38634.829212893965</v>
      </c>
      <c r="R45" s="148">
        <v>0</v>
      </c>
      <c r="S45" s="149">
        <v>0</v>
      </c>
      <c r="T45" s="149">
        <v>0</v>
      </c>
      <c r="U45" s="150">
        <v>0</v>
      </c>
      <c r="V45" s="151">
        <v>0</v>
      </c>
      <c r="W45" s="148">
        <v>339.61219370209676</v>
      </c>
      <c r="X45" s="149">
        <v>184.87137777465659</v>
      </c>
      <c r="Y45" s="149">
        <v>1451.7094098289638</v>
      </c>
      <c r="Z45" s="150">
        <v>207.40820731344317</v>
      </c>
      <c r="AA45" s="152">
        <v>2183.6011886191604</v>
      </c>
      <c r="AB45" s="148">
        <v>113.42456978991531</v>
      </c>
      <c r="AC45" s="149">
        <v>116.44185883265941</v>
      </c>
      <c r="AD45" s="149">
        <v>100.42047898597596</v>
      </c>
      <c r="AE45" s="150">
        <v>94.683380101885078</v>
      </c>
      <c r="AF45" s="151">
        <v>424.97028771043574</v>
      </c>
      <c r="AG45" s="148">
        <v>0</v>
      </c>
      <c r="AH45" s="149">
        <v>0</v>
      </c>
      <c r="AI45" s="149">
        <v>0</v>
      </c>
      <c r="AJ45" s="150">
        <v>0</v>
      </c>
      <c r="AK45" s="151">
        <v>0</v>
      </c>
      <c r="AL45" s="153">
        <v>21078.622364738836</v>
      </c>
      <c r="AM45" s="154">
        <v>17063.438388204901</v>
      </c>
      <c r="AN45" s="154">
        <v>492.76845995022762</v>
      </c>
      <c r="AO45" s="154">
        <v>4177.7416164000006</v>
      </c>
      <c r="AP45" s="142">
        <v>5519.2613161277095</v>
      </c>
      <c r="AQ45" s="142">
        <v>360.63214285714287</v>
      </c>
      <c r="AR45" s="142">
        <v>38634.829212893965</v>
      </c>
    </row>
    <row r="46" spans="1:44" s="92" customFormat="1" ht="14.1" x14ac:dyDescent="0.5">
      <c r="A46" s="4" t="str">
        <f t="shared" si="0"/>
        <v>North Eastern</v>
      </c>
      <c r="B46" s="4" t="s">
        <v>32</v>
      </c>
      <c r="C46" s="4" t="s">
        <v>149</v>
      </c>
      <c r="D46" s="3" t="s">
        <v>210</v>
      </c>
      <c r="E46" s="3" t="s">
        <v>211</v>
      </c>
      <c r="F46" s="3" t="s">
        <v>150</v>
      </c>
      <c r="G46" s="144">
        <v>0</v>
      </c>
      <c r="H46" s="145">
        <v>0</v>
      </c>
      <c r="I46" s="145">
        <v>0</v>
      </c>
      <c r="J46" s="146">
        <v>0</v>
      </c>
      <c r="K46" s="147">
        <v>2976</v>
      </c>
      <c r="L46" s="145">
        <v>3048</v>
      </c>
      <c r="M46" s="145">
        <v>2297.7221249999998</v>
      </c>
      <c r="N46" s="146">
        <v>2299.4724000000001</v>
      </c>
      <c r="O46" s="147">
        <v>0</v>
      </c>
      <c r="P46" s="145">
        <v>10621.194525000001</v>
      </c>
      <c r="Q46" s="145">
        <v>10621.194525000001</v>
      </c>
      <c r="R46" s="148">
        <v>0</v>
      </c>
      <c r="S46" s="149">
        <v>0</v>
      </c>
      <c r="T46" s="149">
        <v>0</v>
      </c>
      <c r="U46" s="150">
        <v>0</v>
      </c>
      <c r="V46" s="151">
        <v>0</v>
      </c>
      <c r="W46" s="148">
        <v>164.29130413742195</v>
      </c>
      <c r="X46" s="149">
        <v>88.743270423488383</v>
      </c>
      <c r="Y46" s="149">
        <v>708.2320554680806</v>
      </c>
      <c r="Z46" s="150">
        <v>100.2753133098453</v>
      </c>
      <c r="AA46" s="152">
        <v>1061.5419433388363</v>
      </c>
      <c r="AB46" s="148">
        <v>36.64549793014902</v>
      </c>
      <c r="AC46" s="149">
        <v>37.620331333311469</v>
      </c>
      <c r="AD46" s="149">
        <v>32.444103262998169</v>
      </c>
      <c r="AE46" s="150">
        <v>30.590546792196331</v>
      </c>
      <c r="AF46" s="151">
        <v>137.30047931865499</v>
      </c>
      <c r="AG46" s="148">
        <v>0</v>
      </c>
      <c r="AH46" s="149">
        <v>0</v>
      </c>
      <c r="AI46" s="149">
        <v>0</v>
      </c>
      <c r="AJ46" s="150">
        <v>0</v>
      </c>
      <c r="AK46" s="151">
        <v>0</v>
      </c>
      <c r="AL46" s="153">
        <v>6024</v>
      </c>
      <c r="AM46" s="154">
        <v>4419.2499000000007</v>
      </c>
      <c r="AN46" s="154">
        <v>177.944625</v>
      </c>
      <c r="AO46" s="154">
        <v>1005.9</v>
      </c>
      <c r="AP46" s="142">
        <v>1517.3135035714288</v>
      </c>
      <c r="AQ46" s="142">
        <v>69.455357142857153</v>
      </c>
      <c r="AR46" s="142">
        <v>10621.194525000001</v>
      </c>
    </row>
    <row r="47" spans="1:44" s="92" customFormat="1" ht="14.1" x14ac:dyDescent="0.5">
      <c r="A47" s="4" t="str">
        <f t="shared" si="0"/>
        <v>North Eastern</v>
      </c>
      <c r="B47" s="4" t="s">
        <v>32</v>
      </c>
      <c r="C47" s="4" t="s">
        <v>149</v>
      </c>
      <c r="D47" s="3" t="s">
        <v>212</v>
      </c>
      <c r="E47" s="3" t="s">
        <v>213</v>
      </c>
      <c r="F47" s="3" t="s">
        <v>150</v>
      </c>
      <c r="G47" s="144">
        <v>0</v>
      </c>
      <c r="H47" s="145">
        <v>0</v>
      </c>
      <c r="I47" s="145">
        <v>0</v>
      </c>
      <c r="J47" s="146">
        <v>0</v>
      </c>
      <c r="K47" s="147">
        <v>2161.2133999999996</v>
      </c>
      <c r="L47" s="145">
        <v>3566.8121599999999</v>
      </c>
      <c r="M47" s="145">
        <v>1914.1481499999998</v>
      </c>
      <c r="N47" s="146">
        <v>2873.4093600000001</v>
      </c>
      <c r="O47" s="147">
        <v>0</v>
      </c>
      <c r="P47" s="145">
        <v>10515.583070000001</v>
      </c>
      <c r="Q47" s="145">
        <v>10515.583070000001</v>
      </c>
      <c r="R47" s="148">
        <v>0</v>
      </c>
      <c r="S47" s="149">
        <v>0</v>
      </c>
      <c r="T47" s="149">
        <v>0</v>
      </c>
      <c r="U47" s="150">
        <v>0</v>
      </c>
      <c r="V47" s="151">
        <v>0</v>
      </c>
      <c r="W47" s="148">
        <v>97.514838584792386</v>
      </c>
      <c r="X47" s="149">
        <v>52.673425025554394</v>
      </c>
      <c r="Y47" s="149">
        <v>420.3699942133124</v>
      </c>
      <c r="Z47" s="150">
        <v>59.518250480682376</v>
      </c>
      <c r="AA47" s="152">
        <v>630.07650830434159</v>
      </c>
      <c r="AB47" s="148">
        <v>46.298871907748619</v>
      </c>
      <c r="AC47" s="149">
        <v>47.53050169622751</v>
      </c>
      <c r="AD47" s="149">
        <v>40.990720988388901</v>
      </c>
      <c r="AE47" s="150">
        <v>38.648889700436087</v>
      </c>
      <c r="AF47" s="151">
        <v>173.46898429280111</v>
      </c>
      <c r="AG47" s="148">
        <v>0</v>
      </c>
      <c r="AH47" s="149">
        <v>0</v>
      </c>
      <c r="AI47" s="149">
        <v>0</v>
      </c>
      <c r="AJ47" s="150">
        <v>0</v>
      </c>
      <c r="AK47" s="151">
        <v>0</v>
      </c>
      <c r="AL47" s="153">
        <v>5728.02556</v>
      </c>
      <c r="AM47" s="154">
        <v>4639.3183600000002</v>
      </c>
      <c r="AN47" s="154">
        <v>148.23915</v>
      </c>
      <c r="AO47" s="154">
        <v>1063.8419051999999</v>
      </c>
      <c r="AP47" s="142">
        <v>1502.226152857143</v>
      </c>
      <c r="AQ47" s="142">
        <v>57.860714285714295</v>
      </c>
      <c r="AR47" s="142">
        <v>10515.583070000001</v>
      </c>
    </row>
    <row r="48" spans="1:44" s="92" customFormat="1" ht="14.1" x14ac:dyDescent="0.5">
      <c r="A48" s="4" t="str">
        <f t="shared" si="0"/>
        <v>North Eastern</v>
      </c>
      <c r="B48" s="4" t="s">
        <v>32</v>
      </c>
      <c r="C48" s="4" t="s">
        <v>149</v>
      </c>
      <c r="D48" s="3" t="s">
        <v>214</v>
      </c>
      <c r="E48" s="3" t="s">
        <v>215</v>
      </c>
      <c r="F48" s="3" t="s">
        <v>150</v>
      </c>
      <c r="G48" s="144">
        <v>0</v>
      </c>
      <c r="H48" s="145">
        <v>0</v>
      </c>
      <c r="I48" s="145">
        <v>0</v>
      </c>
      <c r="J48" s="146">
        <v>0</v>
      </c>
      <c r="K48" s="147">
        <v>2489.6441999999997</v>
      </c>
      <c r="L48" s="145">
        <v>4108.8460800000003</v>
      </c>
      <c r="M48" s="145">
        <v>2205.0334499999999</v>
      </c>
      <c r="N48" s="146">
        <v>3310.0696800000001</v>
      </c>
      <c r="O48" s="147">
        <v>0</v>
      </c>
      <c r="P48" s="145">
        <v>12113.593410000001</v>
      </c>
      <c r="Q48" s="145">
        <v>12113.593410000001</v>
      </c>
      <c r="R48" s="148">
        <v>19.779398602806047</v>
      </c>
      <c r="S48" s="149">
        <v>21.655100627410768</v>
      </c>
      <c r="T48" s="149">
        <v>18.596015780415943</v>
      </c>
      <c r="U48" s="150">
        <v>20.471717805020663</v>
      </c>
      <c r="V48" s="151">
        <v>80.502232815653414</v>
      </c>
      <c r="W48" s="148">
        <v>23.318765748537309</v>
      </c>
      <c r="X48" s="149">
        <v>12.595819027849965</v>
      </c>
      <c r="Y48" s="149">
        <v>100.5232594857921</v>
      </c>
      <c r="Z48" s="150">
        <v>14.232625114945785</v>
      </c>
      <c r="AA48" s="152">
        <v>150.67046937712516</v>
      </c>
      <c r="AB48" s="148">
        <v>41.345015356843895</v>
      </c>
      <c r="AC48" s="149">
        <v>42.444864023136859</v>
      </c>
      <c r="AD48" s="149">
        <v>36.604822513384079</v>
      </c>
      <c r="AE48" s="150">
        <v>34.513560964798877</v>
      </c>
      <c r="AF48" s="151">
        <v>154.90826285816371</v>
      </c>
      <c r="AG48" s="148">
        <v>0</v>
      </c>
      <c r="AH48" s="149">
        <v>0</v>
      </c>
      <c r="AI48" s="149">
        <v>0</v>
      </c>
      <c r="AJ48" s="150">
        <v>0</v>
      </c>
      <c r="AK48" s="151">
        <v>0</v>
      </c>
      <c r="AL48" s="153">
        <v>6598.49028</v>
      </c>
      <c r="AM48" s="154">
        <v>5344.3366800000013</v>
      </c>
      <c r="AN48" s="154">
        <v>170.76644999999999</v>
      </c>
      <c r="AO48" s="154">
        <v>1225.5096276000002</v>
      </c>
      <c r="AP48" s="142">
        <v>1730.5133442857145</v>
      </c>
      <c r="AQ48" s="142">
        <v>66.653571428571439</v>
      </c>
      <c r="AR48" s="142">
        <v>12113.593410000001</v>
      </c>
    </row>
    <row r="49" spans="1:44" s="92" customFormat="1" ht="14.1" x14ac:dyDescent="0.5">
      <c r="A49" s="4" t="str">
        <f t="shared" si="0"/>
        <v>North Eastern</v>
      </c>
      <c r="B49" s="4" t="s">
        <v>32</v>
      </c>
      <c r="C49" s="4" t="s">
        <v>149</v>
      </c>
      <c r="D49" s="3" t="s">
        <v>216</v>
      </c>
      <c r="E49" s="3" t="s">
        <v>217</v>
      </c>
      <c r="F49" s="3" t="s">
        <v>150</v>
      </c>
      <c r="G49" s="144">
        <v>13882.672649999999</v>
      </c>
      <c r="H49" s="145">
        <v>13882.672649999999</v>
      </c>
      <c r="I49" s="145">
        <v>12252.471000000001</v>
      </c>
      <c r="J49" s="146">
        <v>12853.326639999999</v>
      </c>
      <c r="K49" s="147">
        <v>6192.0944999999992</v>
      </c>
      <c r="L49" s="145">
        <v>6812.851200000001</v>
      </c>
      <c r="M49" s="145">
        <v>5484.2276249999995</v>
      </c>
      <c r="N49" s="146">
        <v>5488.4052000000011</v>
      </c>
      <c r="O49" s="147">
        <v>53636.057090000002</v>
      </c>
      <c r="P49" s="145">
        <v>23977.578525000001</v>
      </c>
      <c r="Q49" s="145">
        <v>77613.635615000007</v>
      </c>
      <c r="R49" s="148">
        <v>74.173849217642172</v>
      </c>
      <c r="S49" s="149">
        <v>81.207836546787703</v>
      </c>
      <c r="T49" s="149">
        <v>69.73609755504819</v>
      </c>
      <c r="U49" s="150">
        <v>76.770084884193736</v>
      </c>
      <c r="V49" s="151">
        <v>301.88786820367181</v>
      </c>
      <c r="W49" s="148">
        <v>401.60916417577914</v>
      </c>
      <c r="X49" s="149">
        <v>221.05838811574287</v>
      </c>
      <c r="Y49" s="149">
        <v>1667.6447530863898</v>
      </c>
      <c r="Z49" s="150">
        <v>241.16117594367117</v>
      </c>
      <c r="AA49" s="152">
        <v>2531.4734813215828</v>
      </c>
      <c r="AB49" s="148">
        <v>162.23419597358208</v>
      </c>
      <c r="AC49" s="149">
        <v>166.54990519580926</v>
      </c>
      <c r="AD49" s="149">
        <v>143.63409707215226</v>
      </c>
      <c r="AE49" s="150">
        <v>135.42817108622737</v>
      </c>
      <c r="AF49" s="151">
        <v>607.84636932777096</v>
      </c>
      <c r="AG49" s="148">
        <v>0</v>
      </c>
      <c r="AH49" s="149">
        <v>0</v>
      </c>
      <c r="AI49" s="149">
        <v>0</v>
      </c>
      <c r="AJ49" s="150">
        <v>0</v>
      </c>
      <c r="AK49" s="151">
        <v>0</v>
      </c>
      <c r="AL49" s="153">
        <v>41535.205150000009</v>
      </c>
      <c r="AM49" s="154">
        <v>34703.624664999996</v>
      </c>
      <c r="AN49" s="154">
        <v>1374.8058000000001</v>
      </c>
      <c r="AO49" s="154">
        <v>6575.3089284000007</v>
      </c>
      <c r="AP49" s="142">
        <v>11087.662230714286</v>
      </c>
      <c r="AQ49" s="142">
        <v>536.61428571428576</v>
      </c>
      <c r="AR49" s="142">
        <v>77613.635615000007</v>
      </c>
    </row>
    <row r="50" spans="1:44" s="92" customFormat="1" ht="14.1" x14ac:dyDescent="0.5">
      <c r="A50" s="4" t="str">
        <f t="shared" si="0"/>
        <v>North Eastern</v>
      </c>
      <c r="B50" s="4" t="s">
        <v>32</v>
      </c>
      <c r="C50" s="4" t="s">
        <v>149</v>
      </c>
      <c r="D50" s="3" t="s">
        <v>218</v>
      </c>
      <c r="E50" s="3" t="s">
        <v>219</v>
      </c>
      <c r="F50" s="3" t="s">
        <v>150</v>
      </c>
      <c r="G50" s="144">
        <v>0</v>
      </c>
      <c r="H50" s="145">
        <v>0</v>
      </c>
      <c r="I50" s="145">
        <v>0</v>
      </c>
      <c r="J50" s="146">
        <v>0</v>
      </c>
      <c r="K50" s="147">
        <v>6039.5515999999998</v>
      </c>
      <c r="L50" s="145">
        <v>11680.5888</v>
      </c>
      <c r="M50" s="145">
        <v>5349.1230999999998</v>
      </c>
      <c r="N50" s="146">
        <v>9409.8348000000005</v>
      </c>
      <c r="O50" s="147">
        <v>0</v>
      </c>
      <c r="P50" s="145">
        <v>32479.098300000001</v>
      </c>
      <c r="Q50" s="145">
        <v>32479.098300000001</v>
      </c>
      <c r="R50" s="148">
        <v>11.090895845246466</v>
      </c>
      <c r="S50" s="149">
        <v>12.142657640908828</v>
      </c>
      <c r="T50" s="149">
        <v>10.427337974163345</v>
      </c>
      <c r="U50" s="150">
        <v>11.479099769825705</v>
      </c>
      <c r="V50" s="151">
        <v>45.139991230144346</v>
      </c>
      <c r="W50" s="148">
        <v>290.7856257734183</v>
      </c>
      <c r="X50" s="149">
        <v>157.21290825237685</v>
      </c>
      <c r="Y50" s="149">
        <v>1252.2975670468702</v>
      </c>
      <c r="Z50" s="150">
        <v>177.49377824731539</v>
      </c>
      <c r="AA50" s="152">
        <v>1877.7898793199806</v>
      </c>
      <c r="AB50" s="148">
        <v>117.95662899953368</v>
      </c>
      <c r="AC50" s="149">
        <v>121.09447862822115</v>
      </c>
      <c r="AD50" s="149">
        <v>104.43293905054254</v>
      </c>
      <c r="AE50" s="150">
        <v>98.466605249517045</v>
      </c>
      <c r="AF50" s="151">
        <v>441.95065192781442</v>
      </c>
      <c r="AG50" s="148">
        <v>0</v>
      </c>
      <c r="AH50" s="149">
        <v>0</v>
      </c>
      <c r="AI50" s="149">
        <v>0</v>
      </c>
      <c r="AJ50" s="150">
        <v>0</v>
      </c>
      <c r="AK50" s="151">
        <v>0</v>
      </c>
      <c r="AL50" s="153">
        <v>17720.1404</v>
      </c>
      <c r="AM50" s="154">
        <v>14344.700800000001</v>
      </c>
      <c r="AN50" s="154">
        <v>414.25710000000009</v>
      </c>
      <c r="AO50" s="154">
        <v>3512.0882016</v>
      </c>
      <c r="AP50" s="142">
        <v>4639.8711857142862</v>
      </c>
      <c r="AQ50" s="142">
        <v>303.17142857142858</v>
      </c>
      <c r="AR50" s="142">
        <v>32479.098300000001</v>
      </c>
    </row>
    <row r="51" spans="1:44" s="92" customFormat="1" ht="14.1" x14ac:dyDescent="0.5">
      <c r="A51" s="4" t="str">
        <f t="shared" si="0"/>
        <v>North Eastern</v>
      </c>
      <c r="B51" s="4" t="s">
        <v>32</v>
      </c>
      <c r="C51" s="4" t="s">
        <v>149</v>
      </c>
      <c r="D51" s="3" t="s">
        <v>220</v>
      </c>
      <c r="E51" s="3" t="s">
        <v>221</v>
      </c>
      <c r="F51" s="3" t="s">
        <v>150</v>
      </c>
      <c r="G51" s="144">
        <v>0</v>
      </c>
      <c r="H51" s="145">
        <v>0</v>
      </c>
      <c r="I51" s="145">
        <v>0</v>
      </c>
      <c r="J51" s="146">
        <v>0</v>
      </c>
      <c r="K51" s="147">
        <v>14892.509199999999</v>
      </c>
      <c r="L51" s="145">
        <v>24578.222080000003</v>
      </c>
      <c r="M51" s="145">
        <v>13190.029699999999</v>
      </c>
      <c r="N51" s="146">
        <v>19800.115680000003</v>
      </c>
      <c r="O51" s="147">
        <v>0</v>
      </c>
      <c r="P51" s="145">
        <v>72460.876660000009</v>
      </c>
      <c r="Q51" s="145">
        <v>72460.876660000009</v>
      </c>
      <c r="R51" s="148">
        <v>132.88165703518294</v>
      </c>
      <c r="S51" s="149">
        <v>145.48297005479938</v>
      </c>
      <c r="T51" s="149">
        <v>124.93147242624038</v>
      </c>
      <c r="U51" s="150">
        <v>137.5327854458568</v>
      </c>
      <c r="V51" s="151">
        <v>540.82888496207943</v>
      </c>
      <c r="W51" s="148">
        <v>993.51317528956815</v>
      </c>
      <c r="X51" s="149">
        <v>543.07616818821339</v>
      </c>
      <c r="Y51" s="149">
        <v>4227.5112346584228</v>
      </c>
      <c r="Z51" s="150">
        <v>606.95696152457833</v>
      </c>
      <c r="AA51" s="152">
        <v>6371.0575396607828</v>
      </c>
      <c r="AB51" s="148">
        <v>185.77129625438315</v>
      </c>
      <c r="AC51" s="149">
        <v>190.71313291008235</v>
      </c>
      <c r="AD51" s="149">
        <v>164.47267630165129</v>
      </c>
      <c r="AE51" s="150">
        <v>155.07622632250491</v>
      </c>
      <c r="AF51" s="151">
        <v>696.03333178862169</v>
      </c>
      <c r="AG51" s="148">
        <v>0</v>
      </c>
      <c r="AH51" s="149">
        <v>0</v>
      </c>
      <c r="AI51" s="149">
        <v>0</v>
      </c>
      <c r="AJ51" s="150">
        <v>0</v>
      </c>
      <c r="AK51" s="151">
        <v>0</v>
      </c>
      <c r="AL51" s="153">
        <v>39470.73128</v>
      </c>
      <c r="AM51" s="154">
        <v>31968.657680000008</v>
      </c>
      <c r="AN51" s="154">
        <v>1021.4877</v>
      </c>
      <c r="AO51" s="154">
        <v>7330.7315976</v>
      </c>
      <c r="AP51" s="142">
        <v>10351.553808571431</v>
      </c>
      <c r="AQ51" s="142">
        <v>398.70714285714286</v>
      </c>
      <c r="AR51" s="142">
        <v>72460.876660000009</v>
      </c>
    </row>
    <row r="52" spans="1:44" s="92" customFormat="1" ht="14.1" x14ac:dyDescent="0.5">
      <c r="A52" s="4" t="str">
        <f t="shared" si="0"/>
        <v>North Eastern</v>
      </c>
      <c r="B52" s="4" t="s">
        <v>32</v>
      </c>
      <c r="C52" s="4" t="s">
        <v>149</v>
      </c>
      <c r="D52" s="3" t="s">
        <v>222</v>
      </c>
      <c r="E52" s="3" t="s">
        <v>223</v>
      </c>
      <c r="F52" s="3" t="s">
        <v>150</v>
      </c>
      <c r="G52" s="144">
        <v>0</v>
      </c>
      <c r="H52" s="145">
        <v>0</v>
      </c>
      <c r="I52" s="145">
        <v>0</v>
      </c>
      <c r="J52" s="146">
        <v>0</v>
      </c>
      <c r="K52" s="147">
        <v>2255.7939999999999</v>
      </c>
      <c r="L52" s="145">
        <v>4362.6768000000002</v>
      </c>
      <c r="M52" s="145">
        <v>1997.9165</v>
      </c>
      <c r="N52" s="146">
        <v>3514.5546750000003</v>
      </c>
      <c r="O52" s="147">
        <v>0</v>
      </c>
      <c r="P52" s="145">
        <v>12130.941975000002</v>
      </c>
      <c r="Q52" s="145">
        <v>12130.941975000002</v>
      </c>
      <c r="R52" s="148">
        <v>5</v>
      </c>
      <c r="S52" s="149">
        <v>6</v>
      </c>
      <c r="T52" s="149">
        <v>3.6318430065405054</v>
      </c>
      <c r="U52" s="150">
        <v>5.4464960909179982</v>
      </c>
      <c r="V52" s="151">
        <v>20.078339097458503</v>
      </c>
      <c r="W52" s="148">
        <v>91.155175198827678</v>
      </c>
      <c r="X52" s="149">
        <v>49.238201654322594</v>
      </c>
      <c r="Y52" s="149">
        <v>392.95455980809641</v>
      </c>
      <c r="Z52" s="150">
        <v>55.636625449333529</v>
      </c>
      <c r="AA52" s="152">
        <v>588.98456211058021</v>
      </c>
      <c r="AB52" s="148">
        <v>47.314740737709784</v>
      </c>
      <c r="AC52" s="149">
        <v>48.573394387907385</v>
      </c>
      <c r="AD52" s="149">
        <v>41.890120780520121</v>
      </c>
      <c r="AE52" s="150">
        <v>39.496906093524686</v>
      </c>
      <c r="AF52" s="151">
        <v>177.27516199966198</v>
      </c>
      <c r="AG52" s="148">
        <v>0</v>
      </c>
      <c r="AH52" s="149">
        <v>0</v>
      </c>
      <c r="AI52" s="149">
        <v>0</v>
      </c>
      <c r="AJ52" s="150">
        <v>0</v>
      </c>
      <c r="AK52" s="151">
        <v>0</v>
      </c>
      <c r="AL52" s="153">
        <v>6618.4708000000001</v>
      </c>
      <c r="AM52" s="154">
        <v>5357.7446750000017</v>
      </c>
      <c r="AN52" s="154">
        <v>154.72650000000002</v>
      </c>
      <c r="AO52" s="154">
        <v>1311.7579926000001</v>
      </c>
      <c r="AP52" s="142">
        <v>1732.991710714286</v>
      </c>
      <c r="AQ52" s="142">
        <v>113.23392857142858</v>
      </c>
      <c r="AR52" s="142">
        <v>12130.941975000002</v>
      </c>
    </row>
    <row r="53" spans="1:44" s="92" customFormat="1" ht="14.1" x14ac:dyDescent="0.5">
      <c r="A53" s="4" t="str">
        <f t="shared" si="0"/>
        <v>North Eastern</v>
      </c>
      <c r="B53" s="4" t="s">
        <v>32</v>
      </c>
      <c r="C53" s="4" t="s">
        <v>149</v>
      </c>
      <c r="D53" s="3" t="s">
        <v>224</v>
      </c>
      <c r="E53" s="3" t="s">
        <v>225</v>
      </c>
      <c r="F53" s="3" t="s">
        <v>150</v>
      </c>
      <c r="G53" s="144">
        <v>0</v>
      </c>
      <c r="H53" s="145">
        <v>0</v>
      </c>
      <c r="I53" s="145">
        <v>0</v>
      </c>
      <c r="J53" s="146">
        <v>0</v>
      </c>
      <c r="K53" s="147">
        <v>1865.9992</v>
      </c>
      <c r="L53" s="145">
        <v>3079.5980800000002</v>
      </c>
      <c r="M53" s="145">
        <v>1652.6822</v>
      </c>
      <c r="N53" s="146">
        <v>2480.9116800000002</v>
      </c>
      <c r="O53" s="147">
        <v>0</v>
      </c>
      <c r="P53" s="145">
        <v>9079.1911600000003</v>
      </c>
      <c r="Q53" s="145">
        <v>9079.1911600000003</v>
      </c>
      <c r="R53" s="148">
        <v>0</v>
      </c>
      <c r="S53" s="149">
        <v>0</v>
      </c>
      <c r="T53" s="149">
        <v>0</v>
      </c>
      <c r="U53" s="150">
        <v>0</v>
      </c>
      <c r="V53" s="151">
        <v>0</v>
      </c>
      <c r="W53" s="148">
        <v>57.236970473682483</v>
      </c>
      <c r="X53" s="149">
        <v>30.917010341086275</v>
      </c>
      <c r="Y53" s="149">
        <v>246.73890964694422</v>
      </c>
      <c r="Z53" s="150">
        <v>34.934625282139656</v>
      </c>
      <c r="AA53" s="152">
        <v>369.82751574385264</v>
      </c>
      <c r="AB53" s="148">
        <v>27.804836909644536</v>
      </c>
      <c r="AC53" s="149">
        <v>28.544493492853512</v>
      </c>
      <c r="AD53" s="149">
        <v>24.617021212997386</v>
      </c>
      <c r="AE53" s="150">
        <v>23.210631935064825</v>
      </c>
      <c r="AF53" s="151">
        <v>104.17698355056025</v>
      </c>
      <c r="AG53" s="148">
        <v>0</v>
      </c>
      <c r="AH53" s="149">
        <v>0</v>
      </c>
      <c r="AI53" s="149">
        <v>0</v>
      </c>
      <c r="AJ53" s="150">
        <v>0</v>
      </c>
      <c r="AK53" s="151">
        <v>0</v>
      </c>
      <c r="AL53" s="153">
        <v>4945.59728</v>
      </c>
      <c r="AM53" s="154">
        <v>4005.6036800000002</v>
      </c>
      <c r="AN53" s="154">
        <v>127.9902</v>
      </c>
      <c r="AO53" s="154">
        <v>918.52481760000001</v>
      </c>
      <c r="AP53" s="142">
        <v>1297.0273085714286</v>
      </c>
      <c r="AQ53" s="142">
        <v>49.957142857142856</v>
      </c>
      <c r="AR53" s="142">
        <v>9079.1911600000003</v>
      </c>
    </row>
    <row r="54" spans="1:44" s="92" customFormat="1" ht="14.1" x14ac:dyDescent="0.5">
      <c r="A54" s="4" t="str">
        <f t="shared" si="0"/>
        <v>North Eastern</v>
      </c>
      <c r="B54" s="4" t="s">
        <v>32</v>
      </c>
      <c r="C54" s="4" t="s">
        <v>149</v>
      </c>
      <c r="D54" s="3" t="s">
        <v>226</v>
      </c>
      <c r="E54" s="3" t="s">
        <v>227</v>
      </c>
      <c r="F54" s="3" t="s">
        <v>150</v>
      </c>
      <c r="G54" s="144">
        <v>0</v>
      </c>
      <c r="H54" s="145">
        <v>0</v>
      </c>
      <c r="I54" s="145">
        <v>0</v>
      </c>
      <c r="J54" s="146">
        <v>0</v>
      </c>
      <c r="K54" s="147">
        <v>1399.8996</v>
      </c>
      <c r="L54" s="145">
        <v>2310.3590400000003</v>
      </c>
      <c r="M54" s="145">
        <v>1239.8661</v>
      </c>
      <c r="N54" s="146">
        <v>1861.2158400000001</v>
      </c>
      <c r="O54" s="147">
        <v>0</v>
      </c>
      <c r="P54" s="145">
        <v>6811.34058</v>
      </c>
      <c r="Q54" s="145">
        <v>6811.34058</v>
      </c>
      <c r="R54" s="148">
        <v>0</v>
      </c>
      <c r="S54" s="149">
        <v>0</v>
      </c>
      <c r="T54" s="149">
        <v>0</v>
      </c>
      <c r="U54" s="150">
        <v>0</v>
      </c>
      <c r="V54" s="151">
        <v>0</v>
      </c>
      <c r="W54" s="148">
        <v>89.757283032231541</v>
      </c>
      <c r="X54" s="149">
        <v>48.768542462827192</v>
      </c>
      <c r="Y54" s="149">
        <v>384.46820675703441</v>
      </c>
      <c r="Z54" s="150">
        <v>54.808554070319687</v>
      </c>
      <c r="AA54" s="152">
        <v>577.80258632241282</v>
      </c>
      <c r="AB54" s="148">
        <v>20.859590972963236</v>
      </c>
      <c r="AC54" s="149">
        <v>21.414492044181067</v>
      </c>
      <c r="AD54" s="149">
        <v>18.468045511094836</v>
      </c>
      <c r="AE54" s="150">
        <v>17.412951924976426</v>
      </c>
      <c r="AF54" s="151">
        <v>78.155080453215561</v>
      </c>
      <c r="AG54" s="148">
        <v>0</v>
      </c>
      <c r="AH54" s="149">
        <v>0</v>
      </c>
      <c r="AI54" s="149">
        <v>0</v>
      </c>
      <c r="AJ54" s="150">
        <v>0</v>
      </c>
      <c r="AK54" s="151">
        <v>0</v>
      </c>
      <c r="AL54" s="153">
        <v>3710.25864</v>
      </c>
      <c r="AM54" s="154">
        <v>3005.0618399999998</v>
      </c>
      <c r="AN54" s="154">
        <v>96.020099999999999</v>
      </c>
      <c r="AO54" s="154">
        <v>689.09060880000004</v>
      </c>
      <c r="AP54" s="142">
        <v>973.04865428571429</v>
      </c>
      <c r="AQ54" s="142">
        <v>37.478571428571428</v>
      </c>
      <c r="AR54" s="142">
        <v>6811.34058</v>
      </c>
    </row>
    <row r="55" spans="1:44" s="92" customFormat="1" ht="14.1" x14ac:dyDescent="0.5">
      <c r="A55" s="4" t="str">
        <f t="shared" si="0"/>
        <v>North Eastern</v>
      </c>
      <c r="B55" s="4" t="s">
        <v>32</v>
      </c>
      <c r="C55" s="4" t="s">
        <v>149</v>
      </c>
      <c r="D55" s="3" t="s">
        <v>228</v>
      </c>
      <c r="E55" s="3" t="s">
        <v>229</v>
      </c>
      <c r="F55" s="3" t="s">
        <v>150</v>
      </c>
      <c r="G55" s="144">
        <v>0</v>
      </c>
      <c r="H55" s="145">
        <v>0</v>
      </c>
      <c r="I55" s="145">
        <v>0</v>
      </c>
      <c r="J55" s="146">
        <v>0</v>
      </c>
      <c r="K55" s="147">
        <v>2461.23</v>
      </c>
      <c r="L55" s="145">
        <v>4061.9519999999998</v>
      </c>
      <c r="M55" s="145">
        <v>2179.8674999999998</v>
      </c>
      <c r="N55" s="146">
        <v>3272.2920000000004</v>
      </c>
      <c r="O55" s="147">
        <v>0</v>
      </c>
      <c r="P55" s="145">
        <v>11975.341499999999</v>
      </c>
      <c r="Q55" s="145">
        <v>11975.341499999999</v>
      </c>
      <c r="R55" s="148">
        <v>0</v>
      </c>
      <c r="S55" s="149">
        <v>0</v>
      </c>
      <c r="T55" s="149">
        <v>0</v>
      </c>
      <c r="U55" s="150">
        <v>0</v>
      </c>
      <c r="V55" s="151">
        <v>0</v>
      </c>
      <c r="W55" s="148">
        <v>30.738373032162823</v>
      </c>
      <c r="X55" s="149">
        <v>16.603579627620409</v>
      </c>
      <c r="Y55" s="149">
        <v>132.50793295854413</v>
      </c>
      <c r="Z55" s="150">
        <v>18.761187651519446</v>
      </c>
      <c r="AA55" s="152">
        <v>198.6110732698468</v>
      </c>
      <c r="AB55" s="148">
        <v>25.206166547291978</v>
      </c>
      <c r="AC55" s="149">
        <v>25.876694020074943</v>
      </c>
      <c r="AD55" s="149">
        <v>22.316287580086524</v>
      </c>
      <c r="AE55" s="150">
        <v>21.041340976907652</v>
      </c>
      <c r="AF55" s="151">
        <v>94.440489124361093</v>
      </c>
      <c r="AG55" s="148">
        <v>0</v>
      </c>
      <c r="AH55" s="149">
        <v>0</v>
      </c>
      <c r="AI55" s="149">
        <v>0</v>
      </c>
      <c r="AJ55" s="150">
        <v>0</v>
      </c>
      <c r="AK55" s="151">
        <v>0</v>
      </c>
      <c r="AL55" s="153">
        <v>6523.1819999999998</v>
      </c>
      <c r="AM55" s="154">
        <v>5283.3419999999987</v>
      </c>
      <c r="AN55" s="154">
        <v>168.8175</v>
      </c>
      <c r="AO55" s="154">
        <v>1211.5229399999998</v>
      </c>
      <c r="AP55" s="142">
        <v>1710.7630714285713</v>
      </c>
      <c r="AQ55" s="142">
        <v>65.892857142857153</v>
      </c>
      <c r="AR55" s="142">
        <v>11975.341499999999</v>
      </c>
    </row>
    <row r="56" spans="1:44" s="92" customFormat="1" ht="14.1" x14ac:dyDescent="0.5">
      <c r="A56" s="4" t="str">
        <f t="shared" si="0"/>
        <v>North Eastern</v>
      </c>
      <c r="B56" s="4" t="s">
        <v>32</v>
      </c>
      <c r="C56" s="4" t="s">
        <v>149</v>
      </c>
      <c r="D56" s="3" t="s">
        <v>230</v>
      </c>
      <c r="E56" s="3" t="s">
        <v>231</v>
      </c>
      <c r="F56" s="3" t="s">
        <v>150</v>
      </c>
      <c r="G56" s="144">
        <v>0</v>
      </c>
      <c r="H56" s="145">
        <v>0</v>
      </c>
      <c r="I56" s="145">
        <v>0</v>
      </c>
      <c r="J56" s="146">
        <v>0</v>
      </c>
      <c r="K56" s="147">
        <v>1410.9717999999998</v>
      </c>
      <c r="L56" s="145">
        <v>2328.6323200000002</v>
      </c>
      <c r="M56" s="145">
        <v>1249.67255</v>
      </c>
      <c r="N56" s="146">
        <v>1875.9367200000002</v>
      </c>
      <c r="O56" s="147">
        <v>0</v>
      </c>
      <c r="P56" s="145">
        <v>6865.2133900000008</v>
      </c>
      <c r="Q56" s="145">
        <v>6865.2133900000008</v>
      </c>
      <c r="R56" s="148">
        <v>0</v>
      </c>
      <c r="S56" s="149">
        <v>0</v>
      </c>
      <c r="T56" s="149">
        <v>0</v>
      </c>
      <c r="U56" s="150">
        <v>0</v>
      </c>
      <c r="V56" s="151">
        <v>0</v>
      </c>
      <c r="W56" s="148">
        <v>27.558541339180454</v>
      </c>
      <c r="X56" s="149">
        <v>14.885967942004502</v>
      </c>
      <c r="Y56" s="149">
        <v>118.80021575593609</v>
      </c>
      <c r="Z56" s="150">
        <v>16.820375135845019</v>
      </c>
      <c r="AA56" s="152">
        <v>178.06510017296605</v>
      </c>
      <c r="AB56" s="148">
        <v>29.373077691742679</v>
      </c>
      <c r="AC56" s="149">
        <v>30.154452182605823</v>
      </c>
      <c r="AD56" s="149">
        <v>26.005463688867717</v>
      </c>
      <c r="AE56" s="150">
        <v>24.519751628775829</v>
      </c>
      <c r="AF56" s="151">
        <v>110.05274519199205</v>
      </c>
      <c r="AG56" s="148">
        <v>0</v>
      </c>
      <c r="AH56" s="149">
        <v>0</v>
      </c>
      <c r="AI56" s="149">
        <v>0</v>
      </c>
      <c r="AJ56" s="150">
        <v>0</v>
      </c>
      <c r="AK56" s="151">
        <v>0</v>
      </c>
      <c r="AL56" s="153">
        <v>3739.60412</v>
      </c>
      <c r="AM56" s="154">
        <v>3028.8297200000006</v>
      </c>
      <c r="AN56" s="154">
        <v>96.77955</v>
      </c>
      <c r="AO56" s="154">
        <v>694.54082039999992</v>
      </c>
      <c r="AP56" s="142">
        <v>980.74477000000013</v>
      </c>
      <c r="AQ56" s="142">
        <v>37.774999999999999</v>
      </c>
      <c r="AR56" s="142">
        <v>6865.2133900000008</v>
      </c>
    </row>
    <row r="57" spans="1:44" s="92" customFormat="1" ht="14.1" x14ac:dyDescent="0.5">
      <c r="A57" s="4" t="str">
        <f t="shared" si="0"/>
        <v>North Eastern</v>
      </c>
      <c r="B57" s="4" t="s">
        <v>32</v>
      </c>
      <c r="C57" s="4" t="s">
        <v>149</v>
      </c>
      <c r="D57" s="3" t="s">
        <v>232</v>
      </c>
      <c r="E57" s="3" t="s">
        <v>233</v>
      </c>
      <c r="F57" s="3" t="s">
        <v>150</v>
      </c>
      <c r="G57" s="144">
        <v>0</v>
      </c>
      <c r="H57" s="145">
        <v>0</v>
      </c>
      <c r="I57" s="145">
        <v>0</v>
      </c>
      <c r="J57" s="146">
        <v>0</v>
      </c>
      <c r="K57" s="147">
        <v>4759.7119999999995</v>
      </c>
      <c r="L57" s="145">
        <v>7364.3519999999999</v>
      </c>
      <c r="M57" s="145">
        <v>4215.5919999999996</v>
      </c>
      <c r="N57" s="146">
        <v>5932.692</v>
      </c>
      <c r="O57" s="147">
        <v>0</v>
      </c>
      <c r="P57" s="145">
        <v>22272.347999999998</v>
      </c>
      <c r="Q57" s="145">
        <v>22272.347999999998</v>
      </c>
      <c r="R57" s="148">
        <v>0</v>
      </c>
      <c r="S57" s="149">
        <v>0</v>
      </c>
      <c r="T57" s="149">
        <v>0</v>
      </c>
      <c r="U57" s="150">
        <v>0</v>
      </c>
      <c r="V57" s="151">
        <v>0</v>
      </c>
      <c r="W57" s="148">
        <v>55.117082678360909</v>
      </c>
      <c r="X57" s="149">
        <v>29.771935884009004</v>
      </c>
      <c r="Y57" s="149">
        <v>237.60043151187219</v>
      </c>
      <c r="Z57" s="150">
        <v>33.640750271690038</v>
      </c>
      <c r="AA57" s="152">
        <v>356.13020034593211</v>
      </c>
      <c r="AB57" s="148">
        <v>55.264772548715165</v>
      </c>
      <c r="AC57" s="149">
        <v>56.734910746901292</v>
      </c>
      <c r="AD57" s="149">
        <v>48.928683976251001</v>
      </c>
      <c r="AE57" s="150">
        <v>46.133350782516814</v>
      </c>
      <c r="AF57" s="151">
        <v>207.06171805438424</v>
      </c>
      <c r="AG57" s="148">
        <v>0</v>
      </c>
      <c r="AH57" s="149">
        <v>0</v>
      </c>
      <c r="AI57" s="149">
        <v>0</v>
      </c>
      <c r="AJ57" s="150">
        <v>0</v>
      </c>
      <c r="AK57" s="151">
        <v>0</v>
      </c>
      <c r="AL57" s="153">
        <v>12124.063999999998</v>
      </c>
      <c r="AM57" s="154">
        <v>9821.8119999999999</v>
      </c>
      <c r="AN57" s="154">
        <v>326.47199999999998</v>
      </c>
      <c r="AO57" s="154">
        <v>2214.2936639999998</v>
      </c>
      <c r="AP57" s="142">
        <v>3181.7639999999997</v>
      </c>
      <c r="AQ57" s="142">
        <v>191.14285714285711</v>
      </c>
      <c r="AR57" s="142">
        <v>22272.347999999998</v>
      </c>
    </row>
    <row r="58" spans="1:44" s="92" customFormat="1" ht="14.1" x14ac:dyDescent="0.5">
      <c r="A58" s="4" t="str">
        <f t="shared" si="0"/>
        <v>North Eastern</v>
      </c>
      <c r="B58" s="4" t="s">
        <v>32</v>
      </c>
      <c r="C58" s="4" t="s">
        <v>149</v>
      </c>
      <c r="D58" s="3" t="s">
        <v>234</v>
      </c>
      <c r="E58" s="3" t="s">
        <v>235</v>
      </c>
      <c r="F58" s="3" t="s">
        <v>150</v>
      </c>
      <c r="G58" s="144">
        <v>0</v>
      </c>
      <c r="H58" s="145">
        <v>0</v>
      </c>
      <c r="I58" s="145">
        <v>0</v>
      </c>
      <c r="J58" s="146">
        <v>0</v>
      </c>
      <c r="K58" s="147">
        <v>6383.7860278134785</v>
      </c>
      <c r="L58" s="145">
        <v>12346.4352</v>
      </c>
      <c r="M58" s="145">
        <v>5654.0053912006179</v>
      </c>
      <c r="N58" s="146">
        <v>9946.2379500000006</v>
      </c>
      <c r="O58" s="147">
        <v>0</v>
      </c>
      <c r="P58" s="145">
        <v>34330.464569014097</v>
      </c>
      <c r="Q58" s="145">
        <v>34330.464569014097</v>
      </c>
      <c r="R58" s="148">
        <v>0</v>
      </c>
      <c r="S58" s="149">
        <v>0</v>
      </c>
      <c r="T58" s="149">
        <v>0</v>
      </c>
      <c r="U58" s="150">
        <v>0</v>
      </c>
      <c r="V58" s="151">
        <v>0</v>
      </c>
      <c r="W58" s="148">
        <v>259.68625492689279</v>
      </c>
      <c r="X58" s="149">
        <v>140.27162099196551</v>
      </c>
      <c r="Y58" s="149">
        <v>1119.463571546321</v>
      </c>
      <c r="Z58" s="150">
        <v>158.49968878007806</v>
      </c>
      <c r="AA58" s="152">
        <v>1677.9211362452572</v>
      </c>
      <c r="AB58" s="148">
        <v>114.07625855371742</v>
      </c>
      <c r="AC58" s="149">
        <v>117.11088364075898</v>
      </c>
      <c r="AD58" s="149">
        <v>100.99745184055234</v>
      </c>
      <c r="AE58" s="150">
        <v>95.227390055332478</v>
      </c>
      <c r="AF58" s="151">
        <v>427.41198409036122</v>
      </c>
      <c r="AG58" s="148">
        <v>0</v>
      </c>
      <c r="AH58" s="149">
        <v>0</v>
      </c>
      <c r="AI58" s="149">
        <v>0</v>
      </c>
      <c r="AJ58" s="150">
        <v>0</v>
      </c>
      <c r="AK58" s="151">
        <v>0</v>
      </c>
      <c r="AL58" s="153">
        <v>18730.221227813479</v>
      </c>
      <c r="AM58" s="154">
        <v>15162.374959232902</v>
      </c>
      <c r="AN58" s="154">
        <v>437.86838196771612</v>
      </c>
      <c r="AO58" s="154">
        <v>3712.2931164000011</v>
      </c>
      <c r="AP58" s="142">
        <v>4904.3520812877277</v>
      </c>
      <c r="AQ58" s="142">
        <v>320.45357142857142</v>
      </c>
      <c r="AR58" s="142">
        <v>34330.464569014097</v>
      </c>
    </row>
    <row r="59" spans="1:44" s="92" customFormat="1" ht="14.1" x14ac:dyDescent="0.5">
      <c r="A59" s="4" t="str">
        <f t="shared" si="0"/>
        <v>North Eastern</v>
      </c>
      <c r="B59" s="4" t="s">
        <v>32</v>
      </c>
      <c r="C59" s="4" t="s">
        <v>149</v>
      </c>
      <c r="D59" s="3" t="s">
        <v>236</v>
      </c>
      <c r="E59" s="3" t="s">
        <v>237</v>
      </c>
      <c r="F59" s="3" t="s">
        <v>150</v>
      </c>
      <c r="G59" s="144">
        <v>0</v>
      </c>
      <c r="H59" s="145">
        <v>0</v>
      </c>
      <c r="I59" s="145">
        <v>0</v>
      </c>
      <c r="J59" s="146">
        <v>0</v>
      </c>
      <c r="K59" s="147">
        <v>1590.9950999999999</v>
      </c>
      <c r="L59" s="145">
        <v>1750.4921600000002</v>
      </c>
      <c r="M59" s="145">
        <v>1409.1159749999999</v>
      </c>
      <c r="N59" s="146">
        <v>1410.1893600000003</v>
      </c>
      <c r="O59" s="147">
        <v>0</v>
      </c>
      <c r="P59" s="145">
        <v>6160.7925949999999</v>
      </c>
      <c r="Q59" s="145">
        <v>6160.7925949999999</v>
      </c>
      <c r="R59" s="148">
        <v>0</v>
      </c>
      <c r="S59" s="149">
        <v>0</v>
      </c>
      <c r="T59" s="149">
        <v>0</v>
      </c>
      <c r="U59" s="150">
        <v>0</v>
      </c>
      <c r="V59" s="151">
        <v>0</v>
      </c>
      <c r="W59" s="148">
        <v>75.256016733915857</v>
      </c>
      <c r="X59" s="149">
        <v>40.650143226243067</v>
      </c>
      <c r="Y59" s="149">
        <v>324.41597379505629</v>
      </c>
      <c r="Z59" s="150">
        <v>45.932562870961398</v>
      </c>
      <c r="AA59" s="152">
        <v>486.25469662617661</v>
      </c>
      <c r="AB59" s="148">
        <v>14.056504417402362</v>
      </c>
      <c r="AC59" s="149">
        <v>14.430431661177398</v>
      </c>
      <c r="AD59" s="149">
        <v>12.444930662540942</v>
      </c>
      <c r="AE59" s="150">
        <v>11.733942241278553</v>
      </c>
      <c r="AF59" s="151">
        <v>52.665808982399255</v>
      </c>
      <c r="AG59" s="148">
        <v>0</v>
      </c>
      <c r="AH59" s="149">
        <v>0</v>
      </c>
      <c r="AI59" s="149">
        <v>0</v>
      </c>
      <c r="AJ59" s="150">
        <v>0</v>
      </c>
      <c r="AK59" s="151">
        <v>0</v>
      </c>
      <c r="AL59" s="153">
        <v>3341.4872599999999</v>
      </c>
      <c r="AM59" s="154">
        <v>2710.1778599999998</v>
      </c>
      <c r="AN59" s="154">
        <v>109.127475</v>
      </c>
      <c r="AO59" s="154">
        <v>522.10400520000007</v>
      </c>
      <c r="AP59" s="142">
        <v>880.11322785714287</v>
      </c>
      <c r="AQ59" s="142">
        <v>42.594642857142858</v>
      </c>
      <c r="AR59" s="142">
        <v>6160.7925949999999</v>
      </c>
    </row>
    <row r="60" spans="1:44" s="92" customFormat="1" ht="14.1" x14ac:dyDescent="0.5">
      <c r="A60" s="4" t="str">
        <f t="shared" si="0"/>
        <v>North Eastern</v>
      </c>
      <c r="B60" s="4" t="s">
        <v>32</v>
      </c>
      <c r="C60" s="4" t="s">
        <v>149</v>
      </c>
      <c r="D60" s="3" t="s">
        <v>238</v>
      </c>
      <c r="E60" s="3" t="s">
        <v>239</v>
      </c>
      <c r="F60" s="3" t="s">
        <v>150</v>
      </c>
      <c r="G60" s="144">
        <v>0</v>
      </c>
      <c r="H60" s="145">
        <v>0</v>
      </c>
      <c r="I60" s="145">
        <v>0</v>
      </c>
      <c r="J60" s="146">
        <v>0</v>
      </c>
      <c r="K60" s="147">
        <v>3048.9904000000006</v>
      </c>
      <c r="L60" s="145">
        <v>6289.7510400000001</v>
      </c>
      <c r="M60" s="145">
        <v>2700.4364000000005</v>
      </c>
      <c r="N60" s="146">
        <v>5066.99784</v>
      </c>
      <c r="O60" s="147">
        <v>0</v>
      </c>
      <c r="P60" s="145">
        <v>17106.17568</v>
      </c>
      <c r="Q60" s="145">
        <v>17106.17568</v>
      </c>
      <c r="R60" s="148">
        <v>0</v>
      </c>
      <c r="S60" s="149">
        <v>0</v>
      </c>
      <c r="T60" s="149">
        <v>0</v>
      </c>
      <c r="U60" s="150">
        <v>0</v>
      </c>
      <c r="V60" s="151">
        <v>0</v>
      </c>
      <c r="W60" s="148">
        <v>29.678429134502032</v>
      </c>
      <c r="X60" s="149">
        <v>16.031042399081773</v>
      </c>
      <c r="Y60" s="149">
        <v>127.93869389100811</v>
      </c>
      <c r="Z60" s="150">
        <v>18.114250146294637</v>
      </c>
      <c r="AA60" s="152">
        <v>191.76241557088656</v>
      </c>
      <c r="AB60" s="148">
        <v>50.36422338177421</v>
      </c>
      <c r="AC60" s="149">
        <v>51.703998526062691</v>
      </c>
      <c r="AD60" s="149">
        <v>44.58998121061537</v>
      </c>
      <c r="AE60" s="150">
        <v>42.042521429221779</v>
      </c>
      <c r="AF60" s="151">
        <v>188.70072454767404</v>
      </c>
      <c r="AG60" s="148">
        <v>0</v>
      </c>
      <c r="AH60" s="149">
        <v>0</v>
      </c>
      <c r="AI60" s="149">
        <v>0</v>
      </c>
      <c r="AJ60" s="150">
        <v>0</v>
      </c>
      <c r="AK60" s="151">
        <v>0</v>
      </c>
      <c r="AL60" s="153">
        <v>9338.7414400000016</v>
      </c>
      <c r="AM60" s="154">
        <v>7558.3018399999983</v>
      </c>
      <c r="AN60" s="154">
        <v>209.13240000000005</v>
      </c>
      <c r="AO60" s="154">
        <v>1875.9890988</v>
      </c>
      <c r="AP60" s="142">
        <v>2443.739382857143</v>
      </c>
      <c r="AQ60" s="142">
        <v>89.332814228571436</v>
      </c>
      <c r="AR60" s="142">
        <v>17106.17568</v>
      </c>
    </row>
    <row r="61" spans="1:44" s="92" customFormat="1" ht="14.1" x14ac:dyDescent="0.5">
      <c r="A61" s="4" t="str">
        <f t="shared" si="0"/>
        <v>North Eastern</v>
      </c>
      <c r="B61" s="4" t="s">
        <v>32</v>
      </c>
      <c r="C61" s="4" t="s">
        <v>149</v>
      </c>
      <c r="D61" s="3" t="s">
        <v>240</v>
      </c>
      <c r="E61" s="3" t="s">
        <v>241</v>
      </c>
      <c r="F61" s="3" t="s">
        <v>150</v>
      </c>
      <c r="G61" s="144">
        <v>0</v>
      </c>
      <c r="H61" s="145">
        <v>0</v>
      </c>
      <c r="I61" s="145">
        <v>0</v>
      </c>
      <c r="J61" s="146">
        <v>0</v>
      </c>
      <c r="K61" s="147">
        <v>3077.1688509474379</v>
      </c>
      <c r="L61" s="145">
        <v>3174.1568000000002</v>
      </c>
      <c r="M61" s="145">
        <v>2725.3935512701632</v>
      </c>
      <c r="N61" s="146">
        <v>2557.0878000000002</v>
      </c>
      <c r="O61" s="147">
        <v>0</v>
      </c>
      <c r="P61" s="145">
        <v>11533.8070022176</v>
      </c>
      <c r="Q61" s="145">
        <v>11533.8070022176</v>
      </c>
      <c r="R61" s="148">
        <v>0</v>
      </c>
      <c r="S61" s="149">
        <v>0</v>
      </c>
      <c r="T61" s="149">
        <v>0</v>
      </c>
      <c r="U61" s="150">
        <v>0</v>
      </c>
      <c r="V61" s="151">
        <v>0</v>
      </c>
      <c r="W61" s="148">
        <v>286.18485236841246</v>
      </c>
      <c r="X61" s="149">
        <v>154.58505170543137</v>
      </c>
      <c r="Y61" s="149">
        <v>1233.6945482347212</v>
      </c>
      <c r="Z61" s="150">
        <v>174.67312641069827</v>
      </c>
      <c r="AA61" s="152">
        <v>1849.1375787192633</v>
      </c>
      <c r="AB61" s="148">
        <v>64.243632472321565</v>
      </c>
      <c r="AC61" s="149">
        <v>65.952623819468371</v>
      </c>
      <c r="AD61" s="149">
        <v>56.878120469125449</v>
      </c>
      <c r="AE61" s="150">
        <v>53.628629879480108</v>
      </c>
      <c r="AF61" s="151">
        <v>240.70300664039553</v>
      </c>
      <c r="AG61" s="148">
        <v>0</v>
      </c>
      <c r="AH61" s="149">
        <v>0</v>
      </c>
      <c r="AI61" s="149">
        <v>0</v>
      </c>
      <c r="AJ61" s="150">
        <v>0</v>
      </c>
      <c r="AK61" s="151">
        <v>0</v>
      </c>
      <c r="AL61" s="153">
        <v>6251.3256509474377</v>
      </c>
      <c r="AM61" s="154">
        <v>5071.4161714637976</v>
      </c>
      <c r="AN61" s="154">
        <v>211.06517980636477</v>
      </c>
      <c r="AO61" s="154">
        <v>954.39697760000001</v>
      </c>
      <c r="AP61" s="142">
        <v>1647.6867146025143</v>
      </c>
      <c r="AQ61" s="142">
        <v>90.161446514285728</v>
      </c>
      <c r="AR61" s="142">
        <v>11533.8070022176</v>
      </c>
    </row>
    <row r="62" spans="1:44" s="92" customFormat="1" ht="14.1" x14ac:dyDescent="0.5">
      <c r="A62" s="4" t="str">
        <f t="shared" si="0"/>
        <v>North Eastern</v>
      </c>
      <c r="B62" s="4" t="s">
        <v>32</v>
      </c>
      <c r="C62" s="4" t="s">
        <v>149</v>
      </c>
      <c r="D62" s="3" t="s">
        <v>242</v>
      </c>
      <c r="E62" s="3" t="s">
        <v>243</v>
      </c>
      <c r="F62" s="3" t="s">
        <v>150</v>
      </c>
      <c r="G62" s="144">
        <v>0</v>
      </c>
      <c r="H62" s="145">
        <v>0</v>
      </c>
      <c r="I62" s="145">
        <v>0</v>
      </c>
      <c r="J62" s="146">
        <v>0</v>
      </c>
      <c r="K62" s="147">
        <v>3990.6609999999996</v>
      </c>
      <c r="L62" s="145">
        <v>6586.0864000000001</v>
      </c>
      <c r="M62" s="145">
        <v>3534.4572499999999</v>
      </c>
      <c r="N62" s="146">
        <v>5305.7244000000001</v>
      </c>
      <c r="O62" s="147">
        <v>0</v>
      </c>
      <c r="P62" s="145">
        <v>19416.929049999999</v>
      </c>
      <c r="Q62" s="145">
        <v>19416.929049999999</v>
      </c>
      <c r="R62" s="148">
        <v>0</v>
      </c>
      <c r="S62" s="149">
        <v>0</v>
      </c>
      <c r="T62" s="149">
        <v>0</v>
      </c>
      <c r="U62" s="150">
        <v>0</v>
      </c>
      <c r="V62" s="151">
        <v>0</v>
      </c>
      <c r="W62" s="148">
        <v>157.59369248252193</v>
      </c>
      <c r="X62" s="149">
        <v>85.410925089299823</v>
      </c>
      <c r="Y62" s="149">
        <v>676.89950707933872</v>
      </c>
      <c r="Z62" s="150">
        <v>96.212554404707419</v>
      </c>
      <c r="AA62" s="152">
        <v>1016.116679055868</v>
      </c>
      <c r="AB62" s="148">
        <v>79.780742641698765</v>
      </c>
      <c r="AC62" s="149">
        <v>81.903047897435229</v>
      </c>
      <c r="AD62" s="149">
        <v>70.63390590570782</v>
      </c>
      <c r="AE62" s="150">
        <v>66.598536757476523</v>
      </c>
      <c r="AF62" s="151">
        <v>298.91623320231838</v>
      </c>
      <c r="AG62" s="148">
        <v>0</v>
      </c>
      <c r="AH62" s="149">
        <v>0</v>
      </c>
      <c r="AI62" s="149">
        <v>0</v>
      </c>
      <c r="AJ62" s="150">
        <v>0</v>
      </c>
      <c r="AK62" s="151">
        <v>0</v>
      </c>
      <c r="AL62" s="153">
        <v>10576.7474</v>
      </c>
      <c r="AM62" s="154">
        <v>8566.4593999999979</v>
      </c>
      <c r="AN62" s="154">
        <v>273.72225000000003</v>
      </c>
      <c r="AO62" s="154">
        <v>1964.3744580000002</v>
      </c>
      <c r="AP62" s="142">
        <v>2773.8470071428569</v>
      </c>
      <c r="AQ62" s="142">
        <v>106.83928571428572</v>
      </c>
      <c r="AR62" s="142">
        <v>19416.929049999999</v>
      </c>
    </row>
    <row r="63" spans="1:44" s="92" customFormat="1" ht="14.1" x14ac:dyDescent="0.5">
      <c r="A63" s="4" t="str">
        <f t="shared" si="0"/>
        <v>North Eastern</v>
      </c>
      <c r="B63" s="4" t="s">
        <v>32</v>
      </c>
      <c r="C63" s="4" t="s">
        <v>149</v>
      </c>
      <c r="D63" s="3" t="s">
        <v>244</v>
      </c>
      <c r="E63" s="3" t="s">
        <v>245</v>
      </c>
      <c r="F63" s="3" t="s">
        <v>150</v>
      </c>
      <c r="G63" s="144">
        <v>0</v>
      </c>
      <c r="H63" s="145">
        <v>0</v>
      </c>
      <c r="I63" s="145">
        <v>0</v>
      </c>
      <c r="J63" s="146">
        <v>0</v>
      </c>
      <c r="K63" s="147">
        <v>3879.2775102982368</v>
      </c>
      <c r="L63" s="145">
        <v>7502.6399999999994</v>
      </c>
      <c r="M63" s="145">
        <v>3435.8068803728388</v>
      </c>
      <c r="N63" s="146">
        <v>6044.0962499999996</v>
      </c>
      <c r="O63" s="147">
        <v>0</v>
      </c>
      <c r="P63" s="145">
        <v>20861.820640671074</v>
      </c>
      <c r="Q63" s="145">
        <v>20861.820640671074</v>
      </c>
      <c r="R63" s="148">
        <v>0</v>
      </c>
      <c r="S63" s="149">
        <v>0</v>
      </c>
      <c r="T63" s="149">
        <v>0</v>
      </c>
      <c r="U63" s="150">
        <v>0</v>
      </c>
      <c r="V63" s="151">
        <v>0</v>
      </c>
      <c r="W63" s="148">
        <v>263.27318352509263</v>
      </c>
      <c r="X63" s="149">
        <v>143.20811165004071</v>
      </c>
      <c r="Y63" s="149">
        <v>1126.3152484078923</v>
      </c>
      <c r="Z63" s="150">
        <v>160.77693899532807</v>
      </c>
      <c r="AA63" s="152">
        <v>1693.5734825783536</v>
      </c>
      <c r="AB63" s="148">
        <v>72.353976440678409</v>
      </c>
      <c r="AC63" s="149">
        <v>74.278716915496005</v>
      </c>
      <c r="AD63" s="149">
        <v>64.058616084422283</v>
      </c>
      <c r="AE63" s="150">
        <v>60.398898280191638</v>
      </c>
      <c r="AF63" s="151">
        <v>271.09020772078833</v>
      </c>
      <c r="AG63" s="148">
        <v>0</v>
      </c>
      <c r="AH63" s="149">
        <v>0</v>
      </c>
      <c r="AI63" s="149">
        <v>0</v>
      </c>
      <c r="AJ63" s="150">
        <v>0</v>
      </c>
      <c r="AK63" s="151">
        <v>0</v>
      </c>
      <c r="AL63" s="153">
        <v>11381.917510298237</v>
      </c>
      <c r="AM63" s="154">
        <v>9213.8207524175978</v>
      </c>
      <c r="AN63" s="154">
        <v>266.08237795523894</v>
      </c>
      <c r="AO63" s="154">
        <v>2255.8737300000003</v>
      </c>
      <c r="AP63" s="142">
        <v>2980.2600915244393</v>
      </c>
      <c r="AQ63" s="142">
        <v>194.73214285714283</v>
      </c>
      <c r="AR63" s="142">
        <v>20861.820640671074</v>
      </c>
    </row>
    <row r="64" spans="1:44" s="92" customFormat="1" ht="14.1" x14ac:dyDescent="0.5">
      <c r="A64" s="4" t="str">
        <f t="shared" si="0"/>
        <v>North Eastern</v>
      </c>
      <c r="B64" s="4" t="s">
        <v>32</v>
      </c>
      <c r="C64" s="4" t="s">
        <v>149</v>
      </c>
      <c r="D64" s="3" t="s">
        <v>246</v>
      </c>
      <c r="E64" s="3" t="s">
        <v>247</v>
      </c>
      <c r="F64" s="3" t="s">
        <v>150</v>
      </c>
      <c r="G64" s="144">
        <v>0</v>
      </c>
      <c r="H64" s="145">
        <v>0</v>
      </c>
      <c r="I64" s="145">
        <v>0</v>
      </c>
      <c r="J64" s="146">
        <v>0</v>
      </c>
      <c r="K64" s="147">
        <v>2231.6486</v>
      </c>
      <c r="L64" s="145">
        <v>3683.0566400000007</v>
      </c>
      <c r="M64" s="145">
        <v>1976.5313499999997</v>
      </c>
      <c r="N64" s="146">
        <v>2967.0554400000001</v>
      </c>
      <c r="O64" s="147">
        <v>0</v>
      </c>
      <c r="P64" s="145">
        <v>10858.292030000001</v>
      </c>
      <c r="Q64" s="145">
        <v>10858.292030000001</v>
      </c>
      <c r="R64" s="148">
        <v>0</v>
      </c>
      <c r="S64" s="149">
        <v>0</v>
      </c>
      <c r="T64" s="149">
        <v>0</v>
      </c>
      <c r="U64" s="150">
        <v>0</v>
      </c>
      <c r="V64" s="151">
        <v>0</v>
      </c>
      <c r="W64" s="148">
        <v>10.599438976607868</v>
      </c>
      <c r="X64" s="149">
        <v>5.7253722853863467</v>
      </c>
      <c r="Y64" s="149">
        <v>45.692390675360038</v>
      </c>
      <c r="Z64" s="150">
        <v>6.4693750522480844</v>
      </c>
      <c r="AA64" s="152">
        <v>68.486576989602341</v>
      </c>
      <c r="AB64" s="148">
        <v>30.810965354954671</v>
      </c>
      <c r="AC64" s="149">
        <v>31.630590135847061</v>
      </c>
      <c r="AD64" s="149">
        <v>27.278497989418465</v>
      </c>
      <c r="AE64" s="150">
        <v>25.720056504623081</v>
      </c>
      <c r="AF64" s="151">
        <v>115.44010998484328</v>
      </c>
      <c r="AG64" s="148">
        <v>0</v>
      </c>
      <c r="AH64" s="149">
        <v>0</v>
      </c>
      <c r="AI64" s="149">
        <v>0</v>
      </c>
      <c r="AJ64" s="150">
        <v>0</v>
      </c>
      <c r="AK64" s="151">
        <v>0</v>
      </c>
      <c r="AL64" s="153">
        <v>5914.7052400000011</v>
      </c>
      <c r="AM64" s="154">
        <v>4790.5164399999994</v>
      </c>
      <c r="AN64" s="154">
        <v>153.07034999999999</v>
      </c>
      <c r="AO64" s="154">
        <v>1098.5131308</v>
      </c>
      <c r="AP64" s="142">
        <v>1551.1845757142858</v>
      </c>
      <c r="AQ64" s="142">
        <v>59.746428571428567</v>
      </c>
      <c r="AR64" s="142">
        <v>10858.292030000001</v>
      </c>
    </row>
    <row r="65" spans="1:44" s="92" customFormat="1" ht="14.1" x14ac:dyDescent="0.5">
      <c r="A65" s="4" t="str">
        <f t="shared" si="0"/>
        <v>North Eastern</v>
      </c>
      <c r="B65" s="4" t="s">
        <v>32</v>
      </c>
      <c r="C65" s="4" t="s">
        <v>149</v>
      </c>
      <c r="D65" s="3" t="s">
        <v>248</v>
      </c>
      <c r="E65" s="3" t="s">
        <v>249</v>
      </c>
      <c r="F65" s="3" t="s">
        <v>150</v>
      </c>
      <c r="G65" s="144">
        <v>0</v>
      </c>
      <c r="H65" s="145">
        <v>0</v>
      </c>
      <c r="I65" s="145">
        <v>0</v>
      </c>
      <c r="J65" s="146">
        <v>0</v>
      </c>
      <c r="K65" s="147">
        <v>2604.2347999999997</v>
      </c>
      <c r="L65" s="145">
        <v>5372.3443200000002</v>
      </c>
      <c r="M65" s="145">
        <v>2306.5243</v>
      </c>
      <c r="N65" s="146">
        <v>4327.938720000001</v>
      </c>
      <c r="O65" s="147">
        <v>0</v>
      </c>
      <c r="P65" s="145">
        <v>14611.042140000001</v>
      </c>
      <c r="Q65" s="145">
        <v>14611.042140000001</v>
      </c>
      <c r="R65" s="148">
        <v>0</v>
      </c>
      <c r="S65" s="149">
        <v>0</v>
      </c>
      <c r="T65" s="149">
        <v>0</v>
      </c>
      <c r="U65" s="150">
        <v>0</v>
      </c>
      <c r="V65" s="151">
        <v>0</v>
      </c>
      <c r="W65" s="148">
        <v>106.78553403108633</v>
      </c>
      <c r="X65" s="149">
        <v>59.250895128947903</v>
      </c>
      <c r="Y65" s="149">
        <v>446.80287751304786</v>
      </c>
      <c r="Z65" s="150">
        <v>65.314857979703191</v>
      </c>
      <c r="AA65" s="152">
        <v>678.15416465278531</v>
      </c>
      <c r="AB65" s="148">
        <v>67.82163284736113</v>
      </c>
      <c r="AC65" s="149">
        <v>69.625805171138808</v>
      </c>
      <c r="AD65" s="149">
        <v>60.045904240657293</v>
      </c>
      <c r="AE65" s="150">
        <v>56.615435737699727</v>
      </c>
      <c r="AF65" s="151">
        <v>254.10877799685699</v>
      </c>
      <c r="AG65" s="148">
        <v>0</v>
      </c>
      <c r="AH65" s="149">
        <v>0</v>
      </c>
      <c r="AI65" s="149">
        <v>0</v>
      </c>
      <c r="AJ65" s="150">
        <v>0</v>
      </c>
      <c r="AK65" s="151">
        <v>0</v>
      </c>
      <c r="AL65" s="153">
        <v>7976.5791200000003</v>
      </c>
      <c r="AM65" s="154">
        <v>6455.8367200000012</v>
      </c>
      <c r="AN65" s="154">
        <v>178.62630000000001</v>
      </c>
      <c r="AO65" s="154">
        <v>1602.3622104000003</v>
      </c>
      <c r="AP65" s="142">
        <v>2087.2917342857145</v>
      </c>
      <c r="AQ65" s="142">
        <v>76.302962400000013</v>
      </c>
      <c r="AR65" s="142">
        <v>14611.042140000001</v>
      </c>
    </row>
    <row r="66" spans="1:44" s="92" customFormat="1" ht="14.1" x14ac:dyDescent="0.5">
      <c r="A66" s="4" t="str">
        <f t="shared" si="0"/>
        <v>North Eastern</v>
      </c>
      <c r="B66" s="4" t="s">
        <v>32</v>
      </c>
      <c r="C66" s="4" t="s">
        <v>149</v>
      </c>
      <c r="D66" s="3" t="s">
        <v>250</v>
      </c>
      <c r="E66" s="3" t="s">
        <v>251</v>
      </c>
      <c r="F66" s="3" t="s">
        <v>150</v>
      </c>
      <c r="G66" s="144">
        <v>0</v>
      </c>
      <c r="H66" s="145">
        <v>0</v>
      </c>
      <c r="I66" s="145">
        <v>0</v>
      </c>
      <c r="J66" s="146">
        <v>0</v>
      </c>
      <c r="K66" s="147">
        <v>6298.7477999999992</v>
      </c>
      <c r="L66" s="145">
        <v>10395.29472</v>
      </c>
      <c r="M66" s="145">
        <v>5578.6885499999999</v>
      </c>
      <c r="N66" s="146">
        <v>8374.4071200000017</v>
      </c>
      <c r="O66" s="147">
        <v>0</v>
      </c>
      <c r="P66" s="145">
        <v>30647.138189999998</v>
      </c>
      <c r="Q66" s="145">
        <v>30647.138189999998</v>
      </c>
      <c r="R66" s="148">
        <v>0</v>
      </c>
      <c r="S66" s="149">
        <v>0</v>
      </c>
      <c r="T66" s="149">
        <v>0</v>
      </c>
      <c r="U66" s="150">
        <v>0</v>
      </c>
      <c r="V66" s="151">
        <v>0</v>
      </c>
      <c r="W66" s="148">
        <v>249.85491066986515</v>
      </c>
      <c r="X66" s="149">
        <v>136.10283531182938</v>
      </c>
      <c r="Y66" s="149">
        <v>1067.2412030719292</v>
      </c>
      <c r="Z66" s="150">
        <v>152.59965324312347</v>
      </c>
      <c r="AA66" s="152">
        <v>1605.7986022967473</v>
      </c>
      <c r="AB66" s="148">
        <v>75.981259393595082</v>
      </c>
      <c r="AC66" s="149">
        <v>78.002491846553212</v>
      </c>
      <c r="AD66" s="149">
        <v>67.270032201972697</v>
      </c>
      <c r="AE66" s="150">
        <v>63.426843735080489</v>
      </c>
      <c r="AF66" s="151">
        <v>284.68062717720147</v>
      </c>
      <c r="AG66" s="148">
        <v>0</v>
      </c>
      <c r="AH66" s="149">
        <v>0</v>
      </c>
      <c r="AI66" s="149">
        <v>0</v>
      </c>
      <c r="AJ66" s="150">
        <v>0</v>
      </c>
      <c r="AK66" s="151">
        <v>0</v>
      </c>
      <c r="AL66" s="153">
        <v>16694.042519999999</v>
      </c>
      <c r="AM66" s="154">
        <v>13521.060119999998</v>
      </c>
      <c r="AN66" s="154">
        <v>432.03555</v>
      </c>
      <c r="AO66" s="154">
        <v>3100.5137484000006</v>
      </c>
      <c r="AP66" s="142">
        <v>4378.1625985714281</v>
      </c>
      <c r="AQ66" s="142">
        <v>168.63214285714287</v>
      </c>
      <c r="AR66" s="142">
        <v>30647.138189999998</v>
      </c>
    </row>
    <row r="67" spans="1:44" s="92" customFormat="1" ht="14.1" x14ac:dyDescent="0.5">
      <c r="A67" s="4" t="str">
        <f t="shared" si="0"/>
        <v>North Eastern</v>
      </c>
      <c r="B67" s="4" t="s">
        <v>32</v>
      </c>
      <c r="C67" s="4" t="s">
        <v>149</v>
      </c>
      <c r="D67" s="3" t="s">
        <v>252</v>
      </c>
      <c r="E67" s="3" t="s">
        <v>253</v>
      </c>
      <c r="F67" s="3" t="s">
        <v>150</v>
      </c>
      <c r="G67" s="144">
        <v>0</v>
      </c>
      <c r="H67" s="145">
        <v>0</v>
      </c>
      <c r="I67" s="145">
        <v>0</v>
      </c>
      <c r="J67" s="146">
        <v>0</v>
      </c>
      <c r="K67" s="147">
        <v>3849.3903999999998</v>
      </c>
      <c r="L67" s="145">
        <v>6352.93696</v>
      </c>
      <c r="M67" s="145">
        <v>3409.3363999999997</v>
      </c>
      <c r="N67" s="146">
        <v>5117.9001600000011</v>
      </c>
      <c r="O67" s="147">
        <v>0</v>
      </c>
      <c r="P67" s="145">
        <v>18729.563920000001</v>
      </c>
      <c r="Q67" s="145">
        <v>18729.563920000001</v>
      </c>
      <c r="R67" s="148">
        <v>0</v>
      </c>
      <c r="S67" s="149">
        <v>0</v>
      </c>
      <c r="T67" s="149">
        <v>0</v>
      </c>
      <c r="U67" s="150">
        <v>0</v>
      </c>
      <c r="V67" s="151">
        <v>0</v>
      </c>
      <c r="W67" s="148">
        <v>139.91259449122384</v>
      </c>
      <c r="X67" s="149">
        <v>75.574914167099777</v>
      </c>
      <c r="Y67" s="149">
        <v>603.13955691475246</v>
      </c>
      <c r="Z67" s="150">
        <v>85.395750689674713</v>
      </c>
      <c r="AA67" s="152">
        <v>904.02281626275089</v>
      </c>
      <c r="AB67" s="148">
        <v>80.959489569863436</v>
      </c>
      <c r="AC67" s="149">
        <v>83.113151525449908</v>
      </c>
      <c r="AD67" s="149">
        <v>71.677509873955515</v>
      </c>
      <c r="AE67" s="150">
        <v>67.582518831643213</v>
      </c>
      <c r="AF67" s="151">
        <v>303.33266980091207</v>
      </c>
      <c r="AG67" s="148">
        <v>0</v>
      </c>
      <c r="AH67" s="149">
        <v>0</v>
      </c>
      <c r="AI67" s="149">
        <v>0</v>
      </c>
      <c r="AJ67" s="150">
        <v>0</v>
      </c>
      <c r="AK67" s="151">
        <v>0</v>
      </c>
      <c r="AL67" s="153">
        <v>10202.327359999999</v>
      </c>
      <c r="AM67" s="154">
        <v>8263.2041600000011</v>
      </c>
      <c r="AN67" s="154">
        <v>264.0324</v>
      </c>
      <c r="AO67" s="154">
        <v>1894.8350111999998</v>
      </c>
      <c r="AP67" s="142">
        <v>2675.6519885714288</v>
      </c>
      <c r="AQ67" s="142">
        <v>103.05714285714288</v>
      </c>
      <c r="AR67" s="142">
        <v>18729.563920000001</v>
      </c>
    </row>
    <row r="68" spans="1:44" s="92" customFormat="1" ht="14.1" x14ac:dyDescent="0.5">
      <c r="A68" s="4" t="str">
        <f t="shared" si="0"/>
        <v>North Eastern</v>
      </c>
      <c r="B68" s="4" t="s">
        <v>32</v>
      </c>
      <c r="C68" s="4" t="s">
        <v>149</v>
      </c>
      <c r="D68" s="3" t="s">
        <v>254</v>
      </c>
      <c r="E68" s="3" t="s">
        <v>255</v>
      </c>
      <c r="F68" s="3" t="s">
        <v>150</v>
      </c>
      <c r="G68" s="144">
        <v>0</v>
      </c>
      <c r="H68" s="145">
        <v>0</v>
      </c>
      <c r="I68" s="145">
        <v>0</v>
      </c>
      <c r="J68" s="146">
        <v>0</v>
      </c>
      <c r="K68" s="147">
        <v>5679</v>
      </c>
      <c r="L68" s="145">
        <v>7832.4121599999999</v>
      </c>
      <c r="M68" s="145">
        <v>4203.3044</v>
      </c>
      <c r="N68" s="146">
        <v>6309.75936</v>
      </c>
      <c r="O68" s="147">
        <v>0</v>
      </c>
      <c r="P68" s="145">
        <v>24024.475920000001</v>
      </c>
      <c r="Q68" s="145">
        <v>24024.475920000001</v>
      </c>
      <c r="R68" s="148">
        <v>0</v>
      </c>
      <c r="S68" s="149">
        <v>0</v>
      </c>
      <c r="T68" s="149">
        <v>0</v>
      </c>
      <c r="U68" s="150">
        <v>0</v>
      </c>
      <c r="V68" s="151">
        <v>0</v>
      </c>
      <c r="W68" s="148">
        <v>73.136128938594283</v>
      </c>
      <c r="X68" s="149">
        <v>39.505068769165796</v>
      </c>
      <c r="Y68" s="149">
        <v>315.27749565998425</v>
      </c>
      <c r="Z68" s="150">
        <v>44.63868786051178</v>
      </c>
      <c r="AA68" s="152">
        <v>472.55738122825613</v>
      </c>
      <c r="AB68" s="148">
        <v>62.442523341518196</v>
      </c>
      <c r="AC68" s="149">
        <v>64.103602081588548</v>
      </c>
      <c r="AD68" s="149">
        <v>55.283507926567054</v>
      </c>
      <c r="AE68" s="150">
        <v>52.125118772912145</v>
      </c>
      <c r="AF68" s="151">
        <v>233.95475212258594</v>
      </c>
      <c r="AG68" s="148">
        <v>0</v>
      </c>
      <c r="AH68" s="149">
        <v>0</v>
      </c>
      <c r="AI68" s="149">
        <v>0</v>
      </c>
      <c r="AJ68" s="150">
        <v>0</v>
      </c>
      <c r="AK68" s="151">
        <v>0</v>
      </c>
      <c r="AL68" s="153">
        <v>13511.41216</v>
      </c>
      <c r="AM68" s="154">
        <v>10187.543360000001</v>
      </c>
      <c r="AN68" s="154">
        <v>325.5204</v>
      </c>
      <c r="AO68" s="154">
        <v>2336.1051551999999</v>
      </c>
      <c r="AP68" s="142">
        <v>3432.0679885714285</v>
      </c>
      <c r="AQ68" s="142">
        <v>127.05714285714288</v>
      </c>
      <c r="AR68" s="142">
        <v>24024.475920000001</v>
      </c>
    </row>
    <row r="69" spans="1:44" s="92" customFormat="1" ht="14.1" x14ac:dyDescent="0.5">
      <c r="A69" s="4" t="str">
        <f t="shared" si="0"/>
        <v>North Eastern</v>
      </c>
      <c r="B69" s="4" t="s">
        <v>32</v>
      </c>
      <c r="C69" s="4" t="s">
        <v>149</v>
      </c>
      <c r="D69" s="3" t="s">
        <v>256</v>
      </c>
      <c r="E69" s="3" t="s">
        <v>257</v>
      </c>
      <c r="F69" s="3" t="s">
        <v>150</v>
      </c>
      <c r="G69" s="144">
        <v>0</v>
      </c>
      <c r="H69" s="145">
        <v>0</v>
      </c>
      <c r="I69" s="145">
        <v>0</v>
      </c>
      <c r="J69" s="146">
        <v>0</v>
      </c>
      <c r="K69" s="147">
        <v>1132.8327999999999</v>
      </c>
      <c r="L69" s="145">
        <v>1869.59872</v>
      </c>
      <c r="M69" s="145">
        <v>1003.3298</v>
      </c>
      <c r="N69" s="146">
        <v>1506.1411200000002</v>
      </c>
      <c r="O69" s="147">
        <v>0</v>
      </c>
      <c r="P69" s="145">
        <v>5511.9024399999998</v>
      </c>
      <c r="Q69" s="145">
        <v>5511.9024399999998</v>
      </c>
      <c r="R69" s="148">
        <v>0</v>
      </c>
      <c r="S69" s="149">
        <v>0</v>
      </c>
      <c r="T69" s="149">
        <v>0</v>
      </c>
      <c r="U69" s="150">
        <v>0</v>
      </c>
      <c r="V69" s="151">
        <v>0</v>
      </c>
      <c r="W69" s="148">
        <v>31.798316929823606</v>
      </c>
      <c r="X69" s="149">
        <v>17.176116856159041</v>
      </c>
      <c r="Y69" s="149">
        <v>137.07717202608012</v>
      </c>
      <c r="Z69" s="150">
        <v>19.408125156744255</v>
      </c>
      <c r="AA69" s="152">
        <v>205.45973096880704</v>
      </c>
      <c r="AB69" s="148">
        <v>18.701093904133778</v>
      </c>
      <c r="AC69" s="149">
        <v>19.198575233168434</v>
      </c>
      <c r="AD69" s="149">
        <v>16.55701944378723</v>
      </c>
      <c r="AE69" s="150">
        <v>15.611104240693164</v>
      </c>
      <c r="AF69" s="151">
        <v>70.067792821782604</v>
      </c>
      <c r="AG69" s="148">
        <v>0</v>
      </c>
      <c r="AH69" s="149">
        <v>0</v>
      </c>
      <c r="AI69" s="149">
        <v>0</v>
      </c>
      <c r="AJ69" s="150">
        <v>0</v>
      </c>
      <c r="AK69" s="151">
        <v>0</v>
      </c>
      <c r="AL69" s="153">
        <v>3002.4315200000001</v>
      </c>
      <c r="AM69" s="154">
        <v>2431.7691199999999</v>
      </c>
      <c r="AN69" s="154">
        <v>77.701800000000006</v>
      </c>
      <c r="AO69" s="154">
        <v>557.62887839999996</v>
      </c>
      <c r="AP69" s="142">
        <v>787.41463428571421</v>
      </c>
      <c r="AQ69" s="142">
        <v>30.328571428571429</v>
      </c>
      <c r="AR69" s="142">
        <v>5511.9024399999998</v>
      </c>
    </row>
    <row r="70" spans="1:44" s="92" customFormat="1" ht="14.1" x14ac:dyDescent="0.5">
      <c r="A70" s="4" t="str">
        <f t="shared" si="0"/>
        <v>Western</v>
      </c>
      <c r="B70" s="4" t="s">
        <v>33</v>
      </c>
      <c r="C70" s="4" t="s">
        <v>152</v>
      </c>
      <c r="D70" s="3" t="s">
        <v>258</v>
      </c>
      <c r="E70" s="3" t="s">
        <v>259</v>
      </c>
      <c r="F70" s="3" t="s">
        <v>150</v>
      </c>
      <c r="G70" s="144">
        <v>0</v>
      </c>
      <c r="H70" s="145">
        <v>0</v>
      </c>
      <c r="I70" s="145">
        <v>0</v>
      </c>
      <c r="J70" s="146">
        <v>0</v>
      </c>
      <c r="K70" s="147">
        <v>13964.778900000001</v>
      </c>
      <c r="L70" s="145">
        <v>14411.980320000001</v>
      </c>
      <c r="M70" s="145">
        <v>15056.652150000002</v>
      </c>
      <c r="N70" s="146">
        <v>14358.226560000003</v>
      </c>
      <c r="O70" s="147">
        <v>0</v>
      </c>
      <c r="P70" s="145">
        <v>57791.637930000004</v>
      </c>
      <c r="Q70" s="145">
        <v>57791.637930000004</v>
      </c>
      <c r="R70" s="148">
        <v>46.756927988807199</v>
      </c>
      <c r="S70" s="149">
        <v>51.190938660924438</v>
      </c>
      <c r="T70" s="149">
        <v>43.959504946741816</v>
      </c>
      <c r="U70" s="150">
        <v>48.393515618859055</v>
      </c>
      <c r="V70" s="151">
        <v>190.30088721533252</v>
      </c>
      <c r="W70" s="148">
        <v>736.43034018150252</v>
      </c>
      <c r="X70" s="149">
        <v>398.1435929768511</v>
      </c>
      <c r="Y70" s="149">
        <v>3167.3657570611263</v>
      </c>
      <c r="Z70" s="150">
        <v>449.21077437946815</v>
      </c>
      <c r="AA70" s="152">
        <v>4751.150464598948</v>
      </c>
      <c r="AB70" s="148">
        <v>252.43362475372214</v>
      </c>
      <c r="AC70" s="149">
        <v>245.39570491639</v>
      </c>
      <c r="AD70" s="149">
        <v>282.55178170465825</v>
      </c>
      <c r="AE70" s="150">
        <v>254.60709999760417</v>
      </c>
      <c r="AF70" s="151">
        <v>1034.9882113723745</v>
      </c>
      <c r="AG70" s="148">
        <v>0</v>
      </c>
      <c r="AH70" s="149">
        <v>0</v>
      </c>
      <c r="AI70" s="149">
        <v>0</v>
      </c>
      <c r="AJ70" s="150">
        <v>0</v>
      </c>
      <c r="AK70" s="151">
        <v>0</v>
      </c>
      <c r="AL70" s="153">
        <v>28376.75922</v>
      </c>
      <c r="AM70" s="154">
        <v>28300.608060000006</v>
      </c>
      <c r="AN70" s="154">
        <v>1114.2706500000002</v>
      </c>
      <c r="AO70" s="154">
        <v>4982.0776560000013</v>
      </c>
      <c r="AP70" s="142">
        <v>8255.9482757142869</v>
      </c>
      <c r="AQ70" s="142">
        <v>399.95357142857148</v>
      </c>
      <c r="AR70" s="142">
        <v>57791.637930000004</v>
      </c>
    </row>
    <row r="71" spans="1:44" s="92" customFormat="1" ht="14.1" x14ac:dyDescent="0.5">
      <c r="A71" s="4" t="str">
        <f t="shared" si="0"/>
        <v>Western</v>
      </c>
      <c r="B71" s="4" t="s">
        <v>33</v>
      </c>
      <c r="C71" s="4" t="s">
        <v>152</v>
      </c>
      <c r="D71" s="3" t="s">
        <v>260</v>
      </c>
      <c r="E71" s="3" t="s">
        <v>261</v>
      </c>
      <c r="F71" s="3" t="s">
        <v>150</v>
      </c>
      <c r="G71" s="144">
        <v>0</v>
      </c>
      <c r="H71" s="145">
        <v>0</v>
      </c>
      <c r="I71" s="145">
        <v>0</v>
      </c>
      <c r="J71" s="146">
        <v>0</v>
      </c>
      <c r="K71" s="147">
        <v>22519.753121209662</v>
      </c>
      <c r="L71" s="145">
        <v>31692.148959999999</v>
      </c>
      <c r="M71" s="145">
        <v>24280.519704463826</v>
      </c>
      <c r="N71" s="146">
        <v>31573.943680000004</v>
      </c>
      <c r="O71" s="147">
        <v>0</v>
      </c>
      <c r="P71" s="145">
        <v>110066.36546567347</v>
      </c>
      <c r="Q71" s="145">
        <v>110066.36546567347</v>
      </c>
      <c r="R71" s="148">
        <v>18.363404205271667</v>
      </c>
      <c r="S71" s="149">
        <v>20.104825930883507</v>
      </c>
      <c r="T71" s="149">
        <v>17.26473899640926</v>
      </c>
      <c r="U71" s="150">
        <v>19.0061607220211</v>
      </c>
      <c r="V71" s="151">
        <v>74.739129854585542</v>
      </c>
      <c r="W71" s="148">
        <v>1758.5505861765087</v>
      </c>
      <c r="X71" s="149">
        <v>983.15931994001392</v>
      </c>
      <c r="Y71" s="149">
        <v>6900.0937442645882</v>
      </c>
      <c r="Z71" s="150">
        <v>1048.0198132962839</v>
      </c>
      <c r="AA71" s="152">
        <v>10689.823463677394</v>
      </c>
      <c r="AB71" s="148">
        <v>683.11760367229078</v>
      </c>
      <c r="AC71" s="149">
        <v>664.07209442681494</v>
      </c>
      <c r="AD71" s="149">
        <v>764.62118000219516</v>
      </c>
      <c r="AE71" s="150">
        <v>688.99930505692316</v>
      </c>
      <c r="AF71" s="151">
        <v>2800.8101831582239</v>
      </c>
      <c r="AG71" s="148">
        <v>0</v>
      </c>
      <c r="AH71" s="149">
        <v>0</v>
      </c>
      <c r="AI71" s="149">
        <v>0</v>
      </c>
      <c r="AJ71" s="150">
        <v>0</v>
      </c>
      <c r="AK71" s="151">
        <v>0</v>
      </c>
      <c r="AL71" s="153">
        <v>54211.902081209657</v>
      </c>
      <c r="AM71" s="154">
        <v>54057.57851232239</v>
      </c>
      <c r="AN71" s="154">
        <v>1796.8848721414288</v>
      </c>
      <c r="AO71" s="154">
        <v>10548.953170598807</v>
      </c>
      <c r="AP71" s="142">
        <v>15723.76649509621</v>
      </c>
      <c r="AQ71" s="142">
        <v>586.33571428571429</v>
      </c>
      <c r="AR71" s="142">
        <v>110066.36546567347</v>
      </c>
    </row>
    <row r="72" spans="1:44" s="92" customFormat="1" ht="14.1" x14ac:dyDescent="0.5">
      <c r="A72" s="4" t="str">
        <f t="shared" si="0"/>
        <v>Western</v>
      </c>
      <c r="B72" s="4" t="s">
        <v>33</v>
      </c>
      <c r="C72" s="4" t="s">
        <v>152</v>
      </c>
      <c r="D72" s="3" t="s">
        <v>262</v>
      </c>
      <c r="E72" s="3" t="s">
        <v>263</v>
      </c>
      <c r="F72" s="3" t="s">
        <v>150</v>
      </c>
      <c r="G72" s="144">
        <v>0</v>
      </c>
      <c r="H72" s="145">
        <v>0</v>
      </c>
      <c r="I72" s="145">
        <v>0</v>
      </c>
      <c r="J72" s="146">
        <v>0</v>
      </c>
      <c r="K72" s="147">
        <v>18374.482650000002</v>
      </c>
      <c r="L72" s="145">
        <v>18962.89832</v>
      </c>
      <c r="M72" s="145">
        <v>19811.140275000002</v>
      </c>
      <c r="N72" s="146">
        <v>18892.170560000002</v>
      </c>
      <c r="O72" s="147">
        <v>0</v>
      </c>
      <c r="P72" s="145">
        <v>76040.691804999995</v>
      </c>
      <c r="Q72" s="145">
        <v>76040.691804999995</v>
      </c>
      <c r="R72" s="148">
        <v>0</v>
      </c>
      <c r="S72" s="149">
        <v>0</v>
      </c>
      <c r="T72" s="149">
        <v>0</v>
      </c>
      <c r="U72" s="150">
        <v>0</v>
      </c>
      <c r="V72" s="151">
        <v>0</v>
      </c>
      <c r="W72" s="148">
        <v>1119.2345980893804</v>
      </c>
      <c r="X72" s="149">
        <v>616.89345775271374</v>
      </c>
      <c r="Y72" s="149">
        <v>4572.510776369777</v>
      </c>
      <c r="Z72" s="150">
        <v>673.74302343244858</v>
      </c>
      <c r="AA72" s="152">
        <v>6982.3818556443193</v>
      </c>
      <c r="AB72" s="148">
        <v>393.02632867972653</v>
      </c>
      <c r="AC72" s="149">
        <v>382.06864505929957</v>
      </c>
      <c r="AD72" s="149">
        <v>439.91876887890675</v>
      </c>
      <c r="AE72" s="150">
        <v>396.41031920956431</v>
      </c>
      <c r="AF72" s="151">
        <v>1611.4240618274971</v>
      </c>
      <c r="AG72" s="148">
        <v>0</v>
      </c>
      <c r="AH72" s="149">
        <v>0</v>
      </c>
      <c r="AI72" s="149">
        <v>0</v>
      </c>
      <c r="AJ72" s="150">
        <v>0</v>
      </c>
      <c r="AK72" s="151">
        <v>0</v>
      </c>
      <c r="AL72" s="153">
        <v>37337.380969999998</v>
      </c>
      <c r="AM72" s="154">
        <v>37237.183309999993</v>
      </c>
      <c r="AN72" s="154">
        <v>1466.1275250000001</v>
      </c>
      <c r="AO72" s="154">
        <v>6555.2845560000014</v>
      </c>
      <c r="AP72" s="142">
        <v>10862.955972142856</v>
      </c>
      <c r="AQ72" s="142">
        <v>526.24821428571431</v>
      </c>
      <c r="AR72" s="142">
        <v>76040.691804999995</v>
      </c>
    </row>
    <row r="73" spans="1:44" s="92" customFormat="1" ht="14.1" x14ac:dyDescent="0.5">
      <c r="A73" s="4" t="str">
        <f t="shared" si="0"/>
        <v>Western</v>
      </c>
      <c r="B73" s="4" t="s">
        <v>33</v>
      </c>
      <c r="C73" s="4" t="s">
        <v>152</v>
      </c>
      <c r="D73" s="3" t="s">
        <v>264</v>
      </c>
      <c r="E73" s="3" t="s">
        <v>265</v>
      </c>
      <c r="F73" s="3" t="s">
        <v>150</v>
      </c>
      <c r="G73" s="144">
        <v>0</v>
      </c>
      <c r="H73" s="145">
        <v>0</v>
      </c>
      <c r="I73" s="145">
        <v>0</v>
      </c>
      <c r="J73" s="146">
        <v>0</v>
      </c>
      <c r="K73" s="147">
        <v>16827.20505</v>
      </c>
      <c r="L73" s="145">
        <v>17366.07144</v>
      </c>
      <c r="M73" s="145">
        <v>18142.884675000001</v>
      </c>
      <c r="N73" s="146">
        <v>17301.29952</v>
      </c>
      <c r="O73" s="147">
        <v>0</v>
      </c>
      <c r="P73" s="145">
        <v>69637.460684999998</v>
      </c>
      <c r="Q73" s="145">
        <v>69637.460684999998</v>
      </c>
      <c r="R73" s="148">
        <v>37.261474151699147</v>
      </c>
      <c r="S73" s="149">
        <v>40.795020540525314</v>
      </c>
      <c r="T73" s="149">
        <v>35.032155185358178</v>
      </c>
      <c r="U73" s="150">
        <v>38.565701574184338</v>
      </c>
      <c r="V73" s="151">
        <v>151.65435145176698</v>
      </c>
      <c r="W73" s="148">
        <v>412.92775009237369</v>
      </c>
      <c r="X73" s="149">
        <v>224.5542190999619</v>
      </c>
      <c r="Y73" s="149">
        <v>1745.7267065082497</v>
      </c>
      <c r="Z73" s="150">
        <v>247.40750970537314</v>
      </c>
      <c r="AA73" s="152">
        <v>2630.6161854059587</v>
      </c>
      <c r="AB73" s="148">
        <v>566.74352048227956</v>
      </c>
      <c r="AC73" s="149">
        <v>550.94255312156008</v>
      </c>
      <c r="AD73" s="149">
        <v>634.36236609947662</v>
      </c>
      <c r="AE73" s="150">
        <v>571.62323099073717</v>
      </c>
      <c r="AF73" s="151">
        <v>2323.6716706940538</v>
      </c>
      <c r="AG73" s="148">
        <v>0</v>
      </c>
      <c r="AH73" s="149">
        <v>0</v>
      </c>
      <c r="AI73" s="149">
        <v>0</v>
      </c>
      <c r="AJ73" s="150">
        <v>0</v>
      </c>
      <c r="AK73" s="151">
        <v>0</v>
      </c>
      <c r="AL73" s="153">
        <v>34193.276490000004</v>
      </c>
      <c r="AM73" s="154">
        <v>34101.516269999993</v>
      </c>
      <c r="AN73" s="154">
        <v>1342.667925</v>
      </c>
      <c r="AO73" s="154">
        <v>6003.2774520000021</v>
      </c>
      <c r="AP73" s="142">
        <v>9948.2086692857138</v>
      </c>
      <c r="AQ73" s="142">
        <v>481.93392857142857</v>
      </c>
      <c r="AR73" s="142">
        <v>69637.460684999998</v>
      </c>
    </row>
    <row r="74" spans="1:44" s="92" customFormat="1" ht="14.1" x14ac:dyDescent="0.5">
      <c r="A74" s="4" t="str">
        <f t="shared" si="0"/>
        <v>Western</v>
      </c>
      <c r="B74" s="4" t="s">
        <v>33</v>
      </c>
      <c r="C74" s="4" t="s">
        <v>152</v>
      </c>
      <c r="D74" s="3" t="s">
        <v>266</v>
      </c>
      <c r="E74" s="3" t="s">
        <v>267</v>
      </c>
      <c r="F74" s="3" t="s">
        <v>150</v>
      </c>
      <c r="G74" s="144">
        <v>0</v>
      </c>
      <c r="H74" s="145">
        <v>0</v>
      </c>
      <c r="I74" s="145">
        <v>0</v>
      </c>
      <c r="J74" s="146">
        <v>0</v>
      </c>
      <c r="K74" s="147">
        <v>4981.5156000000006</v>
      </c>
      <c r="L74" s="145">
        <v>5141.0412800000004</v>
      </c>
      <c r="M74" s="145">
        <v>5371.0086000000001</v>
      </c>
      <c r="N74" s="146">
        <v>5121.8662400000003</v>
      </c>
      <c r="O74" s="147">
        <v>0</v>
      </c>
      <c r="P74" s="145">
        <v>20615.43172</v>
      </c>
      <c r="Q74" s="145">
        <v>20615.43172</v>
      </c>
      <c r="R74" s="148">
        <v>24.431814280277788</v>
      </c>
      <c r="S74" s="149">
        <v>26.748709977186504</v>
      </c>
      <c r="T74" s="149">
        <v>22.970081801970572</v>
      </c>
      <c r="U74" s="150">
        <v>25.286977498879288</v>
      </c>
      <c r="V74" s="151">
        <v>99.437583558314145</v>
      </c>
      <c r="W74" s="148">
        <v>323.66857963804074</v>
      </c>
      <c r="X74" s="149">
        <v>177.87474187086244</v>
      </c>
      <c r="Y74" s="149">
        <v>1333.0173076539902</v>
      </c>
      <c r="Z74" s="150">
        <v>195.23607045875863</v>
      </c>
      <c r="AA74" s="152">
        <v>2029.7966996216519</v>
      </c>
      <c r="AB74" s="148">
        <v>85.787626912864482</v>
      </c>
      <c r="AC74" s="149">
        <v>83.395843956704255</v>
      </c>
      <c r="AD74" s="149">
        <v>96.023051034079558</v>
      </c>
      <c r="AE74" s="150">
        <v>86.526265766972784</v>
      </c>
      <c r="AF74" s="151">
        <v>351.73278767062106</v>
      </c>
      <c r="AG74" s="148">
        <v>0</v>
      </c>
      <c r="AH74" s="149">
        <v>0</v>
      </c>
      <c r="AI74" s="149">
        <v>0</v>
      </c>
      <c r="AJ74" s="150">
        <v>0</v>
      </c>
      <c r="AK74" s="151">
        <v>0</v>
      </c>
      <c r="AL74" s="153">
        <v>10122.55688</v>
      </c>
      <c r="AM74" s="154">
        <v>10095.392240000001</v>
      </c>
      <c r="AN74" s="154">
        <v>397.48260000000005</v>
      </c>
      <c r="AO74" s="154">
        <v>2355.5999997659251</v>
      </c>
      <c r="AP74" s="142">
        <v>2945.0616742857142</v>
      </c>
      <c r="AQ74" s="142">
        <v>142.67142857142858</v>
      </c>
      <c r="AR74" s="142">
        <v>20615.43172</v>
      </c>
    </row>
    <row r="75" spans="1:44" s="92" customFormat="1" ht="14.1" x14ac:dyDescent="0.5">
      <c r="A75" s="4" t="str">
        <f t="shared" si="0"/>
        <v>Western</v>
      </c>
      <c r="B75" s="4" t="s">
        <v>33</v>
      </c>
      <c r="C75" s="4" t="s">
        <v>152</v>
      </c>
      <c r="D75" s="3" t="s">
        <v>268</v>
      </c>
      <c r="E75" s="3" t="s">
        <v>269</v>
      </c>
      <c r="F75" s="3" t="s">
        <v>150</v>
      </c>
      <c r="G75" s="144">
        <v>0</v>
      </c>
      <c r="H75" s="145">
        <v>0</v>
      </c>
      <c r="I75" s="145">
        <v>0</v>
      </c>
      <c r="J75" s="146">
        <v>0</v>
      </c>
      <c r="K75" s="147">
        <v>32053.636200000001</v>
      </c>
      <c r="L75" s="145">
        <v>33080.10656</v>
      </c>
      <c r="M75" s="145">
        <v>34559.834700000007</v>
      </c>
      <c r="N75" s="146">
        <v>32956.724479999997</v>
      </c>
      <c r="O75" s="147">
        <v>0</v>
      </c>
      <c r="P75" s="145">
        <v>132650.30194</v>
      </c>
      <c r="Q75" s="145">
        <v>132650.30194</v>
      </c>
      <c r="R75" s="148">
        <v>21.660242808159666</v>
      </c>
      <c r="S75" s="149">
        <v>23.714307347964791</v>
      </c>
      <c r="T75" s="149">
        <v>20.364330845278321</v>
      </c>
      <c r="U75" s="150">
        <v>22.418395385083446</v>
      </c>
      <c r="V75" s="151">
        <v>88.157276386486217</v>
      </c>
      <c r="W75" s="148">
        <v>945.15685584477205</v>
      </c>
      <c r="X75" s="149">
        <v>513.46132162489528</v>
      </c>
      <c r="Y75" s="149">
        <v>4014.5080991131522</v>
      </c>
      <c r="Z75" s="150">
        <v>574.64962896623342</v>
      </c>
      <c r="AA75" s="152">
        <v>6047.7759055490533</v>
      </c>
      <c r="AB75" s="148">
        <v>736.99679102430014</v>
      </c>
      <c r="AC75" s="149">
        <v>716.4491150137826</v>
      </c>
      <c r="AD75" s="149">
        <v>824.92875748107406</v>
      </c>
      <c r="AE75" s="150">
        <v>743.34239685107775</v>
      </c>
      <c r="AF75" s="151">
        <v>3021.7170603702348</v>
      </c>
      <c r="AG75" s="148">
        <v>0</v>
      </c>
      <c r="AH75" s="149">
        <v>0</v>
      </c>
      <c r="AI75" s="149">
        <v>0</v>
      </c>
      <c r="AJ75" s="150">
        <v>0</v>
      </c>
      <c r="AK75" s="151">
        <v>0</v>
      </c>
      <c r="AL75" s="153">
        <v>65133.742760000001</v>
      </c>
      <c r="AM75" s="154">
        <v>64958.951480000011</v>
      </c>
      <c r="AN75" s="154">
        <v>2557.6077</v>
      </c>
      <c r="AO75" s="154">
        <v>11435.462448000002</v>
      </c>
      <c r="AP75" s="142">
        <v>18950.043134285715</v>
      </c>
      <c r="AQ75" s="142">
        <v>918.02142857142871</v>
      </c>
      <c r="AR75" s="142">
        <v>132650.30194</v>
      </c>
    </row>
    <row r="76" spans="1:44" s="92" customFormat="1" ht="14.1" x14ac:dyDescent="0.5">
      <c r="A76" s="4" t="str">
        <f t="shared" si="0"/>
        <v>Western</v>
      </c>
      <c r="B76" s="4" t="s">
        <v>33</v>
      </c>
      <c r="C76" s="4" t="s">
        <v>152</v>
      </c>
      <c r="D76" s="3" t="s">
        <v>270</v>
      </c>
      <c r="E76" s="3" t="s">
        <v>271</v>
      </c>
      <c r="F76" s="3" t="s">
        <v>150</v>
      </c>
      <c r="G76" s="144">
        <v>5101.1923788441472</v>
      </c>
      <c r="H76" s="145">
        <v>5101.1923788441472</v>
      </c>
      <c r="I76" s="145">
        <v>7282.8773920245549</v>
      </c>
      <c r="J76" s="146">
        <v>9984.4243200000001</v>
      </c>
      <c r="K76" s="147">
        <v>9588.73403940356</v>
      </c>
      <c r="L76" s="145">
        <v>13494.26816</v>
      </c>
      <c r="M76" s="145">
        <v>10338.454623879781</v>
      </c>
      <c r="N76" s="146">
        <v>13443.937280000002</v>
      </c>
      <c r="O76" s="147">
        <v>29716.917770868698</v>
      </c>
      <c r="P76" s="145">
        <v>46865.394103283339</v>
      </c>
      <c r="Q76" s="145">
        <v>76582.311874152045</v>
      </c>
      <c r="R76" s="148">
        <v>477.86373953125275</v>
      </c>
      <c r="S76" s="149">
        <v>523.18008113108249</v>
      </c>
      <c r="T76" s="149">
        <v>449.27360126869922</v>
      </c>
      <c r="U76" s="150">
        <v>494.58994286852896</v>
      </c>
      <c r="V76" s="151">
        <v>1944.9073647995633</v>
      </c>
      <c r="W76" s="148">
        <v>624.30129527738723</v>
      </c>
      <c r="X76" s="149">
        <v>345.38215402944951</v>
      </c>
      <c r="Y76" s="149">
        <v>2524.253923959277</v>
      </c>
      <c r="Z76" s="150">
        <v>374.83266781274165</v>
      </c>
      <c r="AA76" s="152">
        <v>3868.7700410788557</v>
      </c>
      <c r="AB76" s="148">
        <v>437.47270447481645</v>
      </c>
      <c r="AC76" s="149">
        <v>425.27584350544885</v>
      </c>
      <c r="AD76" s="149">
        <v>489.66809479961006</v>
      </c>
      <c r="AE76" s="150">
        <v>441.23938212712119</v>
      </c>
      <c r="AF76" s="151">
        <v>1793.6560249069967</v>
      </c>
      <c r="AG76" s="148">
        <v>0</v>
      </c>
      <c r="AH76" s="149">
        <v>0</v>
      </c>
      <c r="AI76" s="149">
        <v>0</v>
      </c>
      <c r="AJ76" s="150">
        <v>0</v>
      </c>
      <c r="AK76" s="151">
        <v>0</v>
      </c>
      <c r="AL76" s="153">
        <v>35532.618258247705</v>
      </c>
      <c r="AM76" s="154">
        <v>39803.101589167949</v>
      </c>
      <c r="AN76" s="154">
        <v>1246.5920267363902</v>
      </c>
      <c r="AO76" s="154">
        <v>7343.3442144000001</v>
      </c>
      <c r="AP76" s="142">
        <v>10940.330267736006</v>
      </c>
      <c r="AQ76" s="142">
        <v>406.7714285714286</v>
      </c>
      <c r="AR76" s="142">
        <v>76582.311874152045</v>
      </c>
    </row>
    <row r="77" spans="1:44" s="92" customFormat="1" ht="14.1" x14ac:dyDescent="0.5">
      <c r="A77" s="4" t="str">
        <f t="shared" si="0"/>
        <v>North Eastern</v>
      </c>
      <c r="B77" s="4" t="s">
        <v>34</v>
      </c>
      <c r="C77" s="4" t="s">
        <v>153</v>
      </c>
      <c r="D77" s="3" t="s">
        <v>272</v>
      </c>
      <c r="E77" s="3" t="s">
        <v>273</v>
      </c>
      <c r="F77" s="3" t="s">
        <v>150</v>
      </c>
      <c r="G77" s="144">
        <v>0</v>
      </c>
      <c r="H77" s="145">
        <v>0</v>
      </c>
      <c r="I77" s="145">
        <v>0</v>
      </c>
      <c r="J77" s="146">
        <v>0</v>
      </c>
      <c r="K77" s="147">
        <v>4680.7392</v>
      </c>
      <c r="L77" s="145">
        <v>4828.1088</v>
      </c>
      <c r="M77" s="145">
        <v>4145.6472000000003</v>
      </c>
      <c r="N77" s="146">
        <v>3889.5048000000002</v>
      </c>
      <c r="O77" s="147">
        <v>0</v>
      </c>
      <c r="P77" s="145">
        <v>17544</v>
      </c>
      <c r="Q77" s="145">
        <v>17544</v>
      </c>
      <c r="R77" s="148">
        <v>22.186093855790297</v>
      </c>
      <c r="S77" s="149">
        <v>24.290025426160312</v>
      </c>
      <c r="T77" s="149">
        <v>20.858720719119081</v>
      </c>
      <c r="U77" s="150">
        <v>22.9626522894891</v>
      </c>
      <c r="V77" s="151">
        <v>90.297492290558793</v>
      </c>
      <c r="W77" s="148">
        <v>333.57774493932652</v>
      </c>
      <c r="X77" s="149">
        <v>191.71580796646217</v>
      </c>
      <c r="Y77" s="149">
        <v>1328.2697473902515</v>
      </c>
      <c r="Z77" s="150">
        <v>203.43096837863641</v>
      </c>
      <c r="AA77" s="152">
        <v>2056.9942686746767</v>
      </c>
      <c r="AB77" s="148">
        <v>47.073632543674478</v>
      </c>
      <c r="AC77" s="149">
        <v>48.325872300362704</v>
      </c>
      <c r="AD77" s="149">
        <v>41.676655564144909</v>
      </c>
      <c r="AE77" s="150">
        <v>39.295636308470108</v>
      </c>
      <c r="AF77" s="151">
        <v>176.3717967166522</v>
      </c>
      <c r="AG77" s="148">
        <v>0</v>
      </c>
      <c r="AH77" s="149">
        <v>0</v>
      </c>
      <c r="AI77" s="149">
        <v>0</v>
      </c>
      <c r="AJ77" s="150">
        <v>0</v>
      </c>
      <c r="AK77" s="151">
        <v>0</v>
      </c>
      <c r="AL77" s="153">
        <v>9508.848</v>
      </c>
      <c r="AM77" s="154">
        <v>7714.0968000000003</v>
      </c>
      <c r="AN77" s="154">
        <v>321.05520000000001</v>
      </c>
      <c r="AO77" s="154">
        <v>2177.4922026000004</v>
      </c>
      <c r="AP77" s="142">
        <v>2506.2857142857142</v>
      </c>
      <c r="AQ77" s="142">
        <v>187.96607142857144</v>
      </c>
      <c r="AR77" s="142">
        <v>17544</v>
      </c>
    </row>
    <row r="78" spans="1:44" s="92" customFormat="1" ht="14.1" x14ac:dyDescent="0.5">
      <c r="A78" s="4" t="str">
        <f t="shared" si="0"/>
        <v>North Eastern</v>
      </c>
      <c r="B78" s="4" t="s">
        <v>34</v>
      </c>
      <c r="C78" s="4" t="s">
        <v>153</v>
      </c>
      <c r="D78" s="3" t="s">
        <v>274</v>
      </c>
      <c r="E78" s="3" t="s">
        <v>275</v>
      </c>
      <c r="F78" s="3" t="s">
        <v>150</v>
      </c>
      <c r="G78" s="144">
        <v>0</v>
      </c>
      <c r="H78" s="145">
        <v>0</v>
      </c>
      <c r="I78" s="145">
        <v>0</v>
      </c>
      <c r="J78" s="146">
        <v>0</v>
      </c>
      <c r="K78" s="147">
        <v>28869.991188209606</v>
      </c>
      <c r="L78" s="145">
        <v>34758.860800000002</v>
      </c>
      <c r="M78" s="145">
        <v>25569.636123590441</v>
      </c>
      <c r="N78" s="146">
        <v>28001.596799999999</v>
      </c>
      <c r="O78" s="147">
        <v>0</v>
      </c>
      <c r="P78" s="145">
        <v>117200.08491180005</v>
      </c>
      <c r="Q78" s="145">
        <v>117200.08491180005</v>
      </c>
      <c r="R78" s="148">
        <v>104.05780345637288</v>
      </c>
      <c r="S78" s="149">
        <v>113.92571888385959</v>
      </c>
      <c r="T78" s="149">
        <v>97.832122907701006</v>
      </c>
      <c r="U78" s="150">
        <v>107.7000383351877</v>
      </c>
      <c r="V78" s="151">
        <v>423.51568358312119</v>
      </c>
      <c r="W78" s="148">
        <v>5400.6385997346097</v>
      </c>
      <c r="X78" s="149">
        <v>4277.8010095682621</v>
      </c>
      <c r="Y78" s="149">
        <v>8835.5477624671894</v>
      </c>
      <c r="Z78" s="150">
        <v>3120.3202020383396</v>
      </c>
      <c r="AA78" s="152">
        <v>21634.307573808401</v>
      </c>
      <c r="AB78" s="148">
        <v>282.17946469423015</v>
      </c>
      <c r="AC78" s="149">
        <v>289.68592478913098</v>
      </c>
      <c r="AD78" s="149">
        <v>249.82767893310819</v>
      </c>
      <c r="AE78" s="150">
        <v>235.55483227378971</v>
      </c>
      <c r="AF78" s="151">
        <v>1057.247900690259</v>
      </c>
      <c r="AG78" s="148">
        <v>0</v>
      </c>
      <c r="AH78" s="149">
        <v>0</v>
      </c>
      <c r="AI78" s="149">
        <v>0</v>
      </c>
      <c r="AJ78" s="150">
        <v>0</v>
      </c>
      <c r="AK78" s="151">
        <v>0</v>
      </c>
      <c r="AL78" s="153">
        <v>63628.851988209608</v>
      </c>
      <c r="AM78" s="154">
        <v>51722.146023590438</v>
      </c>
      <c r="AN78" s="154">
        <v>1849.0869</v>
      </c>
      <c r="AO78" s="154">
        <v>15676.801958400003</v>
      </c>
      <c r="AP78" s="142">
        <v>16742.869273114291</v>
      </c>
      <c r="AQ78" s="142">
        <v>1353.257142857143</v>
      </c>
      <c r="AR78" s="142">
        <v>117200.08491180005</v>
      </c>
    </row>
    <row r="79" spans="1:44" s="92" customFormat="1" ht="14.1" x14ac:dyDescent="0.5">
      <c r="A79" s="4" t="str">
        <f t="shared" si="0"/>
        <v>North Eastern</v>
      </c>
      <c r="B79" s="4" t="s">
        <v>34</v>
      </c>
      <c r="C79" s="4" t="s">
        <v>153</v>
      </c>
      <c r="D79" s="3" t="s">
        <v>276</v>
      </c>
      <c r="E79" s="3" t="s">
        <v>277</v>
      </c>
      <c r="F79" s="3" t="s">
        <v>150</v>
      </c>
      <c r="G79" s="144">
        <v>0</v>
      </c>
      <c r="H79" s="145">
        <v>0</v>
      </c>
      <c r="I79" s="145">
        <v>0</v>
      </c>
      <c r="J79" s="146">
        <v>0</v>
      </c>
      <c r="K79" s="147">
        <v>20136.6633</v>
      </c>
      <c r="L79" s="145">
        <v>20770.6512</v>
      </c>
      <c r="M79" s="145">
        <v>17834.683424999996</v>
      </c>
      <c r="N79" s="146">
        <v>16732.752075</v>
      </c>
      <c r="O79" s="147">
        <v>0</v>
      </c>
      <c r="P79" s="145">
        <v>75474.75</v>
      </c>
      <c r="Q79" s="145">
        <v>75474.75</v>
      </c>
      <c r="R79" s="148">
        <v>20.393713620722426</v>
      </c>
      <c r="S79" s="149">
        <v>22.327671811047342</v>
      </c>
      <c r="T79" s="149">
        <v>19.173576908371512</v>
      </c>
      <c r="U79" s="150">
        <v>21.107535098696427</v>
      </c>
      <c r="V79" s="151">
        <v>83.002497438837707</v>
      </c>
      <c r="W79" s="148">
        <v>755.82323700108736</v>
      </c>
      <c r="X79" s="149">
        <v>427.06884095615754</v>
      </c>
      <c r="Y79" s="149">
        <v>3083.9731386927137</v>
      </c>
      <c r="Z79" s="150">
        <v>461.53104756407134</v>
      </c>
      <c r="AA79" s="152">
        <v>4728.3962642140305</v>
      </c>
      <c r="AB79" s="148">
        <v>118.87867483962516</v>
      </c>
      <c r="AC79" s="149">
        <v>122.04105247679766</v>
      </c>
      <c r="AD79" s="149">
        <v>105.2492726287127</v>
      </c>
      <c r="AE79" s="150">
        <v>99.236301065074869</v>
      </c>
      <c r="AF79" s="151">
        <v>445.40530101021039</v>
      </c>
      <c r="AG79" s="148">
        <v>0</v>
      </c>
      <c r="AH79" s="149">
        <v>0</v>
      </c>
      <c r="AI79" s="149">
        <v>0</v>
      </c>
      <c r="AJ79" s="150">
        <v>0</v>
      </c>
      <c r="AK79" s="151">
        <v>0</v>
      </c>
      <c r="AL79" s="153">
        <v>40907.3145</v>
      </c>
      <c r="AM79" s="154">
        <v>33186.247575000001</v>
      </c>
      <c r="AN79" s="154">
        <v>1381.187925</v>
      </c>
      <c r="AO79" s="154">
        <v>6466.1444833948708</v>
      </c>
      <c r="AP79" s="142">
        <v>10782.107142857143</v>
      </c>
      <c r="AQ79" s="142">
        <v>539.1053571428572</v>
      </c>
      <c r="AR79" s="142">
        <v>75474.75</v>
      </c>
    </row>
    <row r="80" spans="1:44" s="92" customFormat="1" ht="14.1" x14ac:dyDescent="0.5">
      <c r="A80" s="4" t="str">
        <f t="shared" si="0"/>
        <v>North Eastern</v>
      </c>
      <c r="B80" s="4" t="s">
        <v>34</v>
      </c>
      <c r="C80" s="4" t="s">
        <v>153</v>
      </c>
      <c r="D80" s="3" t="s">
        <v>278</v>
      </c>
      <c r="E80" s="3" t="s">
        <v>279</v>
      </c>
      <c r="F80" s="3" t="s">
        <v>150</v>
      </c>
      <c r="G80" s="144">
        <v>0</v>
      </c>
      <c r="H80" s="145">
        <v>0</v>
      </c>
      <c r="I80" s="145">
        <v>0</v>
      </c>
      <c r="J80" s="146">
        <v>0</v>
      </c>
      <c r="K80" s="147">
        <v>5861.0169040764877</v>
      </c>
      <c r="L80" s="145">
        <v>7056.5407999999998</v>
      </c>
      <c r="M80" s="145">
        <v>5190.9981050722408</v>
      </c>
      <c r="N80" s="146">
        <v>5684.72055</v>
      </c>
      <c r="O80" s="147">
        <v>0</v>
      </c>
      <c r="P80" s="145">
        <v>23793.276359148731</v>
      </c>
      <c r="Q80" s="145">
        <v>23793.276359148731</v>
      </c>
      <c r="R80" s="148">
        <v>211.52716549874543</v>
      </c>
      <c r="S80" s="149">
        <v>231.58651818950963</v>
      </c>
      <c r="T80" s="149">
        <v>198.87169405864955</v>
      </c>
      <c r="U80" s="150">
        <v>218.93104674941375</v>
      </c>
      <c r="V80" s="151">
        <v>860.91642449631831</v>
      </c>
      <c r="W80" s="148">
        <v>635.34095106032362</v>
      </c>
      <c r="X80" s="149">
        <v>426.49139180473549</v>
      </c>
      <c r="Y80" s="149">
        <v>1907.4268573827844</v>
      </c>
      <c r="Z80" s="150">
        <v>382.53376161426661</v>
      </c>
      <c r="AA80" s="152">
        <v>3351.7929618621101</v>
      </c>
      <c r="AB80" s="148">
        <v>63.21075733811201</v>
      </c>
      <c r="AC80" s="149">
        <v>64.892272426536863</v>
      </c>
      <c r="AD80" s="149">
        <v>55.963664140111895</v>
      </c>
      <c r="AE80" s="150">
        <v>52.766417140994207</v>
      </c>
      <c r="AF80" s="151">
        <v>236.83311104575498</v>
      </c>
      <c r="AG80" s="148">
        <v>0</v>
      </c>
      <c r="AH80" s="149">
        <v>0</v>
      </c>
      <c r="AI80" s="149">
        <v>0</v>
      </c>
      <c r="AJ80" s="150">
        <v>0</v>
      </c>
      <c r="AK80" s="151">
        <v>0</v>
      </c>
      <c r="AL80" s="153">
        <v>12917.557704076487</v>
      </c>
      <c r="AM80" s="154">
        <v>10500.330755072244</v>
      </c>
      <c r="AN80" s="154">
        <v>375.3879</v>
      </c>
      <c r="AO80" s="154">
        <v>3182.6127234000005</v>
      </c>
      <c r="AP80" s="142">
        <v>3399.03947987839</v>
      </c>
      <c r="AQ80" s="142">
        <v>274.73035714285714</v>
      </c>
      <c r="AR80" s="142">
        <v>23793.276359148731</v>
      </c>
    </row>
    <row r="81" spans="1:44" s="92" customFormat="1" ht="14.1" x14ac:dyDescent="0.5">
      <c r="A81" s="4" t="str">
        <f t="shared" si="0"/>
        <v>North Eastern</v>
      </c>
      <c r="B81" s="4" t="s">
        <v>34</v>
      </c>
      <c r="C81" s="4" t="s">
        <v>153</v>
      </c>
      <c r="D81" s="3" t="s">
        <v>280</v>
      </c>
      <c r="E81" s="3" t="s">
        <v>281</v>
      </c>
      <c r="F81" s="3" t="s">
        <v>150</v>
      </c>
      <c r="G81" s="144">
        <v>0</v>
      </c>
      <c r="H81" s="145">
        <v>0</v>
      </c>
      <c r="I81" s="145">
        <v>0</v>
      </c>
      <c r="J81" s="146">
        <v>0</v>
      </c>
      <c r="K81" s="147">
        <v>5816.7735999999995</v>
      </c>
      <c r="L81" s="145">
        <v>5999.9103999999998</v>
      </c>
      <c r="M81" s="145">
        <v>5151.8126000000002</v>
      </c>
      <c r="N81" s="146">
        <v>4833.5034000000005</v>
      </c>
      <c r="O81" s="147">
        <v>0</v>
      </c>
      <c r="P81" s="145">
        <v>21802</v>
      </c>
      <c r="Q81" s="145">
        <v>21802</v>
      </c>
      <c r="R81" s="148">
        <v>42.730689763137931</v>
      </c>
      <c r="S81" s="149">
        <v>46.782887856264146</v>
      </c>
      <c r="T81" s="149">
        <v>40.174152768762156</v>
      </c>
      <c r="U81" s="150">
        <v>44.226350861888378</v>
      </c>
      <c r="V81" s="151">
        <v>173.91408125005262</v>
      </c>
      <c r="W81" s="148">
        <v>161.72966042611316</v>
      </c>
      <c r="X81" s="149">
        <v>87.945094607610571</v>
      </c>
      <c r="Y81" s="149">
        <v>690.87710884132366</v>
      </c>
      <c r="Z81" s="150">
        <v>98.626127887454388</v>
      </c>
      <c r="AA81" s="152">
        <v>1039.1779917625017</v>
      </c>
      <c r="AB81" s="148">
        <v>55.980359858374605</v>
      </c>
      <c r="AC81" s="149">
        <v>57.469533912306638</v>
      </c>
      <c r="AD81" s="149">
        <v>49.562229428752026</v>
      </c>
      <c r="AE81" s="150">
        <v>46.730701298036195</v>
      </c>
      <c r="AF81" s="151">
        <v>209.74282449746946</v>
      </c>
      <c r="AG81" s="148">
        <v>0</v>
      </c>
      <c r="AH81" s="149">
        <v>0</v>
      </c>
      <c r="AI81" s="149">
        <v>0</v>
      </c>
      <c r="AJ81" s="150">
        <v>0</v>
      </c>
      <c r="AK81" s="151">
        <v>0</v>
      </c>
      <c r="AL81" s="153">
        <v>11816.683999999999</v>
      </c>
      <c r="AM81" s="154">
        <v>9586.3394000000008</v>
      </c>
      <c r="AN81" s="154">
        <v>398.97660000000002</v>
      </c>
      <c r="AO81" s="154">
        <v>2705.993459400001</v>
      </c>
      <c r="AP81" s="142">
        <v>3114.5714285714284</v>
      </c>
      <c r="AQ81" s="142">
        <v>233.58750000000001</v>
      </c>
      <c r="AR81" s="142">
        <v>21802</v>
      </c>
    </row>
    <row r="82" spans="1:44" s="92" customFormat="1" ht="14.1" x14ac:dyDescent="0.5">
      <c r="A82" s="4" t="str">
        <f t="shared" si="0"/>
        <v>North Eastern</v>
      </c>
      <c r="B82" s="4" t="s">
        <v>34</v>
      </c>
      <c r="C82" s="4" t="s">
        <v>153</v>
      </c>
      <c r="D82" s="3" t="s">
        <v>282</v>
      </c>
      <c r="E82" s="3" t="s">
        <v>283</v>
      </c>
      <c r="F82" s="3" t="s">
        <v>150</v>
      </c>
      <c r="G82" s="144">
        <v>0</v>
      </c>
      <c r="H82" s="145">
        <v>0</v>
      </c>
      <c r="I82" s="145">
        <v>0</v>
      </c>
      <c r="J82" s="146">
        <v>0</v>
      </c>
      <c r="K82" s="147">
        <v>12415.303089203771</v>
      </c>
      <c r="L82" s="145">
        <v>14947.763199999999</v>
      </c>
      <c r="M82" s="145">
        <v>10996.012443698841</v>
      </c>
      <c r="N82" s="146">
        <v>12041.8572</v>
      </c>
      <c r="O82" s="147">
        <v>0</v>
      </c>
      <c r="P82" s="145">
        <v>50400.935932902612</v>
      </c>
      <c r="Q82" s="145">
        <v>50400.935932902612</v>
      </c>
      <c r="R82" s="148">
        <v>59.017216232484664</v>
      </c>
      <c r="S82" s="149">
        <v>64.613883461694641</v>
      </c>
      <c r="T82" s="149">
        <v>55.486271671566783</v>
      </c>
      <c r="U82" s="150">
        <v>61.082938900776753</v>
      </c>
      <c r="V82" s="151">
        <v>240.20031026652285</v>
      </c>
      <c r="W82" s="148">
        <v>771.22073260839761</v>
      </c>
      <c r="X82" s="149">
        <v>547.64561146331528</v>
      </c>
      <c r="Y82" s="149">
        <v>2079.0242633692151</v>
      </c>
      <c r="Z82" s="150">
        <v>468.96767852141352</v>
      </c>
      <c r="AA82" s="152">
        <v>3866.8582859623411</v>
      </c>
      <c r="AB82" s="148">
        <v>142.71289623310631</v>
      </c>
      <c r="AC82" s="149">
        <v>146.50930523743398</v>
      </c>
      <c r="AD82" s="149">
        <v>126.3509081299476</v>
      </c>
      <c r="AE82" s="150">
        <v>119.13238396678936</v>
      </c>
      <c r="AF82" s="151">
        <v>534.70549356727724</v>
      </c>
      <c r="AG82" s="148">
        <v>0</v>
      </c>
      <c r="AH82" s="149">
        <v>0</v>
      </c>
      <c r="AI82" s="149">
        <v>0</v>
      </c>
      <c r="AJ82" s="150">
        <v>0</v>
      </c>
      <c r="AK82" s="151">
        <v>0</v>
      </c>
      <c r="AL82" s="153">
        <v>27363.066289203773</v>
      </c>
      <c r="AM82" s="154">
        <v>22242.679743698838</v>
      </c>
      <c r="AN82" s="154">
        <v>795.18990000000019</v>
      </c>
      <c r="AO82" s="154">
        <v>6741.6801936000011</v>
      </c>
      <c r="AP82" s="142">
        <v>7200.1337047003735</v>
      </c>
      <c r="AQ82" s="142">
        <v>581.95714285714291</v>
      </c>
      <c r="AR82" s="142">
        <v>50400.935932902612</v>
      </c>
    </row>
    <row r="83" spans="1:44" s="92" customFormat="1" ht="14.1" x14ac:dyDescent="0.5">
      <c r="A83" s="4" t="str">
        <f t="shared" si="0"/>
        <v>North Eastern</v>
      </c>
      <c r="B83" s="4" t="s">
        <v>34</v>
      </c>
      <c r="C83" s="4" t="s">
        <v>153</v>
      </c>
      <c r="D83" s="3" t="s">
        <v>284</v>
      </c>
      <c r="E83" s="3" t="s">
        <v>285</v>
      </c>
      <c r="F83" s="3" t="s">
        <v>150</v>
      </c>
      <c r="G83" s="144">
        <v>0</v>
      </c>
      <c r="H83" s="145">
        <v>0</v>
      </c>
      <c r="I83" s="145">
        <v>0</v>
      </c>
      <c r="J83" s="146">
        <v>0</v>
      </c>
      <c r="K83" s="147">
        <v>2793.6627999999996</v>
      </c>
      <c r="L83" s="145">
        <v>2881.6192000000001</v>
      </c>
      <c r="M83" s="145">
        <v>2474.2972999999997</v>
      </c>
      <c r="N83" s="146">
        <v>2321.4207000000001</v>
      </c>
      <c r="O83" s="147">
        <v>0</v>
      </c>
      <c r="P83" s="145">
        <v>10471</v>
      </c>
      <c r="Q83" s="145">
        <v>10471</v>
      </c>
      <c r="R83" s="148">
        <v>0</v>
      </c>
      <c r="S83" s="149">
        <v>0</v>
      </c>
      <c r="T83" s="149">
        <v>0</v>
      </c>
      <c r="U83" s="150">
        <v>0</v>
      </c>
      <c r="V83" s="151">
        <v>0</v>
      </c>
      <c r="W83" s="148">
        <v>25.835963567538816</v>
      </c>
      <c r="X83" s="149">
        <v>14.833778675265034</v>
      </c>
      <c r="Y83" s="149">
        <v>101.90627395087265</v>
      </c>
      <c r="Z83" s="150">
        <v>15.640472012708255</v>
      </c>
      <c r="AA83" s="152">
        <v>158.21648820638472</v>
      </c>
      <c r="AB83" s="148">
        <v>36.440317226727494</v>
      </c>
      <c r="AC83" s="149">
        <v>37.409692469551644</v>
      </c>
      <c r="AD83" s="149">
        <v>32.262446461879748</v>
      </c>
      <c r="AE83" s="150">
        <v>30.419268183270457</v>
      </c>
      <c r="AF83" s="151">
        <v>136.53172434142934</v>
      </c>
      <c r="AG83" s="148">
        <v>0</v>
      </c>
      <c r="AH83" s="149">
        <v>0</v>
      </c>
      <c r="AI83" s="149">
        <v>0</v>
      </c>
      <c r="AJ83" s="150">
        <v>0</v>
      </c>
      <c r="AK83" s="151">
        <v>0</v>
      </c>
      <c r="AL83" s="153">
        <v>5675.2819999999992</v>
      </c>
      <c r="AM83" s="154">
        <v>4604.0987000000005</v>
      </c>
      <c r="AN83" s="154">
        <v>191.61930000000001</v>
      </c>
      <c r="AO83" s="154">
        <v>1299.6563316000002</v>
      </c>
      <c r="AP83" s="142">
        <v>1495.8571428571429</v>
      </c>
      <c r="AQ83" s="142">
        <v>112.18928571428572</v>
      </c>
      <c r="AR83" s="142">
        <v>10471</v>
      </c>
    </row>
    <row r="84" spans="1:44" s="92" customFormat="1" ht="14.1" x14ac:dyDescent="0.5">
      <c r="A84" s="4" t="str">
        <f t="shared" si="0"/>
        <v>North Eastern</v>
      </c>
      <c r="B84" s="4" t="s">
        <v>34</v>
      </c>
      <c r="C84" s="4" t="s">
        <v>153</v>
      </c>
      <c r="D84" s="3" t="s">
        <v>286</v>
      </c>
      <c r="E84" s="3" t="s">
        <v>287</v>
      </c>
      <c r="F84" s="3" t="s">
        <v>150</v>
      </c>
      <c r="G84" s="144">
        <v>0</v>
      </c>
      <c r="H84" s="145">
        <v>0</v>
      </c>
      <c r="I84" s="145">
        <v>0</v>
      </c>
      <c r="J84" s="146">
        <v>0</v>
      </c>
      <c r="K84" s="147">
        <v>2058.7628097963002</v>
      </c>
      <c r="L84" s="145">
        <v>2087.7882968330996</v>
      </c>
      <c r="M84" s="145">
        <v>1886.1245481933001</v>
      </c>
      <c r="N84" s="146">
        <v>1770.324344397</v>
      </c>
      <c r="O84" s="147">
        <v>0</v>
      </c>
      <c r="P84" s="145">
        <v>7802.9999992197008</v>
      </c>
      <c r="Q84" s="145">
        <v>7802.9999992197008</v>
      </c>
      <c r="R84" s="148">
        <v>0</v>
      </c>
      <c r="S84" s="149">
        <v>0</v>
      </c>
      <c r="T84" s="149">
        <v>0</v>
      </c>
      <c r="U84" s="150">
        <v>0</v>
      </c>
      <c r="V84" s="151">
        <v>0</v>
      </c>
      <c r="W84" s="148">
        <v>149.45208957017093</v>
      </c>
      <c r="X84" s="149">
        <v>80.727749223947498</v>
      </c>
      <c r="Y84" s="149">
        <v>644.26270852257653</v>
      </c>
      <c r="Z84" s="150">
        <v>91.218188236697983</v>
      </c>
      <c r="AA84" s="152">
        <v>965.66073555339301</v>
      </c>
      <c r="AB84" s="148">
        <v>22.174747601366587</v>
      </c>
      <c r="AC84" s="149">
        <v>22.7646341055618</v>
      </c>
      <c r="AD84" s="149">
        <v>19.632419850891434</v>
      </c>
      <c r="AE84" s="150">
        <v>18.510804666858281</v>
      </c>
      <c r="AF84" s="151">
        <v>83.082606224678102</v>
      </c>
      <c r="AG84" s="148">
        <v>0</v>
      </c>
      <c r="AH84" s="149">
        <v>0</v>
      </c>
      <c r="AI84" s="149">
        <v>0</v>
      </c>
      <c r="AJ84" s="150">
        <v>0</v>
      </c>
      <c r="AK84" s="151">
        <v>0</v>
      </c>
      <c r="AL84" s="153">
        <v>4146.5511066294002</v>
      </c>
      <c r="AM84" s="154">
        <v>3571.0610925903006</v>
      </c>
      <c r="AN84" s="154">
        <v>85.387799999999999</v>
      </c>
      <c r="AO84" s="154">
        <v>723.92756699999995</v>
      </c>
      <c r="AP84" s="142">
        <v>1114.7142856028145</v>
      </c>
      <c r="AQ84" s="142">
        <v>62.491071428571438</v>
      </c>
      <c r="AR84" s="142">
        <v>7802.9999992197008</v>
      </c>
    </row>
    <row r="85" spans="1:44" s="92" customFormat="1" ht="14.1" x14ac:dyDescent="0.5">
      <c r="A85" s="4" t="str">
        <f t="shared" si="0"/>
        <v>North Eastern</v>
      </c>
      <c r="B85" s="4" t="s">
        <v>34</v>
      </c>
      <c r="C85" s="4" t="s">
        <v>153</v>
      </c>
      <c r="D85" s="3" t="s">
        <v>288</v>
      </c>
      <c r="E85" s="3" t="s">
        <v>289</v>
      </c>
      <c r="F85" s="3" t="s">
        <v>150</v>
      </c>
      <c r="G85" s="144">
        <v>0</v>
      </c>
      <c r="H85" s="145">
        <v>0</v>
      </c>
      <c r="I85" s="145">
        <v>0</v>
      </c>
      <c r="J85" s="146">
        <v>0</v>
      </c>
      <c r="K85" s="147">
        <v>5114.7181231233553</v>
      </c>
      <c r="L85" s="145">
        <v>6158.0128000000004</v>
      </c>
      <c r="M85" s="145">
        <v>4530.0145895579044</v>
      </c>
      <c r="N85" s="146">
        <v>4960.8700500000004</v>
      </c>
      <c r="O85" s="147">
        <v>0</v>
      </c>
      <c r="P85" s="145">
        <v>20763.615562681262</v>
      </c>
      <c r="Q85" s="145">
        <v>20763.615562681262</v>
      </c>
      <c r="R85" s="148">
        <v>19.59830365628904</v>
      </c>
      <c r="S85" s="149">
        <v>21.456832248847174</v>
      </c>
      <c r="T85" s="149">
        <v>18.425755574288843</v>
      </c>
      <c r="U85" s="150">
        <v>20.284284166846977</v>
      </c>
      <c r="V85" s="151">
        <v>79.765175646272027</v>
      </c>
      <c r="W85" s="148">
        <v>363.16209537042704</v>
      </c>
      <c r="X85" s="149">
        <v>202.31285403550041</v>
      </c>
      <c r="Y85" s="149">
        <v>1499.2530372723011</v>
      </c>
      <c r="Z85" s="150">
        <v>220.75655498762484</v>
      </c>
      <c r="AA85" s="152">
        <v>2285.4845416658532</v>
      </c>
      <c r="AB85" s="148">
        <v>61.088107594551218</v>
      </c>
      <c r="AC85" s="149">
        <v>62.713156541427622</v>
      </c>
      <c r="AD85" s="149">
        <v>54.084375513647245</v>
      </c>
      <c r="AE85" s="150">
        <v>50.994493713248438</v>
      </c>
      <c r="AF85" s="151">
        <v>228.88013336287452</v>
      </c>
      <c r="AG85" s="148">
        <v>0</v>
      </c>
      <c r="AH85" s="149">
        <v>0</v>
      </c>
      <c r="AI85" s="149">
        <v>0</v>
      </c>
      <c r="AJ85" s="150">
        <v>0</v>
      </c>
      <c r="AK85" s="151">
        <v>0</v>
      </c>
      <c r="AL85" s="153">
        <v>11272.730923123356</v>
      </c>
      <c r="AM85" s="154">
        <v>9163.2963395579063</v>
      </c>
      <c r="AN85" s="154">
        <v>327.5883</v>
      </c>
      <c r="AO85" s="154">
        <v>2777.3622294000006</v>
      </c>
      <c r="AP85" s="142">
        <v>2966.2307946687515</v>
      </c>
      <c r="AQ85" s="142">
        <v>239.74821428571428</v>
      </c>
      <c r="AR85" s="142">
        <v>20763.615562681262</v>
      </c>
    </row>
    <row r="86" spans="1:44" s="92" customFormat="1" ht="14.1" x14ac:dyDescent="0.5">
      <c r="A86" s="4" t="str">
        <f t="shared" si="0"/>
        <v>North Eastern</v>
      </c>
      <c r="B86" s="4" t="s">
        <v>34</v>
      </c>
      <c r="C86" s="4" t="s">
        <v>153</v>
      </c>
      <c r="D86" s="3" t="s">
        <v>290</v>
      </c>
      <c r="E86" s="3" t="s">
        <v>291</v>
      </c>
      <c r="F86" s="3" t="s">
        <v>150</v>
      </c>
      <c r="G86" s="144">
        <v>0</v>
      </c>
      <c r="H86" s="145">
        <v>0</v>
      </c>
      <c r="I86" s="145">
        <v>0</v>
      </c>
      <c r="J86" s="146">
        <v>0</v>
      </c>
      <c r="K86" s="147">
        <v>10382.810360188381</v>
      </c>
      <c r="L86" s="145">
        <v>12500.684800000001</v>
      </c>
      <c r="M86" s="145">
        <v>9195.8698954741922</v>
      </c>
      <c r="N86" s="146">
        <v>10070.5008</v>
      </c>
      <c r="O86" s="147">
        <v>0</v>
      </c>
      <c r="P86" s="145">
        <v>42149.865855662574</v>
      </c>
      <c r="Q86" s="145">
        <v>42149.865855662574</v>
      </c>
      <c r="R86" s="148">
        <v>38.944360673511817</v>
      </c>
      <c r="S86" s="149">
        <v>42.637497033677967</v>
      </c>
      <c r="T86" s="149">
        <v>36.614356188771794</v>
      </c>
      <c r="U86" s="150">
        <v>40.307492548937944</v>
      </c>
      <c r="V86" s="151">
        <v>158.50370644489954</v>
      </c>
      <c r="W86" s="148">
        <v>996.34726380113966</v>
      </c>
      <c r="X86" s="149">
        <v>538.18499482631671</v>
      </c>
      <c r="Y86" s="149">
        <v>4295.0847234838438</v>
      </c>
      <c r="Z86" s="150">
        <v>608.12125491131997</v>
      </c>
      <c r="AA86" s="152">
        <v>6437.7382370226196</v>
      </c>
      <c r="AB86" s="148">
        <v>144.99799738789551</v>
      </c>
      <c r="AC86" s="149">
        <v>148.85519402129398</v>
      </c>
      <c r="AD86" s="149">
        <v>128.37402316507942</v>
      </c>
      <c r="AE86" s="150">
        <v>121.03991689030765</v>
      </c>
      <c r="AF86" s="151">
        <v>543.26713146457655</v>
      </c>
      <c r="AG86" s="148">
        <v>0</v>
      </c>
      <c r="AH86" s="149">
        <v>0</v>
      </c>
      <c r="AI86" s="149">
        <v>0</v>
      </c>
      <c r="AJ86" s="150">
        <v>0</v>
      </c>
      <c r="AK86" s="151">
        <v>0</v>
      </c>
      <c r="AL86" s="153">
        <v>22883.49516018838</v>
      </c>
      <c r="AM86" s="154">
        <v>18601.366995474193</v>
      </c>
      <c r="AN86" s="154">
        <v>665.00369999999998</v>
      </c>
      <c r="AO86" s="154">
        <v>5837.4121215451923</v>
      </c>
      <c r="AP86" s="142">
        <v>6021.4094079517963</v>
      </c>
      <c r="AQ86" s="142">
        <v>519.13142857142873</v>
      </c>
      <c r="AR86" s="142">
        <v>42149.865855662574</v>
      </c>
    </row>
    <row r="87" spans="1:44" s="92" customFormat="1" ht="14.1" x14ac:dyDescent="0.5">
      <c r="A87" s="4" t="str">
        <f t="shared" si="0"/>
        <v>North Eastern</v>
      </c>
      <c r="B87" s="4" t="s">
        <v>34</v>
      </c>
      <c r="C87" s="4" t="s">
        <v>153</v>
      </c>
      <c r="D87" s="3" t="s">
        <v>292</v>
      </c>
      <c r="E87" s="3" t="s">
        <v>293</v>
      </c>
      <c r="F87" s="3" t="s">
        <v>150</v>
      </c>
      <c r="G87" s="144">
        <v>0</v>
      </c>
      <c r="H87" s="145">
        <v>0</v>
      </c>
      <c r="I87" s="145">
        <v>0</v>
      </c>
      <c r="J87" s="146">
        <v>0</v>
      </c>
      <c r="K87" s="147">
        <v>4668.9960334269972</v>
      </c>
      <c r="L87" s="145">
        <v>5621.3728000000001</v>
      </c>
      <c r="M87" s="145">
        <v>4135.2464868770603</v>
      </c>
      <c r="N87" s="146">
        <v>4528.5550499999999</v>
      </c>
      <c r="O87" s="147">
        <v>0</v>
      </c>
      <c r="P87" s="145">
        <v>18954.170370304058</v>
      </c>
      <c r="Q87" s="145">
        <v>18954.170370304058</v>
      </c>
      <c r="R87" s="148">
        <v>0</v>
      </c>
      <c r="S87" s="149">
        <v>0</v>
      </c>
      <c r="T87" s="149">
        <v>0</v>
      </c>
      <c r="U87" s="150">
        <v>0</v>
      </c>
      <c r="V87" s="151">
        <v>0</v>
      </c>
      <c r="W87" s="148">
        <v>148.96588776187642</v>
      </c>
      <c r="X87" s="149">
        <v>82.514431696684184</v>
      </c>
      <c r="Y87" s="149">
        <v>620.0743078692152</v>
      </c>
      <c r="Z87" s="150">
        <v>90.621539300128234</v>
      </c>
      <c r="AA87" s="152">
        <v>942.17616662790397</v>
      </c>
      <c r="AB87" s="148">
        <v>51.574872351829796</v>
      </c>
      <c r="AC87" s="149">
        <v>52.946852845265511</v>
      </c>
      <c r="AD87" s="149">
        <v>45.66182966181109</v>
      </c>
      <c r="AE87" s="150">
        <v>43.053134357391073</v>
      </c>
      <c r="AF87" s="151">
        <v>193.23668921629746</v>
      </c>
      <c r="AG87" s="148">
        <v>0</v>
      </c>
      <c r="AH87" s="149">
        <v>0</v>
      </c>
      <c r="AI87" s="149">
        <v>0</v>
      </c>
      <c r="AJ87" s="150">
        <v>0</v>
      </c>
      <c r="AK87" s="151">
        <v>0</v>
      </c>
      <c r="AL87" s="153">
        <v>10290.368833426997</v>
      </c>
      <c r="AM87" s="154">
        <v>8364.7612368770606</v>
      </c>
      <c r="AN87" s="154">
        <v>299.04029999999995</v>
      </c>
      <c r="AO87" s="154">
        <v>2535.3290094000004</v>
      </c>
      <c r="AP87" s="142">
        <v>2707.7386243291512</v>
      </c>
      <c r="AQ87" s="142">
        <v>218.85535714285717</v>
      </c>
      <c r="AR87" s="142">
        <v>18954.170370304058</v>
      </c>
    </row>
    <row r="88" spans="1:44" s="92" customFormat="1" ht="14.1" x14ac:dyDescent="0.5">
      <c r="A88" s="4" t="str">
        <f t="shared" si="0"/>
        <v>North Eastern</v>
      </c>
      <c r="B88" s="4" t="s">
        <v>34</v>
      </c>
      <c r="C88" s="4" t="s">
        <v>153</v>
      </c>
      <c r="D88" s="3" t="s">
        <v>294</v>
      </c>
      <c r="E88" s="3" t="s">
        <v>295</v>
      </c>
      <c r="F88" s="3" t="s">
        <v>150</v>
      </c>
      <c r="G88" s="144">
        <v>0</v>
      </c>
      <c r="H88" s="145">
        <v>0</v>
      </c>
      <c r="I88" s="145">
        <v>0</v>
      </c>
      <c r="J88" s="146">
        <v>0</v>
      </c>
      <c r="K88" s="147">
        <v>13803.698399999999</v>
      </c>
      <c r="L88" s="145">
        <v>14238.2976</v>
      </c>
      <c r="M88" s="145">
        <v>12225.689399999999</v>
      </c>
      <c r="N88" s="146">
        <v>11470.3146</v>
      </c>
      <c r="O88" s="147">
        <v>0</v>
      </c>
      <c r="P88" s="145">
        <v>51738</v>
      </c>
      <c r="Q88" s="145">
        <v>51738</v>
      </c>
      <c r="R88" s="148">
        <v>11.539527149214397</v>
      </c>
      <c r="S88" s="149">
        <v>12.633833142607537</v>
      </c>
      <c r="T88" s="149">
        <v>10.849128089004989</v>
      </c>
      <c r="U88" s="150">
        <v>11.943434082398131</v>
      </c>
      <c r="V88" s="151">
        <v>46.965922463225056</v>
      </c>
      <c r="W88" s="148">
        <v>902.32062569472384</v>
      </c>
      <c r="X88" s="149">
        <v>514.0350797161459</v>
      </c>
      <c r="Y88" s="149">
        <v>3643.5389087658255</v>
      </c>
      <c r="Z88" s="150">
        <v>551.10134727836919</v>
      </c>
      <c r="AA88" s="152">
        <v>5610.9959614550644</v>
      </c>
      <c r="AB88" s="148">
        <v>119.35035618544261</v>
      </c>
      <c r="AC88" s="149">
        <v>122.52528135935283</v>
      </c>
      <c r="AD88" s="149">
        <v>105.66687585844916</v>
      </c>
      <c r="AE88" s="150">
        <v>99.63004630242267</v>
      </c>
      <c r="AF88" s="151">
        <v>447.17255970566725</v>
      </c>
      <c r="AG88" s="148">
        <v>0</v>
      </c>
      <c r="AH88" s="149">
        <v>0</v>
      </c>
      <c r="AI88" s="149">
        <v>0</v>
      </c>
      <c r="AJ88" s="150">
        <v>0</v>
      </c>
      <c r="AK88" s="151">
        <v>0</v>
      </c>
      <c r="AL88" s="153">
        <v>28041.995999999999</v>
      </c>
      <c r="AM88" s="154">
        <v>22749.1986</v>
      </c>
      <c r="AN88" s="154">
        <v>946.80539999999996</v>
      </c>
      <c r="AO88" s="154">
        <v>6421.6998647999999</v>
      </c>
      <c r="AP88" s="142">
        <v>7391.1428571428569</v>
      </c>
      <c r="AQ88" s="142">
        <v>554.33571428571429</v>
      </c>
      <c r="AR88" s="142">
        <v>51738</v>
      </c>
    </row>
    <row r="89" spans="1:44" s="92" customFormat="1" ht="14.1" x14ac:dyDescent="0.5">
      <c r="A89" s="4" t="str">
        <f t="shared" si="0"/>
        <v>North Eastern</v>
      </c>
      <c r="B89" s="4" t="s">
        <v>34</v>
      </c>
      <c r="C89" s="4" t="s">
        <v>153</v>
      </c>
      <c r="D89" s="3" t="s">
        <v>296</v>
      </c>
      <c r="E89" s="3" t="s">
        <v>297</v>
      </c>
      <c r="F89" s="3" t="s">
        <v>150</v>
      </c>
      <c r="G89" s="144">
        <v>0</v>
      </c>
      <c r="H89" s="145">
        <v>0</v>
      </c>
      <c r="I89" s="145">
        <v>0</v>
      </c>
      <c r="J89" s="146">
        <v>0</v>
      </c>
      <c r="K89" s="147">
        <v>6206.7017999999998</v>
      </c>
      <c r="L89" s="145">
        <v>6402.1152000000002</v>
      </c>
      <c r="M89" s="145">
        <v>5497.1650499999996</v>
      </c>
      <c r="N89" s="146">
        <v>5157.5179500000004</v>
      </c>
      <c r="O89" s="147">
        <v>0</v>
      </c>
      <c r="P89" s="145">
        <v>23263.5</v>
      </c>
      <c r="Q89" s="145">
        <v>23263.5</v>
      </c>
      <c r="R89" s="148">
        <v>0</v>
      </c>
      <c r="S89" s="149">
        <v>0</v>
      </c>
      <c r="T89" s="149">
        <v>0</v>
      </c>
      <c r="U89" s="150">
        <v>0</v>
      </c>
      <c r="V89" s="151">
        <v>0</v>
      </c>
      <c r="W89" s="148">
        <v>198.53024337366389</v>
      </c>
      <c r="X89" s="149">
        <v>123.91683680329754</v>
      </c>
      <c r="Y89" s="149">
        <v>691.99361842561814</v>
      </c>
      <c r="Z89" s="150">
        <v>120.39593807963199</v>
      </c>
      <c r="AA89" s="152">
        <v>1134.8366366822115</v>
      </c>
      <c r="AB89" s="148">
        <v>47.854805652794887</v>
      </c>
      <c r="AC89" s="149">
        <v>49.127825960531283</v>
      </c>
      <c r="AD89" s="149">
        <v>42.368267425085911</v>
      </c>
      <c r="AE89" s="150">
        <v>39.947735854037838</v>
      </c>
      <c r="AF89" s="151">
        <v>179.29863489244991</v>
      </c>
      <c r="AG89" s="148">
        <v>0</v>
      </c>
      <c r="AH89" s="149">
        <v>0</v>
      </c>
      <c r="AI89" s="149">
        <v>0</v>
      </c>
      <c r="AJ89" s="150">
        <v>0</v>
      </c>
      <c r="AK89" s="151">
        <v>0</v>
      </c>
      <c r="AL89" s="153">
        <v>12608.816999999999</v>
      </c>
      <c r="AM89" s="154">
        <v>10228.960950000001</v>
      </c>
      <c r="AN89" s="154">
        <v>425.72205000000002</v>
      </c>
      <c r="AO89" s="154">
        <v>1993.0526724428578</v>
      </c>
      <c r="AP89" s="142">
        <v>3323.3571428571427</v>
      </c>
      <c r="AQ89" s="142">
        <v>166.16785714285714</v>
      </c>
      <c r="AR89" s="142">
        <v>23263.5</v>
      </c>
    </row>
    <row r="90" spans="1:44" s="92" customFormat="1" ht="14.1" x14ac:dyDescent="0.5">
      <c r="A90" s="4" t="str">
        <f t="shared" si="0"/>
        <v>North Eastern</v>
      </c>
      <c r="B90" s="4" t="s">
        <v>34</v>
      </c>
      <c r="C90" s="4" t="s">
        <v>153</v>
      </c>
      <c r="D90" s="3" t="s">
        <v>298</v>
      </c>
      <c r="E90" s="3" t="s">
        <v>299</v>
      </c>
      <c r="F90" s="3" t="s">
        <v>150</v>
      </c>
      <c r="G90" s="144">
        <v>22034.562199999997</v>
      </c>
      <c r="H90" s="145">
        <v>22034.562199999997</v>
      </c>
      <c r="I90" s="145">
        <v>19447.108</v>
      </c>
      <c r="J90" s="146">
        <v>19125.7363</v>
      </c>
      <c r="K90" s="147">
        <v>19300.178599999999</v>
      </c>
      <c r="L90" s="145">
        <v>19907.830399999999</v>
      </c>
      <c r="M90" s="145">
        <v>17093.823849999997</v>
      </c>
      <c r="N90" s="146">
        <v>16037.667150000001</v>
      </c>
      <c r="O90" s="147">
        <v>82403</v>
      </c>
      <c r="P90" s="145">
        <v>72339.5</v>
      </c>
      <c r="Q90" s="145">
        <v>154742.5</v>
      </c>
      <c r="R90" s="148">
        <v>67.940995153611951</v>
      </c>
      <c r="S90" s="149">
        <v>74.38391410794307</v>
      </c>
      <c r="T90" s="149">
        <v>63.876149289720637</v>
      </c>
      <c r="U90" s="150">
        <v>70.319068244051763</v>
      </c>
      <c r="V90" s="151">
        <v>276.52012679532743</v>
      </c>
      <c r="W90" s="148">
        <v>3783.030995388759</v>
      </c>
      <c r="X90" s="149">
        <v>2895.9697332456085</v>
      </c>
      <c r="Y90" s="149">
        <v>8013.7987683367392</v>
      </c>
      <c r="Z90" s="150">
        <v>2277.5991411672358</v>
      </c>
      <c r="AA90" s="152">
        <v>16970.398638138344</v>
      </c>
      <c r="AB90" s="148">
        <v>347.72122172017828</v>
      </c>
      <c r="AC90" s="149">
        <v>356.97120551265959</v>
      </c>
      <c r="AD90" s="149">
        <v>307.85509438920235</v>
      </c>
      <c r="AE90" s="150">
        <v>290.26709703730126</v>
      </c>
      <c r="AF90" s="151">
        <v>1302.8146186593415</v>
      </c>
      <c r="AG90" s="148">
        <v>0</v>
      </c>
      <c r="AH90" s="149">
        <v>0</v>
      </c>
      <c r="AI90" s="149">
        <v>0</v>
      </c>
      <c r="AJ90" s="150">
        <v>0</v>
      </c>
      <c r="AK90" s="151">
        <v>0</v>
      </c>
      <c r="AL90" s="153">
        <v>83038.164699999994</v>
      </c>
      <c r="AM90" s="154">
        <v>68872.547550000003</v>
      </c>
      <c r="AN90" s="154">
        <v>2831.78775</v>
      </c>
      <c r="AO90" s="154">
        <v>19885.869699238439</v>
      </c>
      <c r="AP90" s="142">
        <v>22106.071428571428</v>
      </c>
      <c r="AQ90" s="142">
        <v>1105.3035714285713</v>
      </c>
      <c r="AR90" s="142">
        <v>154742.5</v>
      </c>
    </row>
    <row r="91" spans="1:44" s="92" customFormat="1" ht="14.1" x14ac:dyDescent="0.5">
      <c r="A91" s="4" t="str">
        <f t="shared" si="0"/>
        <v>North Eastern</v>
      </c>
      <c r="B91" s="4" t="s">
        <v>34</v>
      </c>
      <c r="C91" s="4" t="s">
        <v>153</v>
      </c>
      <c r="D91" s="3" t="s">
        <v>300</v>
      </c>
      <c r="E91" s="3" t="s">
        <v>301</v>
      </c>
      <c r="F91" s="3" t="s">
        <v>150</v>
      </c>
      <c r="G91" s="144">
        <v>0</v>
      </c>
      <c r="H91" s="145">
        <v>0</v>
      </c>
      <c r="I91" s="145">
        <v>0</v>
      </c>
      <c r="J91" s="146">
        <v>0</v>
      </c>
      <c r="K91" s="147">
        <v>4581.4895999999999</v>
      </c>
      <c r="L91" s="145">
        <v>4725.7344000000003</v>
      </c>
      <c r="M91" s="145">
        <v>4057.7435999999998</v>
      </c>
      <c r="N91" s="146">
        <v>3807.0324000000001</v>
      </c>
      <c r="O91" s="147">
        <v>0</v>
      </c>
      <c r="P91" s="145">
        <v>17172</v>
      </c>
      <c r="Q91" s="145">
        <v>17172</v>
      </c>
      <c r="R91" s="148">
        <v>70.979442723773559</v>
      </c>
      <c r="S91" s="149">
        <v>77.71050098776999</v>
      </c>
      <c r="T91" s="149">
        <v>66.73280939841959</v>
      </c>
      <c r="U91" s="150">
        <v>73.463867662416007</v>
      </c>
      <c r="V91" s="151">
        <v>288.88662077237916</v>
      </c>
      <c r="W91" s="148">
        <v>96.852204710811534</v>
      </c>
      <c r="X91" s="149">
        <v>53.193772987353555</v>
      </c>
      <c r="Y91" s="149">
        <v>408.04529147578495</v>
      </c>
      <c r="Z91" s="150">
        <v>58.98528486277042</v>
      </c>
      <c r="AA91" s="152">
        <v>617.07655403672038</v>
      </c>
      <c r="AB91" s="148">
        <v>48.418188772091135</v>
      </c>
      <c r="AC91" s="149">
        <v>49.706196041787081</v>
      </c>
      <c r="AD91" s="149">
        <v>42.867058849176225</v>
      </c>
      <c r="AE91" s="150">
        <v>40.418030942007881</v>
      </c>
      <c r="AF91" s="151">
        <v>181.40947460506231</v>
      </c>
      <c r="AG91" s="148">
        <v>0</v>
      </c>
      <c r="AH91" s="149">
        <v>0</v>
      </c>
      <c r="AI91" s="149">
        <v>0</v>
      </c>
      <c r="AJ91" s="150">
        <v>0</v>
      </c>
      <c r="AK91" s="151">
        <v>0</v>
      </c>
      <c r="AL91" s="153">
        <v>9307.2240000000002</v>
      </c>
      <c r="AM91" s="154">
        <v>7550.5284000000001</v>
      </c>
      <c r="AN91" s="154">
        <v>314.24760000000009</v>
      </c>
      <c r="AO91" s="154">
        <v>2131.3817712000005</v>
      </c>
      <c r="AP91" s="142">
        <v>2453.1428571428573</v>
      </c>
      <c r="AQ91" s="142">
        <v>183.98571428571429</v>
      </c>
      <c r="AR91" s="142">
        <v>17172</v>
      </c>
    </row>
    <row r="92" spans="1:44" s="92" customFormat="1" ht="14.1" x14ac:dyDescent="0.5">
      <c r="A92" s="4" t="str">
        <f t="shared" si="0"/>
        <v>Northern</v>
      </c>
      <c r="B92" s="4" t="s">
        <v>35</v>
      </c>
      <c r="C92" s="4" t="s">
        <v>155</v>
      </c>
      <c r="D92" s="3" t="s">
        <v>35</v>
      </c>
      <c r="E92" s="3" t="s">
        <v>302</v>
      </c>
      <c r="F92" s="3" t="s">
        <v>150</v>
      </c>
      <c r="G92" s="144">
        <v>0</v>
      </c>
      <c r="H92" s="145">
        <v>0</v>
      </c>
      <c r="I92" s="145">
        <v>0</v>
      </c>
      <c r="J92" s="146">
        <v>0</v>
      </c>
      <c r="K92" s="147">
        <v>20852.645499999999</v>
      </c>
      <c r="L92" s="145">
        <v>22115.485499999999</v>
      </c>
      <c r="M92" s="145">
        <v>18098.07575</v>
      </c>
      <c r="N92" s="146">
        <v>17861.293249999999</v>
      </c>
      <c r="O92" s="147">
        <v>0</v>
      </c>
      <c r="P92" s="145">
        <v>78927.5</v>
      </c>
      <c r="Q92" s="145">
        <v>78927.5</v>
      </c>
      <c r="R92" s="148">
        <v>0</v>
      </c>
      <c r="S92" s="149">
        <v>0</v>
      </c>
      <c r="T92" s="149">
        <v>0</v>
      </c>
      <c r="U92" s="150">
        <v>0</v>
      </c>
      <c r="V92" s="151">
        <v>0</v>
      </c>
      <c r="W92" s="148">
        <v>1343.2073488297024</v>
      </c>
      <c r="X92" s="149">
        <v>836.10210006459295</v>
      </c>
      <c r="Y92" s="149">
        <v>4563.3350143745693</v>
      </c>
      <c r="Z92" s="150">
        <v>820.21509914782382</v>
      </c>
      <c r="AA92" s="152">
        <v>7562.8595624166883</v>
      </c>
      <c r="AB92" s="148">
        <v>85.060706997898478</v>
      </c>
      <c r="AC92" s="149">
        <v>90.132077062813849</v>
      </c>
      <c r="AD92" s="149">
        <v>77.519513849420463</v>
      </c>
      <c r="AE92" s="150">
        <v>76.597446564890404</v>
      </c>
      <c r="AF92" s="151">
        <v>329.30974447502319</v>
      </c>
      <c r="AG92" s="148">
        <v>0</v>
      </c>
      <c r="AH92" s="149">
        <v>0</v>
      </c>
      <c r="AI92" s="149">
        <v>0</v>
      </c>
      <c r="AJ92" s="150">
        <v>0</v>
      </c>
      <c r="AK92" s="151">
        <v>0</v>
      </c>
      <c r="AL92" s="153">
        <v>42968.130999999994</v>
      </c>
      <c r="AM92" s="154">
        <v>33875.683000000005</v>
      </c>
      <c r="AN92" s="154">
        <v>2083.6860000000001</v>
      </c>
      <c r="AO92" s="154">
        <v>10142.927642287295</v>
      </c>
      <c r="AP92" s="142">
        <v>11275.357142857143</v>
      </c>
      <c r="AQ92" s="142">
        <v>563.76785714285722</v>
      </c>
      <c r="AR92" s="142">
        <v>78927.5</v>
      </c>
    </row>
    <row r="93" spans="1:44" s="92" customFormat="1" ht="14.1" x14ac:dyDescent="0.5">
      <c r="A93" s="4" t="str">
        <f t="shared" si="0"/>
        <v>Northern</v>
      </c>
      <c r="B93" s="4" t="s">
        <v>35</v>
      </c>
      <c r="C93" s="4" t="s">
        <v>155</v>
      </c>
      <c r="D93" s="3" t="s">
        <v>303</v>
      </c>
      <c r="E93" s="3" t="s">
        <v>304</v>
      </c>
      <c r="F93" s="3" t="s">
        <v>150</v>
      </c>
      <c r="G93" s="144">
        <v>0</v>
      </c>
      <c r="H93" s="145">
        <v>0</v>
      </c>
      <c r="I93" s="145">
        <v>0</v>
      </c>
      <c r="J93" s="146">
        <v>0</v>
      </c>
      <c r="K93" s="147">
        <v>13708.809599999999</v>
      </c>
      <c r="L93" s="145">
        <v>14539.017600000001</v>
      </c>
      <c r="M93" s="145">
        <v>11897.918400000002</v>
      </c>
      <c r="N93" s="146">
        <v>11742.2544</v>
      </c>
      <c r="O93" s="147">
        <v>0</v>
      </c>
      <c r="P93" s="145">
        <v>51888</v>
      </c>
      <c r="Q93" s="145">
        <v>51888</v>
      </c>
      <c r="R93" s="148">
        <v>56.660982682047795</v>
      </c>
      <c r="S93" s="149">
        <v>62.034205703992086</v>
      </c>
      <c r="T93" s="149">
        <v>53.271009359190238</v>
      </c>
      <c r="U93" s="150">
        <v>58.644232381134529</v>
      </c>
      <c r="V93" s="151">
        <v>230.61043012636463</v>
      </c>
      <c r="W93" s="148">
        <v>898.63217903477891</v>
      </c>
      <c r="X93" s="149">
        <v>606.15765602656234</v>
      </c>
      <c r="Y93" s="149">
        <v>2543.0018867308768</v>
      </c>
      <c r="Z93" s="150">
        <v>549.51135557104794</v>
      </c>
      <c r="AA93" s="152">
        <v>4597.3030773632663</v>
      </c>
      <c r="AB93" s="148">
        <v>55.919513912811844</v>
      </c>
      <c r="AC93" s="149">
        <v>59.253468671841283</v>
      </c>
      <c r="AD93" s="149">
        <v>50.961879888021329</v>
      </c>
      <c r="AE93" s="150">
        <v>50.355706295470526</v>
      </c>
      <c r="AF93" s="151">
        <v>216.49056876814498</v>
      </c>
      <c r="AG93" s="148">
        <v>0</v>
      </c>
      <c r="AH93" s="149">
        <v>0</v>
      </c>
      <c r="AI93" s="149">
        <v>0</v>
      </c>
      <c r="AJ93" s="150">
        <v>0</v>
      </c>
      <c r="AK93" s="151">
        <v>0</v>
      </c>
      <c r="AL93" s="153">
        <v>28247.8272</v>
      </c>
      <c r="AM93" s="154">
        <v>22270.329600000001</v>
      </c>
      <c r="AN93" s="154">
        <v>1369.8432</v>
      </c>
      <c r="AO93" s="154">
        <v>6512.2963499999996</v>
      </c>
      <c r="AP93" s="142">
        <v>7412.5714285714284</v>
      </c>
      <c r="AQ93" s="142">
        <v>555.9375</v>
      </c>
      <c r="AR93" s="142">
        <v>51888</v>
      </c>
    </row>
    <row r="94" spans="1:44" s="92" customFormat="1" ht="14.1" x14ac:dyDescent="0.5">
      <c r="A94" s="4" t="str">
        <f t="shared" si="0"/>
        <v>Northern</v>
      </c>
      <c r="B94" s="4" t="s">
        <v>35</v>
      </c>
      <c r="C94" s="4" t="s">
        <v>155</v>
      </c>
      <c r="D94" s="3" t="s">
        <v>305</v>
      </c>
      <c r="E94" s="3" t="s">
        <v>306</v>
      </c>
      <c r="F94" s="3" t="s">
        <v>150</v>
      </c>
      <c r="G94" s="144">
        <v>0</v>
      </c>
      <c r="H94" s="145">
        <v>0</v>
      </c>
      <c r="I94" s="145">
        <v>0</v>
      </c>
      <c r="J94" s="146">
        <v>0</v>
      </c>
      <c r="K94" s="147">
        <v>4372.3630394048569</v>
      </c>
      <c r="L94" s="145">
        <v>5412.6234000000004</v>
      </c>
      <c r="M94" s="145">
        <v>3794.7874524433523</v>
      </c>
      <c r="N94" s="146">
        <v>4371.4371000000001</v>
      </c>
      <c r="O94" s="147">
        <v>0</v>
      </c>
      <c r="P94" s="145">
        <v>17951.210991848209</v>
      </c>
      <c r="Q94" s="145">
        <v>17951.210991848209</v>
      </c>
      <c r="R94" s="148">
        <v>0</v>
      </c>
      <c r="S94" s="149">
        <v>0</v>
      </c>
      <c r="T94" s="149">
        <v>0</v>
      </c>
      <c r="U94" s="150">
        <v>0</v>
      </c>
      <c r="V94" s="151">
        <v>0</v>
      </c>
      <c r="W94" s="148">
        <v>246.07185804387217</v>
      </c>
      <c r="X94" s="149">
        <v>133.31371151088328</v>
      </c>
      <c r="Y94" s="149">
        <v>1056.2446123496463</v>
      </c>
      <c r="Z94" s="150">
        <v>150.18275597004225</v>
      </c>
      <c r="AA94" s="152">
        <v>1585.8129378744441</v>
      </c>
      <c r="AB94" s="148">
        <v>94.018508887835381</v>
      </c>
      <c r="AC94" s="149">
        <v>99.623948442123677</v>
      </c>
      <c r="AD94" s="149">
        <v>85.683147472692411</v>
      </c>
      <c r="AE94" s="150">
        <v>84.663976644640002</v>
      </c>
      <c r="AF94" s="151">
        <v>363.98958144729147</v>
      </c>
      <c r="AG94" s="148">
        <v>0</v>
      </c>
      <c r="AH94" s="149">
        <v>0</v>
      </c>
      <c r="AI94" s="149">
        <v>0</v>
      </c>
      <c r="AJ94" s="150">
        <v>0</v>
      </c>
      <c r="AK94" s="151">
        <v>0</v>
      </c>
      <c r="AL94" s="153">
        <v>9784.9864394048564</v>
      </c>
      <c r="AM94" s="154">
        <v>7758.2389524433529</v>
      </c>
      <c r="AN94" s="154">
        <v>407.98560000000003</v>
      </c>
      <c r="AO94" s="154">
        <v>2424.4380360000005</v>
      </c>
      <c r="AP94" s="142">
        <v>2564.4587131211729</v>
      </c>
      <c r="AQ94" s="142">
        <v>206.96785714285716</v>
      </c>
      <c r="AR94" s="142">
        <v>17951.210991848209</v>
      </c>
    </row>
    <row r="95" spans="1:44" s="92" customFormat="1" ht="14.1" x14ac:dyDescent="0.5">
      <c r="A95" s="4" t="str">
        <f t="shared" si="0"/>
        <v>Northern</v>
      </c>
      <c r="B95" s="4" t="s">
        <v>35</v>
      </c>
      <c r="C95" s="4" t="s">
        <v>155</v>
      </c>
      <c r="D95" s="3" t="s">
        <v>307</v>
      </c>
      <c r="E95" s="3" t="s">
        <v>308</v>
      </c>
      <c r="F95" s="3" t="s">
        <v>150</v>
      </c>
      <c r="G95" s="144">
        <v>0</v>
      </c>
      <c r="H95" s="145">
        <v>0</v>
      </c>
      <c r="I95" s="145">
        <v>0</v>
      </c>
      <c r="J95" s="146">
        <v>0</v>
      </c>
      <c r="K95" s="147">
        <v>11176.495106808165</v>
      </c>
      <c r="L95" s="145">
        <v>13835.575500000001</v>
      </c>
      <c r="M95" s="145">
        <v>9700.1147917907347</v>
      </c>
      <c r="N95" s="146">
        <v>11174.12825</v>
      </c>
      <c r="O95" s="147">
        <v>0</v>
      </c>
      <c r="P95" s="145">
        <v>45886.313648598902</v>
      </c>
      <c r="Q95" s="145">
        <v>45886.313648598902</v>
      </c>
      <c r="R95" s="148">
        <v>11.074980294442017</v>
      </c>
      <c r="S95" s="149">
        <v>12.125232800996754</v>
      </c>
      <c r="T95" s="149">
        <v>10.412374635800187</v>
      </c>
      <c r="U95" s="150">
        <v>11.462627142354924</v>
      </c>
      <c r="V95" s="151">
        <v>45.075214873593886</v>
      </c>
      <c r="W95" s="148">
        <v>1000.3421234124578</v>
      </c>
      <c r="X95" s="149">
        <v>605.03079626977944</v>
      </c>
      <c r="Y95" s="149">
        <v>3584.3942190080966</v>
      </c>
      <c r="Z95" s="150">
        <v>610.13554502327838</v>
      </c>
      <c r="AA95" s="152">
        <v>5799.9026837136125</v>
      </c>
      <c r="AB95" s="148">
        <v>115.58535221554692</v>
      </c>
      <c r="AC95" s="149">
        <v>122.47661982731395</v>
      </c>
      <c r="AD95" s="149">
        <v>105.33794777986739</v>
      </c>
      <c r="AE95" s="150">
        <v>104.0849900322734</v>
      </c>
      <c r="AF95" s="151">
        <v>447.48490985500166</v>
      </c>
      <c r="AG95" s="148">
        <v>0</v>
      </c>
      <c r="AH95" s="149">
        <v>0</v>
      </c>
      <c r="AI95" s="149">
        <v>0</v>
      </c>
      <c r="AJ95" s="150">
        <v>0</v>
      </c>
      <c r="AK95" s="151">
        <v>0</v>
      </c>
      <c r="AL95" s="153">
        <v>25012.070606808164</v>
      </c>
      <c r="AM95" s="154">
        <v>19831.390241790737</v>
      </c>
      <c r="AN95" s="154">
        <v>1042.8527999999999</v>
      </c>
      <c r="AO95" s="154">
        <v>6197.2712700000002</v>
      </c>
      <c r="AP95" s="142">
        <v>6555.1876640855571</v>
      </c>
      <c r="AQ95" s="142">
        <v>529.04464285714289</v>
      </c>
      <c r="AR95" s="142">
        <v>45886.313648598902</v>
      </c>
    </row>
    <row r="96" spans="1:44" s="92" customFormat="1" ht="14.1" x14ac:dyDescent="0.5">
      <c r="A96" s="4" t="str">
        <f t="shared" si="0"/>
        <v>Northern</v>
      </c>
      <c r="B96" s="4" t="s">
        <v>35</v>
      </c>
      <c r="C96" s="4" t="s">
        <v>155</v>
      </c>
      <c r="D96" s="3" t="s">
        <v>309</v>
      </c>
      <c r="E96" s="3" t="s">
        <v>310</v>
      </c>
      <c r="F96" s="3" t="s">
        <v>150</v>
      </c>
      <c r="G96" s="144">
        <v>0</v>
      </c>
      <c r="H96" s="145">
        <v>0</v>
      </c>
      <c r="I96" s="145">
        <v>0</v>
      </c>
      <c r="J96" s="146">
        <v>0</v>
      </c>
      <c r="K96" s="147">
        <v>16088.13209876166</v>
      </c>
      <c r="L96" s="145">
        <v>19915.775399999999</v>
      </c>
      <c r="M96" s="145">
        <v>13962.939781400639</v>
      </c>
      <c r="N96" s="146">
        <v>16084.7251</v>
      </c>
      <c r="O96" s="147">
        <v>0</v>
      </c>
      <c r="P96" s="145">
        <v>66051.572380162295</v>
      </c>
      <c r="Q96" s="145">
        <v>66051.572380162295</v>
      </c>
      <c r="R96" s="148">
        <v>35.086362027753822</v>
      </c>
      <c r="S96" s="149">
        <v>38.413640152485868</v>
      </c>
      <c r="T96" s="149">
        <v>32.987177974811289</v>
      </c>
      <c r="U96" s="150">
        <v>36.314456099543328</v>
      </c>
      <c r="V96" s="151">
        <v>142.80163625459431</v>
      </c>
      <c r="W96" s="148">
        <v>650.30931528210863</v>
      </c>
      <c r="X96" s="149">
        <v>384.88993978670391</v>
      </c>
      <c r="Y96" s="149">
        <v>2445.1905819198919</v>
      </c>
      <c r="Z96" s="150">
        <v>398.00848991700639</v>
      </c>
      <c r="AA96" s="152">
        <v>3878.3983269057112</v>
      </c>
      <c r="AB96" s="148">
        <v>76.600169412304069</v>
      </c>
      <c r="AC96" s="149">
        <v>81.167117182143343</v>
      </c>
      <c r="AD96" s="149">
        <v>69.809058767543078</v>
      </c>
      <c r="AE96" s="150">
        <v>68.978704627572313</v>
      </c>
      <c r="AF96" s="151">
        <v>296.5550499895628</v>
      </c>
      <c r="AG96" s="148">
        <v>0</v>
      </c>
      <c r="AH96" s="149">
        <v>0</v>
      </c>
      <c r="AI96" s="149">
        <v>0</v>
      </c>
      <c r="AJ96" s="150">
        <v>0</v>
      </c>
      <c r="AK96" s="151">
        <v>0</v>
      </c>
      <c r="AL96" s="153">
        <v>36003.907498761662</v>
      </c>
      <c r="AM96" s="154">
        <v>28546.508081400632</v>
      </c>
      <c r="AN96" s="154">
        <v>1501.1568000000004</v>
      </c>
      <c r="AO96" s="154">
        <v>8920.732116000001</v>
      </c>
      <c r="AP96" s="142">
        <v>9435.9389114517562</v>
      </c>
      <c r="AQ96" s="142">
        <v>761.53928571428571</v>
      </c>
      <c r="AR96" s="142">
        <v>66051.572380162295</v>
      </c>
    </row>
    <row r="97" spans="1:44" s="92" customFormat="1" ht="14.1" x14ac:dyDescent="0.5">
      <c r="A97" s="4" t="str">
        <f t="shared" si="0"/>
        <v>Northern</v>
      </c>
      <c r="B97" s="4" t="s">
        <v>35</v>
      </c>
      <c r="C97" s="4" t="s">
        <v>155</v>
      </c>
      <c r="D97" s="3" t="s">
        <v>311</v>
      </c>
      <c r="E97" s="3" t="s">
        <v>312</v>
      </c>
      <c r="F97" s="3" t="s">
        <v>150</v>
      </c>
      <c r="G97" s="144">
        <v>7229.6347500000002</v>
      </c>
      <c r="H97" s="145">
        <v>7229.6347500000002</v>
      </c>
      <c r="I97" s="145">
        <v>7986.7612500000005</v>
      </c>
      <c r="J97" s="146">
        <v>7931.3617499999991</v>
      </c>
      <c r="K97" s="147">
        <v>16600.3465</v>
      </c>
      <c r="L97" s="145">
        <v>17605.666499999999</v>
      </c>
      <c r="M97" s="145">
        <v>14407.492249999999</v>
      </c>
      <c r="N97" s="146">
        <v>14218.99475</v>
      </c>
      <c r="O97" s="147">
        <v>30777.5</v>
      </c>
      <c r="P97" s="145">
        <v>62832.5</v>
      </c>
      <c r="Q97" s="145">
        <v>93610</v>
      </c>
      <c r="R97" s="148">
        <v>1000.4576042655386</v>
      </c>
      <c r="S97" s="149">
        <v>1095.3320942101338</v>
      </c>
      <c r="T97" s="149">
        <v>940.60116640349793</v>
      </c>
      <c r="U97" s="150">
        <v>1035.475656348093</v>
      </c>
      <c r="V97" s="151">
        <v>4071.8665212272635</v>
      </c>
      <c r="W97" s="148">
        <v>967.11593939019315</v>
      </c>
      <c r="X97" s="149">
        <v>548.92857096648959</v>
      </c>
      <c r="Y97" s="149">
        <v>3865.5906005641245</v>
      </c>
      <c r="Z97" s="150">
        <v>589.78569849118446</v>
      </c>
      <c r="AA97" s="152">
        <v>5971.4208094119913</v>
      </c>
      <c r="AB97" s="148">
        <v>100.88413774759464</v>
      </c>
      <c r="AC97" s="149">
        <v>106.89891018783064</v>
      </c>
      <c r="AD97" s="149">
        <v>91.940093015035927</v>
      </c>
      <c r="AE97" s="150">
        <v>90.846498025902122</v>
      </c>
      <c r="AF97" s="151">
        <v>390.56963897636331</v>
      </c>
      <c r="AG97" s="148">
        <v>0</v>
      </c>
      <c r="AH97" s="149">
        <v>0</v>
      </c>
      <c r="AI97" s="149">
        <v>0</v>
      </c>
      <c r="AJ97" s="150">
        <v>0</v>
      </c>
      <c r="AK97" s="151">
        <v>0</v>
      </c>
      <c r="AL97" s="153">
        <v>49065.39</v>
      </c>
      <c r="AM97" s="154">
        <v>42073.305999999997</v>
      </c>
      <c r="AN97" s="154">
        <v>2471.3040000000001</v>
      </c>
      <c r="AO97" s="154">
        <v>12029.767274961372</v>
      </c>
      <c r="AP97" s="142">
        <v>13372.857142857143</v>
      </c>
      <c r="AQ97" s="142">
        <v>668.64285714285722</v>
      </c>
      <c r="AR97" s="142">
        <v>93610</v>
      </c>
    </row>
    <row r="98" spans="1:44" s="92" customFormat="1" ht="14.1" x14ac:dyDescent="0.5">
      <c r="A98" s="4" t="str">
        <f t="shared" si="0"/>
        <v>Northern</v>
      </c>
      <c r="B98" s="4" t="s">
        <v>35</v>
      </c>
      <c r="C98" s="4" t="s">
        <v>155</v>
      </c>
      <c r="D98" s="3" t="s">
        <v>313</v>
      </c>
      <c r="E98" s="3" t="s">
        <v>314</v>
      </c>
      <c r="F98" s="3" t="s">
        <v>150</v>
      </c>
      <c r="G98" s="144">
        <v>0</v>
      </c>
      <c r="H98" s="145">
        <v>0</v>
      </c>
      <c r="I98" s="145">
        <v>0</v>
      </c>
      <c r="J98" s="146">
        <v>0</v>
      </c>
      <c r="K98" s="147">
        <v>4643.4470999999994</v>
      </c>
      <c r="L98" s="145">
        <v>4924.6550999999999</v>
      </c>
      <c r="M98" s="145">
        <v>4030.0621500000002</v>
      </c>
      <c r="N98" s="146">
        <v>3977.33565</v>
      </c>
      <c r="O98" s="147">
        <v>0</v>
      </c>
      <c r="P98" s="145">
        <v>17575.5</v>
      </c>
      <c r="Q98" s="145">
        <v>17575.5</v>
      </c>
      <c r="R98" s="148">
        <v>0</v>
      </c>
      <c r="S98" s="149">
        <v>0</v>
      </c>
      <c r="T98" s="149">
        <v>0</v>
      </c>
      <c r="U98" s="150">
        <v>0</v>
      </c>
      <c r="V98" s="151">
        <v>0</v>
      </c>
      <c r="W98" s="148">
        <v>32.292938289532415</v>
      </c>
      <c r="X98" s="149">
        <v>18.631340325919091</v>
      </c>
      <c r="Y98" s="149">
        <v>125.62061806995993</v>
      </c>
      <c r="Z98" s="150">
        <v>19.687889430404283</v>
      </c>
      <c r="AA98" s="152">
        <v>196.23278611581571</v>
      </c>
      <c r="AB98" s="148">
        <v>18.941236651883873</v>
      </c>
      <c r="AC98" s="149">
        <v>20.070524473947415</v>
      </c>
      <c r="AD98" s="149">
        <v>17.261970994399785</v>
      </c>
      <c r="AE98" s="150">
        <v>17.056645935842781</v>
      </c>
      <c r="AF98" s="151">
        <v>73.330378056073855</v>
      </c>
      <c r="AG98" s="148">
        <v>0</v>
      </c>
      <c r="AH98" s="149">
        <v>0</v>
      </c>
      <c r="AI98" s="149">
        <v>0</v>
      </c>
      <c r="AJ98" s="150">
        <v>0</v>
      </c>
      <c r="AK98" s="151">
        <v>0</v>
      </c>
      <c r="AL98" s="153">
        <v>9568.1021999999994</v>
      </c>
      <c r="AM98" s="154">
        <v>7543.4046000000008</v>
      </c>
      <c r="AN98" s="154">
        <v>463.9932</v>
      </c>
      <c r="AO98" s="154">
        <v>2258.6173992210615</v>
      </c>
      <c r="AP98" s="142">
        <v>2510.7857142857142</v>
      </c>
      <c r="AQ98" s="142">
        <v>125.53928571428571</v>
      </c>
      <c r="AR98" s="142">
        <v>17575.5</v>
      </c>
    </row>
    <row r="99" spans="1:44" s="92" customFormat="1" ht="14.1" x14ac:dyDescent="0.5">
      <c r="A99" s="4" t="str">
        <f t="shared" si="0"/>
        <v>Northern</v>
      </c>
      <c r="B99" s="4" t="s">
        <v>35</v>
      </c>
      <c r="C99" s="4" t="s">
        <v>155</v>
      </c>
      <c r="D99" s="3" t="s">
        <v>315</v>
      </c>
      <c r="E99" s="3" t="s">
        <v>316</v>
      </c>
      <c r="F99" s="3" t="s">
        <v>150</v>
      </c>
      <c r="G99" s="144">
        <v>0</v>
      </c>
      <c r="H99" s="145">
        <v>0</v>
      </c>
      <c r="I99" s="145">
        <v>0</v>
      </c>
      <c r="J99" s="146">
        <v>0</v>
      </c>
      <c r="K99" s="147">
        <v>9406.9730999999992</v>
      </c>
      <c r="L99" s="145">
        <v>9976.6610999999994</v>
      </c>
      <c r="M99" s="145">
        <v>8164.3411500000002</v>
      </c>
      <c r="N99" s="146">
        <v>8057.5246500000003</v>
      </c>
      <c r="O99" s="147">
        <v>0</v>
      </c>
      <c r="P99" s="145">
        <v>35605.5</v>
      </c>
      <c r="Q99" s="145">
        <v>35605.5</v>
      </c>
      <c r="R99" s="148">
        <v>10.779907788135953</v>
      </c>
      <c r="S99" s="149">
        <v>11.80217824586313</v>
      </c>
      <c r="T99" s="149">
        <v>10.13495604012782</v>
      </c>
      <c r="U99" s="150">
        <v>11.157226497854996</v>
      </c>
      <c r="V99" s="151">
        <v>43.874268571981901</v>
      </c>
      <c r="W99" s="148">
        <v>433.68192792983143</v>
      </c>
      <c r="X99" s="149">
        <v>234.65280096222162</v>
      </c>
      <c r="Y99" s="149">
        <v>1864.9999273035189</v>
      </c>
      <c r="Z99" s="150">
        <v>264.69069439483337</v>
      </c>
      <c r="AA99" s="152">
        <v>2798.0253505904052</v>
      </c>
      <c r="AB99" s="148">
        <v>173.29688969331795</v>
      </c>
      <c r="AC99" s="149">
        <v>183.62895357747243</v>
      </c>
      <c r="AD99" s="149">
        <v>157.93297651493245</v>
      </c>
      <c r="AE99" s="150">
        <v>156.05441944508621</v>
      </c>
      <c r="AF99" s="151">
        <v>670.91323923080904</v>
      </c>
      <c r="AG99" s="148">
        <v>0</v>
      </c>
      <c r="AH99" s="149">
        <v>0</v>
      </c>
      <c r="AI99" s="149">
        <v>0</v>
      </c>
      <c r="AJ99" s="150">
        <v>0</v>
      </c>
      <c r="AK99" s="151">
        <v>0</v>
      </c>
      <c r="AL99" s="153">
        <v>19383.6342</v>
      </c>
      <c r="AM99" s="154">
        <v>15281.8806</v>
      </c>
      <c r="AN99" s="154">
        <v>939.98519999999996</v>
      </c>
      <c r="AO99" s="154">
        <v>4575.6423321080774</v>
      </c>
      <c r="AP99" s="142">
        <v>5086.5</v>
      </c>
      <c r="AQ99" s="142">
        <v>254.32500000000002</v>
      </c>
      <c r="AR99" s="142">
        <v>35605.5</v>
      </c>
    </row>
    <row r="100" spans="1:44" s="92" customFormat="1" ht="14.1" x14ac:dyDescent="0.5">
      <c r="A100" s="4" t="str">
        <f t="shared" si="0"/>
        <v>Northern</v>
      </c>
      <c r="B100" s="4" t="s">
        <v>35</v>
      </c>
      <c r="C100" s="4" t="s">
        <v>155</v>
      </c>
      <c r="D100" s="3" t="s">
        <v>317</v>
      </c>
      <c r="E100" s="3" t="s">
        <v>318</v>
      </c>
      <c r="F100" s="3" t="s">
        <v>150</v>
      </c>
      <c r="G100" s="144">
        <v>0</v>
      </c>
      <c r="H100" s="145">
        <v>0</v>
      </c>
      <c r="I100" s="145">
        <v>0</v>
      </c>
      <c r="J100" s="146">
        <v>0</v>
      </c>
      <c r="K100" s="147">
        <v>13214.7556</v>
      </c>
      <c r="L100" s="145">
        <v>14015.043600000001</v>
      </c>
      <c r="M100" s="145">
        <v>11469.127399999999</v>
      </c>
      <c r="N100" s="146">
        <v>11319.073399999999</v>
      </c>
      <c r="O100" s="147">
        <v>0</v>
      </c>
      <c r="P100" s="145">
        <v>50018</v>
      </c>
      <c r="Q100" s="145">
        <v>50018</v>
      </c>
      <c r="R100" s="148">
        <v>76.570943815251781</v>
      </c>
      <c r="S100" s="149">
        <v>83.832250249502351</v>
      </c>
      <c r="T100" s="149">
        <v>71.989776236561511</v>
      </c>
      <c r="U100" s="150">
        <v>79.251082670812067</v>
      </c>
      <c r="V100" s="151">
        <v>311.64405297212772</v>
      </c>
      <c r="W100" s="148">
        <v>262.44187955041616</v>
      </c>
      <c r="X100" s="149">
        <v>156.01669094347017</v>
      </c>
      <c r="Y100" s="149">
        <v>968.27720687027067</v>
      </c>
      <c r="Z100" s="150">
        <v>159.91604754832397</v>
      </c>
      <c r="AA100" s="152">
        <v>1546.6518249124811</v>
      </c>
      <c r="AB100" s="148">
        <v>180.26279113060798</v>
      </c>
      <c r="AC100" s="149">
        <v>191.01016621156563</v>
      </c>
      <c r="AD100" s="149">
        <v>164.2813048089242</v>
      </c>
      <c r="AE100" s="150">
        <v>162.32723661238646</v>
      </c>
      <c r="AF100" s="151">
        <v>697.88149876348439</v>
      </c>
      <c r="AG100" s="148">
        <v>0</v>
      </c>
      <c r="AH100" s="149">
        <v>0</v>
      </c>
      <c r="AI100" s="149">
        <v>0</v>
      </c>
      <c r="AJ100" s="150">
        <v>0</v>
      </c>
      <c r="AK100" s="151">
        <v>0</v>
      </c>
      <c r="AL100" s="153">
        <v>27229.799200000001</v>
      </c>
      <c r="AM100" s="154">
        <v>21467.725599999998</v>
      </c>
      <c r="AN100" s="154">
        <v>1320.4752000000001</v>
      </c>
      <c r="AO100" s="154">
        <v>6427.7201653175998</v>
      </c>
      <c r="AP100" s="142">
        <v>7145.4285714285716</v>
      </c>
      <c r="AQ100" s="142">
        <v>357.26785714285717</v>
      </c>
      <c r="AR100" s="142">
        <v>50018</v>
      </c>
    </row>
    <row r="101" spans="1:44" s="92" customFormat="1" ht="14.1" x14ac:dyDescent="0.5">
      <c r="A101" s="4" t="str">
        <f t="shared" si="0"/>
        <v>Northern</v>
      </c>
      <c r="B101" s="4" t="s">
        <v>35</v>
      </c>
      <c r="C101" s="4" t="s">
        <v>155</v>
      </c>
      <c r="D101" s="3" t="s">
        <v>319</v>
      </c>
      <c r="E101" s="3" t="s">
        <v>320</v>
      </c>
      <c r="F101" s="3" t="s">
        <v>150</v>
      </c>
      <c r="G101" s="144">
        <v>0</v>
      </c>
      <c r="H101" s="145">
        <v>0</v>
      </c>
      <c r="I101" s="145">
        <v>0</v>
      </c>
      <c r="J101" s="146">
        <v>0</v>
      </c>
      <c r="K101" s="147">
        <v>1787.8414</v>
      </c>
      <c r="L101" s="145">
        <v>1896.1134</v>
      </c>
      <c r="M101" s="145">
        <v>1551.6731</v>
      </c>
      <c r="N101" s="146">
        <v>1531.3721</v>
      </c>
      <c r="O101" s="147">
        <v>0</v>
      </c>
      <c r="P101" s="145">
        <v>6767</v>
      </c>
      <c r="Q101" s="145">
        <v>6767</v>
      </c>
      <c r="R101" s="148">
        <v>0</v>
      </c>
      <c r="S101" s="149">
        <v>0</v>
      </c>
      <c r="T101" s="149">
        <v>0</v>
      </c>
      <c r="U101" s="150">
        <v>0</v>
      </c>
      <c r="V101" s="151">
        <v>0</v>
      </c>
      <c r="W101" s="148">
        <v>20.138934055554948</v>
      </c>
      <c r="X101" s="149">
        <v>10.878207342234059</v>
      </c>
      <c r="Y101" s="149">
        <v>86.815542283184072</v>
      </c>
      <c r="Z101" s="150">
        <v>12.29181259927136</v>
      </c>
      <c r="AA101" s="152">
        <v>130.12449628024444</v>
      </c>
      <c r="AB101" s="148">
        <v>67.126700400611455</v>
      </c>
      <c r="AC101" s="149">
        <v>71.128834299834907</v>
      </c>
      <c r="AD101" s="149">
        <v>61.175475316701274</v>
      </c>
      <c r="AE101" s="150">
        <v>60.44781460775156</v>
      </c>
      <c r="AF101" s="151">
        <v>259.87882462489921</v>
      </c>
      <c r="AG101" s="148">
        <v>0</v>
      </c>
      <c r="AH101" s="149">
        <v>0</v>
      </c>
      <c r="AI101" s="149">
        <v>0</v>
      </c>
      <c r="AJ101" s="150">
        <v>0</v>
      </c>
      <c r="AK101" s="151">
        <v>0</v>
      </c>
      <c r="AL101" s="153">
        <v>3683.9548</v>
      </c>
      <c r="AM101" s="154">
        <v>2904.3964000000001</v>
      </c>
      <c r="AN101" s="154">
        <v>178.64879999999999</v>
      </c>
      <c r="AO101" s="154">
        <v>869.62327902642448</v>
      </c>
      <c r="AP101" s="142">
        <v>966.71428571428567</v>
      </c>
      <c r="AQ101" s="142">
        <v>48.335714285714289</v>
      </c>
      <c r="AR101" s="142">
        <v>6767</v>
      </c>
    </row>
    <row r="102" spans="1:44" s="92" customFormat="1" ht="14.1" x14ac:dyDescent="0.5">
      <c r="A102" s="4" t="str">
        <f t="shared" si="0"/>
        <v>Northern</v>
      </c>
      <c r="B102" s="4" t="s">
        <v>35</v>
      </c>
      <c r="C102" s="4" t="s">
        <v>155</v>
      </c>
      <c r="D102" s="3" t="s">
        <v>321</v>
      </c>
      <c r="E102" s="3" t="s">
        <v>322</v>
      </c>
      <c r="F102" s="3" t="s">
        <v>150</v>
      </c>
      <c r="G102" s="144">
        <v>79639.286300070249</v>
      </c>
      <c r="H102" s="145">
        <v>79639.286300070249</v>
      </c>
      <c r="I102" s="145">
        <v>87979.543613742993</v>
      </c>
      <c r="J102" s="146">
        <v>101980.00754999999</v>
      </c>
      <c r="K102" s="147">
        <v>88.841564061003595</v>
      </c>
      <c r="L102" s="145">
        <v>109.9785</v>
      </c>
      <c r="M102" s="145">
        <v>77.105869186934612</v>
      </c>
      <c r="N102" s="146">
        <v>88.822749999999999</v>
      </c>
      <c r="O102" s="147">
        <v>367700.67631381319</v>
      </c>
      <c r="P102" s="145">
        <v>364.74868324793817</v>
      </c>
      <c r="Q102" s="145">
        <v>368065.42499706114</v>
      </c>
      <c r="R102" s="148">
        <v>1350.8301344741499</v>
      </c>
      <c r="S102" s="149">
        <v>1478.9308350571685</v>
      </c>
      <c r="T102" s="149">
        <v>1270.0112375397991</v>
      </c>
      <c r="U102" s="150">
        <v>1398.1119381228175</v>
      </c>
      <c r="V102" s="151">
        <v>5497.8841451939352</v>
      </c>
      <c r="W102" s="148">
        <v>4867.1526424073745</v>
      </c>
      <c r="X102" s="149">
        <v>3140.0091192987143</v>
      </c>
      <c r="Y102" s="149">
        <v>16429.424133674525</v>
      </c>
      <c r="Z102" s="150">
        <v>3045.3837825477226</v>
      </c>
      <c r="AA102" s="152">
        <v>27481.96967792834</v>
      </c>
      <c r="AB102" s="148">
        <v>426.90554621438071</v>
      </c>
      <c r="AC102" s="149">
        <v>452.35790940331401</v>
      </c>
      <c r="AD102" s="149">
        <v>389.05755160226568</v>
      </c>
      <c r="AE102" s="150">
        <v>384.42984920427784</v>
      </c>
      <c r="AF102" s="151">
        <v>1652.7508564242382</v>
      </c>
      <c r="AG102" s="148">
        <v>0</v>
      </c>
      <c r="AH102" s="149">
        <v>0</v>
      </c>
      <c r="AI102" s="149">
        <v>0</v>
      </c>
      <c r="AJ102" s="150">
        <v>0</v>
      </c>
      <c r="AK102" s="151">
        <v>0</v>
      </c>
      <c r="AL102" s="153">
        <v>177939.94521413124</v>
      </c>
      <c r="AM102" s="154">
        <v>181759.3461829299</v>
      </c>
      <c r="AN102" s="154">
        <v>8366.1335999999992</v>
      </c>
      <c r="AO102" s="154">
        <v>50905.66747171028</v>
      </c>
      <c r="AP102" s="142">
        <v>52580.774999580164</v>
      </c>
      <c r="AQ102" s="142">
        <v>2424.0794034147752</v>
      </c>
      <c r="AR102" s="142">
        <v>368065.42499706114</v>
      </c>
    </row>
    <row r="103" spans="1:44" s="92" customFormat="1" ht="14.1" x14ac:dyDescent="0.5">
      <c r="A103" s="4" t="str">
        <f t="shared" si="0"/>
        <v>Northern</v>
      </c>
      <c r="B103" s="4" t="s">
        <v>35</v>
      </c>
      <c r="C103" s="4" t="s">
        <v>155</v>
      </c>
      <c r="D103" s="3" t="s">
        <v>323</v>
      </c>
      <c r="E103" s="3" t="s">
        <v>324</v>
      </c>
      <c r="F103" s="3" t="s">
        <v>150</v>
      </c>
      <c r="G103" s="144">
        <v>24929.232300000003</v>
      </c>
      <c r="H103" s="145">
        <v>24929.232300000003</v>
      </c>
      <c r="I103" s="145">
        <v>27539.956500000008</v>
      </c>
      <c r="J103" s="146">
        <v>27348.927900000006</v>
      </c>
      <c r="K103" s="147">
        <v>16098.234399999999</v>
      </c>
      <c r="L103" s="145">
        <v>17073.146400000001</v>
      </c>
      <c r="M103" s="145">
        <v>13971.7076</v>
      </c>
      <c r="N103" s="146">
        <v>13788.911599999999</v>
      </c>
      <c r="O103" s="147">
        <v>106127.00000000003</v>
      </c>
      <c r="P103" s="145">
        <v>60932</v>
      </c>
      <c r="Q103" s="145">
        <v>167059.00000000003</v>
      </c>
      <c r="R103" s="148">
        <v>1087.798433405133</v>
      </c>
      <c r="S103" s="149">
        <v>1190.9555498004913</v>
      </c>
      <c r="T103" s="149">
        <v>1022.7164758509798</v>
      </c>
      <c r="U103" s="150">
        <v>1125.8735922463381</v>
      </c>
      <c r="V103" s="151">
        <v>4427.3440513029427</v>
      </c>
      <c r="W103" s="148">
        <v>904.24320278281073</v>
      </c>
      <c r="X103" s="149">
        <v>534.59140734799462</v>
      </c>
      <c r="Y103" s="149">
        <v>3388.4714642028725</v>
      </c>
      <c r="Z103" s="150">
        <v>552.2431191848359</v>
      </c>
      <c r="AA103" s="152">
        <v>5379.5491935185128</v>
      </c>
      <c r="AB103" s="148">
        <v>180.04062779591294</v>
      </c>
      <c r="AC103" s="149">
        <v>190.77475736640102</v>
      </c>
      <c r="AD103" s="149">
        <v>164.07883772031713</v>
      </c>
      <c r="AE103" s="150">
        <v>162.12717779841023</v>
      </c>
      <c r="AF103" s="151">
        <v>697.02140068104131</v>
      </c>
      <c r="AG103" s="148">
        <v>0</v>
      </c>
      <c r="AH103" s="149">
        <v>0</v>
      </c>
      <c r="AI103" s="149">
        <v>0</v>
      </c>
      <c r="AJ103" s="150">
        <v>0</v>
      </c>
      <c r="AK103" s="151">
        <v>0</v>
      </c>
      <c r="AL103" s="153">
        <v>84409.496400000004</v>
      </c>
      <c r="AM103" s="154">
        <v>78239.146000000022</v>
      </c>
      <c r="AN103" s="154">
        <v>4410.3576000000003</v>
      </c>
      <c r="AO103" s="154">
        <v>21468.656032344534</v>
      </c>
      <c r="AP103" s="142">
        <v>23865.571428571431</v>
      </c>
      <c r="AQ103" s="142">
        <v>1193.2785714285715</v>
      </c>
      <c r="AR103" s="142">
        <v>167059.00000000003</v>
      </c>
    </row>
    <row r="104" spans="1:44" s="92" customFormat="1" ht="14.1" x14ac:dyDescent="0.5">
      <c r="A104" s="4" t="str">
        <f t="shared" si="0"/>
        <v>Northern</v>
      </c>
      <c r="B104" s="4" t="s">
        <v>35</v>
      </c>
      <c r="C104" s="4" t="s">
        <v>155</v>
      </c>
      <c r="D104" s="3" t="s">
        <v>325</v>
      </c>
      <c r="E104" s="3" t="s">
        <v>326</v>
      </c>
      <c r="F104" s="3" t="s">
        <v>150</v>
      </c>
      <c r="G104" s="144">
        <v>0</v>
      </c>
      <c r="H104" s="145">
        <v>0</v>
      </c>
      <c r="I104" s="145">
        <v>0</v>
      </c>
      <c r="J104" s="146">
        <v>0</v>
      </c>
      <c r="K104" s="147">
        <v>2623.2417999999998</v>
      </c>
      <c r="L104" s="145">
        <v>2782.1058000000003</v>
      </c>
      <c r="M104" s="145">
        <v>2276.7197000000001</v>
      </c>
      <c r="N104" s="146">
        <v>2246.9327000000003</v>
      </c>
      <c r="O104" s="147">
        <v>0</v>
      </c>
      <c r="P104" s="145">
        <v>9929</v>
      </c>
      <c r="Q104" s="145">
        <v>9929</v>
      </c>
      <c r="R104" s="148">
        <v>76.921639661879624</v>
      </c>
      <c r="S104" s="149">
        <v>84.216202967218621</v>
      </c>
      <c r="T104" s="149">
        <v>72.319490280399648</v>
      </c>
      <c r="U104" s="150">
        <v>79.614053585738645</v>
      </c>
      <c r="V104" s="151">
        <v>313.07138649523654</v>
      </c>
      <c r="W104" s="148">
        <v>15.828457286668641</v>
      </c>
      <c r="X104" s="149">
        <v>10.925968139060981</v>
      </c>
      <c r="Y104" s="149">
        <v>41.056239033263672</v>
      </c>
      <c r="Z104" s="150">
        <v>9.6166536204673765</v>
      </c>
      <c r="AA104" s="152">
        <v>77.427318079460676</v>
      </c>
      <c r="AB104" s="148">
        <v>10.700012409219031</v>
      </c>
      <c r="AC104" s="149">
        <v>11.337953528467862</v>
      </c>
      <c r="AD104" s="149">
        <v>9.75138567994642</v>
      </c>
      <c r="AE104" s="150">
        <v>9.6353963855375415</v>
      </c>
      <c r="AF104" s="151">
        <v>41.424748003170855</v>
      </c>
      <c r="AG104" s="148">
        <v>0</v>
      </c>
      <c r="AH104" s="149">
        <v>0</v>
      </c>
      <c r="AI104" s="149">
        <v>0</v>
      </c>
      <c r="AJ104" s="150">
        <v>0</v>
      </c>
      <c r="AK104" s="151">
        <v>0</v>
      </c>
      <c r="AL104" s="153">
        <v>5405.3476000000001</v>
      </c>
      <c r="AM104" s="154">
        <v>4261.5267999999996</v>
      </c>
      <c r="AN104" s="154">
        <v>262.12559999999996</v>
      </c>
      <c r="AO104" s="154">
        <v>1275.9058261879497</v>
      </c>
      <c r="AP104" s="142">
        <v>1418.4285714285713</v>
      </c>
      <c r="AQ104" s="142">
        <v>70.917857142857144</v>
      </c>
      <c r="AR104" s="142">
        <v>9929</v>
      </c>
    </row>
    <row r="105" spans="1:44" s="92" customFormat="1" ht="14.1" x14ac:dyDescent="0.5">
      <c r="A105" s="4" t="str">
        <f t="shared" si="0"/>
        <v>Northern</v>
      </c>
      <c r="B105" s="4" t="s">
        <v>35</v>
      </c>
      <c r="C105" s="4" t="s">
        <v>155</v>
      </c>
      <c r="D105" s="3" t="s">
        <v>327</v>
      </c>
      <c r="E105" s="3" t="s">
        <v>328</v>
      </c>
      <c r="F105" s="3" t="s">
        <v>150</v>
      </c>
      <c r="G105" s="144">
        <v>0</v>
      </c>
      <c r="H105" s="145">
        <v>0</v>
      </c>
      <c r="I105" s="145">
        <v>0</v>
      </c>
      <c r="J105" s="146">
        <v>0</v>
      </c>
      <c r="K105" s="147">
        <v>16690.438699999999</v>
      </c>
      <c r="L105" s="145">
        <v>17701.2147</v>
      </c>
      <c r="M105" s="145">
        <v>14485.68355</v>
      </c>
      <c r="N105" s="146">
        <v>14296.163049999999</v>
      </c>
      <c r="O105" s="147">
        <v>0</v>
      </c>
      <c r="P105" s="145">
        <v>63173.5</v>
      </c>
      <c r="Q105" s="145">
        <v>63173.5</v>
      </c>
      <c r="R105" s="148">
        <v>169.07280861414961</v>
      </c>
      <c r="S105" s="149">
        <v>185.10616816119756</v>
      </c>
      <c r="T105" s="149">
        <v>158.95734143210649</v>
      </c>
      <c r="U105" s="150">
        <v>174.99070097915441</v>
      </c>
      <c r="V105" s="151">
        <v>688.12701918660809</v>
      </c>
      <c r="W105" s="148">
        <v>1122.716457008866</v>
      </c>
      <c r="X105" s="149">
        <v>673.19959344934921</v>
      </c>
      <c r="Y105" s="149">
        <v>4106.6559217118838</v>
      </c>
      <c r="Z105" s="150">
        <v>685.98565156646055</v>
      </c>
      <c r="AA105" s="152">
        <v>6588.5576237365594</v>
      </c>
      <c r="AB105" s="148">
        <v>68.082513363931952</v>
      </c>
      <c r="AC105" s="149">
        <v>72.141633401889948</v>
      </c>
      <c r="AD105" s="149">
        <v>62.046549151643752</v>
      </c>
      <c r="AE105" s="150">
        <v>61.308527326560487</v>
      </c>
      <c r="AF105" s="151">
        <v>263.57922324402614</v>
      </c>
      <c r="AG105" s="148">
        <v>0</v>
      </c>
      <c r="AH105" s="149">
        <v>0</v>
      </c>
      <c r="AI105" s="149">
        <v>0</v>
      </c>
      <c r="AJ105" s="150">
        <v>0</v>
      </c>
      <c r="AK105" s="151">
        <v>0</v>
      </c>
      <c r="AL105" s="153">
        <v>34391.653399999996</v>
      </c>
      <c r="AM105" s="154">
        <v>27114.066200000005</v>
      </c>
      <c r="AN105" s="154">
        <v>1667.7804000000001</v>
      </c>
      <c r="AO105" s="154">
        <v>8118.3901607175758</v>
      </c>
      <c r="AP105" s="142">
        <v>9024.7857142857138</v>
      </c>
      <c r="AQ105" s="142">
        <v>451.2392857142857</v>
      </c>
      <c r="AR105" s="142">
        <v>63173.5</v>
      </c>
    </row>
    <row r="106" spans="1:44" s="92" customFormat="1" ht="14.1" x14ac:dyDescent="0.5">
      <c r="A106" s="4" t="str">
        <f t="shared" si="0"/>
        <v>Northern</v>
      </c>
      <c r="B106" s="4" t="s">
        <v>35</v>
      </c>
      <c r="C106" s="4" t="s">
        <v>155</v>
      </c>
      <c r="D106" s="3" t="s">
        <v>329</v>
      </c>
      <c r="E106" s="3" t="s">
        <v>330</v>
      </c>
      <c r="F106" s="3" t="s">
        <v>150</v>
      </c>
      <c r="G106" s="144">
        <v>0</v>
      </c>
      <c r="H106" s="145">
        <v>0</v>
      </c>
      <c r="I106" s="145">
        <v>0</v>
      </c>
      <c r="J106" s="146">
        <v>0</v>
      </c>
      <c r="K106" s="147">
        <v>8739.735999999999</v>
      </c>
      <c r="L106" s="145">
        <v>9269.0159999999996</v>
      </c>
      <c r="M106" s="145">
        <v>7585.2439999999997</v>
      </c>
      <c r="N106" s="146">
        <v>7486.0039999999999</v>
      </c>
      <c r="O106" s="147">
        <v>0</v>
      </c>
      <c r="P106" s="145">
        <v>33080</v>
      </c>
      <c r="Q106" s="145">
        <v>33080</v>
      </c>
      <c r="R106" s="148">
        <v>7.587871789001472</v>
      </c>
      <c r="S106" s="149">
        <v>8.3074379781904586</v>
      </c>
      <c r="T106" s="149">
        <v>7.1338965537620682</v>
      </c>
      <c r="U106" s="150">
        <v>7.8534627429510548</v>
      </c>
      <c r="V106" s="151">
        <v>30.882669063905055</v>
      </c>
      <c r="W106" s="148">
        <v>24.62993223106638</v>
      </c>
      <c r="X106" s="149">
        <v>14.756116976582444</v>
      </c>
      <c r="Y106" s="149">
        <v>89.566964028891405</v>
      </c>
      <c r="Z106" s="150">
        <v>15.005850897346804</v>
      </c>
      <c r="AA106" s="152">
        <v>143.95886413388706</v>
      </c>
      <c r="AB106" s="148">
        <v>35.650542428057157</v>
      </c>
      <c r="AC106" s="149">
        <v>37.776049022683878</v>
      </c>
      <c r="AD106" s="149">
        <v>32.489886517865493</v>
      </c>
      <c r="AE106" s="150">
        <v>32.103430773387913</v>
      </c>
      <c r="AF106" s="151">
        <v>138.01990874199444</v>
      </c>
      <c r="AG106" s="148">
        <v>0</v>
      </c>
      <c r="AH106" s="149">
        <v>0</v>
      </c>
      <c r="AI106" s="149">
        <v>0</v>
      </c>
      <c r="AJ106" s="150">
        <v>0</v>
      </c>
      <c r="AK106" s="151">
        <v>0</v>
      </c>
      <c r="AL106" s="153">
        <v>18008.752</v>
      </c>
      <c r="AM106" s="154">
        <v>14197.936</v>
      </c>
      <c r="AN106" s="154">
        <v>873.31200000000001</v>
      </c>
      <c r="AO106" s="154">
        <v>4251.0917792513847</v>
      </c>
      <c r="AP106" s="142">
        <v>4725.7142857142853</v>
      </c>
      <c r="AQ106" s="142">
        <v>236.28571428571428</v>
      </c>
      <c r="AR106" s="142">
        <v>33080</v>
      </c>
    </row>
    <row r="107" spans="1:44" s="92" customFormat="1" ht="14.1" x14ac:dyDescent="0.5">
      <c r="A107" s="4" t="str">
        <f t="shared" ref="A107:A170" si="1">INDEX($A$8:$C$41,MATCH(B107,$B$8:$B$41,0),1)</f>
        <v>Northern</v>
      </c>
      <c r="B107" s="4" t="s">
        <v>35</v>
      </c>
      <c r="C107" s="4" t="s">
        <v>155</v>
      </c>
      <c r="D107" s="3" t="s">
        <v>331</v>
      </c>
      <c r="E107" s="3" t="s">
        <v>332</v>
      </c>
      <c r="F107" s="3" t="s">
        <v>150</v>
      </c>
      <c r="G107" s="144">
        <v>0</v>
      </c>
      <c r="H107" s="145">
        <v>0</v>
      </c>
      <c r="I107" s="145">
        <v>0</v>
      </c>
      <c r="J107" s="146">
        <v>0</v>
      </c>
      <c r="K107" s="147">
        <v>6285.1162549399169</v>
      </c>
      <c r="L107" s="145">
        <v>7780.4535000000005</v>
      </c>
      <c r="M107" s="145">
        <v>5454.8719048361954</v>
      </c>
      <c r="N107" s="146">
        <v>6283.7852499999999</v>
      </c>
      <c r="O107" s="147">
        <v>0</v>
      </c>
      <c r="P107" s="145">
        <v>25804.226909776113</v>
      </c>
      <c r="Q107" s="145">
        <v>25804.226909776113</v>
      </c>
      <c r="R107" s="148">
        <v>0</v>
      </c>
      <c r="S107" s="149">
        <v>0</v>
      </c>
      <c r="T107" s="149">
        <v>0</v>
      </c>
      <c r="U107" s="150">
        <v>0</v>
      </c>
      <c r="V107" s="151">
        <v>0</v>
      </c>
      <c r="W107" s="148">
        <v>702.60893871464975</v>
      </c>
      <c r="X107" s="149">
        <v>403.80889136033562</v>
      </c>
      <c r="Y107" s="149">
        <v>2751.0133099095096</v>
      </c>
      <c r="Z107" s="150">
        <v>428.38546189725764</v>
      </c>
      <c r="AA107" s="152">
        <v>4285.8166018817528</v>
      </c>
      <c r="AB107" s="148">
        <v>205.29695073808548</v>
      </c>
      <c r="AC107" s="149">
        <v>217.53687734035617</v>
      </c>
      <c r="AD107" s="149">
        <v>187.09602092042326</v>
      </c>
      <c r="AE107" s="150">
        <v>184.87057972001043</v>
      </c>
      <c r="AF107" s="151">
        <v>794.80042871887531</v>
      </c>
      <c r="AG107" s="148">
        <v>0</v>
      </c>
      <c r="AH107" s="149">
        <v>0</v>
      </c>
      <c r="AI107" s="149">
        <v>0</v>
      </c>
      <c r="AJ107" s="150">
        <v>0</v>
      </c>
      <c r="AK107" s="151">
        <v>0</v>
      </c>
      <c r="AL107" s="153">
        <v>14065.569754939917</v>
      </c>
      <c r="AM107" s="154">
        <v>11152.207554836195</v>
      </c>
      <c r="AN107" s="154">
        <v>586.44959999999992</v>
      </c>
      <c r="AO107" s="154">
        <v>3485.0433900000003</v>
      </c>
      <c r="AP107" s="142">
        <v>3686.3181299680159</v>
      </c>
      <c r="AQ107" s="142">
        <v>297.50892857142856</v>
      </c>
      <c r="AR107" s="142">
        <v>25804.226909776113</v>
      </c>
    </row>
    <row r="108" spans="1:44" s="92" customFormat="1" ht="14.1" x14ac:dyDescent="0.5">
      <c r="A108" s="4" t="str">
        <f t="shared" si="1"/>
        <v>Central Highland</v>
      </c>
      <c r="B108" s="4" t="s">
        <v>36</v>
      </c>
      <c r="C108" s="4" t="s">
        <v>157</v>
      </c>
      <c r="D108" s="3" t="s">
        <v>36</v>
      </c>
      <c r="E108" s="3" t="s">
        <v>333</v>
      </c>
      <c r="F108" s="3" t="s">
        <v>150</v>
      </c>
      <c r="G108" s="144">
        <v>5189.5722000000005</v>
      </c>
      <c r="H108" s="145">
        <v>5189.5722000000005</v>
      </c>
      <c r="I108" s="145">
        <v>4883.5635000000002</v>
      </c>
      <c r="J108" s="146">
        <v>5449.47</v>
      </c>
      <c r="K108" s="147">
        <v>10911.7593</v>
      </c>
      <c r="L108" s="145">
        <v>11829.099300000002</v>
      </c>
      <c r="M108" s="145">
        <v>11540.137199999999</v>
      </c>
      <c r="N108" s="146">
        <v>11586.004199999999</v>
      </c>
      <c r="O108" s="147">
        <v>20959.500000000004</v>
      </c>
      <c r="P108" s="145">
        <v>45867</v>
      </c>
      <c r="Q108" s="145">
        <v>66826.5</v>
      </c>
      <c r="R108" s="148">
        <v>19.28000302720449</v>
      </c>
      <c r="S108" s="149">
        <v>21.108346822621112</v>
      </c>
      <c r="T108" s="149">
        <v>18.126498572585419</v>
      </c>
      <c r="U108" s="150">
        <v>19.954842368002041</v>
      </c>
      <c r="V108" s="151">
        <v>78.469690790413068</v>
      </c>
      <c r="W108" s="148">
        <v>506.65409556323675</v>
      </c>
      <c r="X108" s="149">
        <v>298.41557114965838</v>
      </c>
      <c r="Y108" s="149">
        <v>1999.8737371705574</v>
      </c>
      <c r="Z108" s="150">
        <v>316.58678393772061</v>
      </c>
      <c r="AA108" s="152">
        <v>3121.5301878211731</v>
      </c>
      <c r="AB108" s="148">
        <v>249.75896180466097</v>
      </c>
      <c r="AC108" s="149">
        <v>270.40626162653183</v>
      </c>
      <c r="AD108" s="149">
        <v>262.8600403718379</v>
      </c>
      <c r="AE108" s="150">
        <v>265.06102157112366</v>
      </c>
      <c r="AF108" s="151">
        <v>1048.0862853741542</v>
      </c>
      <c r="AG108" s="148">
        <v>0</v>
      </c>
      <c r="AH108" s="149">
        <v>0</v>
      </c>
      <c r="AI108" s="149">
        <v>0</v>
      </c>
      <c r="AJ108" s="150">
        <v>0</v>
      </c>
      <c r="AK108" s="151">
        <v>0</v>
      </c>
      <c r="AL108" s="153">
        <v>33367.325100000002</v>
      </c>
      <c r="AM108" s="154">
        <v>31968.943949999997</v>
      </c>
      <c r="AN108" s="154">
        <v>1490.2309500000001</v>
      </c>
      <c r="AO108" s="154">
        <v>8587.8350902703369</v>
      </c>
      <c r="AP108" s="142">
        <v>9546.6428571428569</v>
      </c>
      <c r="AQ108" s="142">
        <v>477.33214285714286</v>
      </c>
      <c r="AR108" s="142">
        <v>66826.5</v>
      </c>
    </row>
    <row r="109" spans="1:44" s="92" customFormat="1" ht="14.1" x14ac:dyDescent="0.5">
      <c r="A109" s="4" t="str">
        <f t="shared" si="1"/>
        <v>Central Highland</v>
      </c>
      <c r="B109" s="4" t="s">
        <v>36</v>
      </c>
      <c r="C109" s="4" t="s">
        <v>157</v>
      </c>
      <c r="D109" s="3" t="s">
        <v>334</v>
      </c>
      <c r="E109" s="3" t="s">
        <v>335</v>
      </c>
      <c r="F109" s="3" t="s">
        <v>150</v>
      </c>
      <c r="G109" s="144">
        <v>0</v>
      </c>
      <c r="H109" s="145">
        <v>0</v>
      </c>
      <c r="I109" s="145">
        <v>0</v>
      </c>
      <c r="J109" s="146">
        <v>0</v>
      </c>
      <c r="K109" s="147">
        <v>4819.8540000000003</v>
      </c>
      <c r="L109" s="145">
        <v>5225.0540000000001</v>
      </c>
      <c r="M109" s="145">
        <v>5097.4160000000002</v>
      </c>
      <c r="N109" s="146">
        <v>5117.6759999999995</v>
      </c>
      <c r="O109" s="147">
        <v>0</v>
      </c>
      <c r="P109" s="145">
        <v>20260</v>
      </c>
      <c r="Q109" s="145">
        <v>20260</v>
      </c>
      <c r="R109" s="148">
        <v>0</v>
      </c>
      <c r="S109" s="149">
        <v>0</v>
      </c>
      <c r="T109" s="149">
        <v>0</v>
      </c>
      <c r="U109" s="150">
        <v>0</v>
      </c>
      <c r="V109" s="151">
        <v>0</v>
      </c>
      <c r="W109" s="148">
        <v>175.9506870116906</v>
      </c>
      <c r="X109" s="149">
        <v>95.041179937413375</v>
      </c>
      <c r="Y109" s="149">
        <v>758.49368521097665</v>
      </c>
      <c r="Z109" s="150">
        <v>107.3916258673182</v>
      </c>
      <c r="AA109" s="152">
        <v>1136.8771780273989</v>
      </c>
      <c r="AB109" s="148">
        <v>258.42706535830507</v>
      </c>
      <c r="AC109" s="149">
        <v>279.79094780714524</v>
      </c>
      <c r="AD109" s="149">
        <v>271.98282833345741</v>
      </c>
      <c r="AE109" s="150">
        <v>274.26019651328306</v>
      </c>
      <c r="AF109" s="151">
        <v>1084.4610380121908</v>
      </c>
      <c r="AG109" s="148">
        <v>0</v>
      </c>
      <c r="AH109" s="149">
        <v>0</v>
      </c>
      <c r="AI109" s="149">
        <v>0</v>
      </c>
      <c r="AJ109" s="150">
        <v>0</v>
      </c>
      <c r="AK109" s="151">
        <v>0</v>
      </c>
      <c r="AL109" s="153">
        <v>10044.907999999999</v>
      </c>
      <c r="AM109" s="154">
        <v>9763.2939999999999</v>
      </c>
      <c r="AN109" s="154">
        <v>451.798</v>
      </c>
      <c r="AO109" s="154">
        <v>2603.6009506539617</v>
      </c>
      <c r="AP109" s="142">
        <v>2894.2857142857142</v>
      </c>
      <c r="AQ109" s="142">
        <v>144.71428571428572</v>
      </c>
      <c r="AR109" s="142">
        <v>20260</v>
      </c>
    </row>
    <row r="110" spans="1:44" s="92" customFormat="1" ht="14.1" x14ac:dyDescent="0.5">
      <c r="A110" s="4" t="str">
        <f t="shared" si="1"/>
        <v>Central Highland</v>
      </c>
      <c r="B110" s="4" t="s">
        <v>36</v>
      </c>
      <c r="C110" s="4" t="s">
        <v>157</v>
      </c>
      <c r="D110" s="3" t="s">
        <v>336</v>
      </c>
      <c r="E110" s="3" t="s">
        <v>337</v>
      </c>
      <c r="F110" s="3" t="s">
        <v>150</v>
      </c>
      <c r="G110" s="144">
        <v>0</v>
      </c>
      <c r="H110" s="145">
        <v>0</v>
      </c>
      <c r="I110" s="145">
        <v>0</v>
      </c>
      <c r="J110" s="146">
        <v>0</v>
      </c>
      <c r="K110" s="147">
        <v>4618.2337500000003</v>
      </c>
      <c r="L110" s="145">
        <v>5006.4837500000003</v>
      </c>
      <c r="M110" s="145">
        <v>4884.1849999999995</v>
      </c>
      <c r="N110" s="146">
        <v>4903.5974999999999</v>
      </c>
      <c r="O110" s="147">
        <v>0</v>
      </c>
      <c r="P110" s="145">
        <v>19412.5</v>
      </c>
      <c r="Q110" s="145">
        <v>19412.5</v>
      </c>
      <c r="R110" s="148">
        <v>0</v>
      </c>
      <c r="S110" s="149">
        <v>0</v>
      </c>
      <c r="T110" s="149">
        <v>0</v>
      </c>
      <c r="U110" s="150">
        <v>0</v>
      </c>
      <c r="V110" s="151">
        <v>0</v>
      </c>
      <c r="W110" s="148">
        <v>226.48872342981815</v>
      </c>
      <c r="X110" s="149">
        <v>129.95998293626559</v>
      </c>
      <c r="Y110" s="149">
        <v>927.53705257473678</v>
      </c>
      <c r="Z110" s="150">
        <v>140.59443855018648</v>
      </c>
      <c r="AA110" s="152">
        <v>1424.5801974910069</v>
      </c>
      <c r="AB110" s="148">
        <v>122.43173538506854</v>
      </c>
      <c r="AC110" s="149">
        <v>132.55303285500497</v>
      </c>
      <c r="AD110" s="149">
        <v>128.853878449749</v>
      </c>
      <c r="AE110" s="150">
        <v>129.93279848461535</v>
      </c>
      <c r="AF110" s="151">
        <v>513.77144517443787</v>
      </c>
      <c r="AG110" s="148">
        <v>0</v>
      </c>
      <c r="AH110" s="149">
        <v>0</v>
      </c>
      <c r="AI110" s="149">
        <v>0</v>
      </c>
      <c r="AJ110" s="150">
        <v>0</v>
      </c>
      <c r="AK110" s="151">
        <v>0</v>
      </c>
      <c r="AL110" s="153">
        <v>9624.7175000000007</v>
      </c>
      <c r="AM110" s="154">
        <v>9354.8837499999991</v>
      </c>
      <c r="AN110" s="154">
        <v>432.89875000000001</v>
      </c>
      <c r="AO110" s="154">
        <v>2494.6892129600215</v>
      </c>
      <c r="AP110" s="142">
        <v>2773.2142857142858</v>
      </c>
      <c r="AQ110" s="142">
        <v>138.66071428571431</v>
      </c>
      <c r="AR110" s="142">
        <v>19412.5</v>
      </c>
    </row>
    <row r="111" spans="1:44" s="92" customFormat="1" ht="14.1" x14ac:dyDescent="0.5">
      <c r="A111" s="4" t="str">
        <f t="shared" si="1"/>
        <v>Central Highland</v>
      </c>
      <c r="B111" s="4" t="s">
        <v>36</v>
      </c>
      <c r="C111" s="4" t="s">
        <v>157</v>
      </c>
      <c r="D111" s="3" t="s">
        <v>338</v>
      </c>
      <c r="E111" s="3" t="s">
        <v>339</v>
      </c>
      <c r="F111" s="3" t="s">
        <v>150</v>
      </c>
      <c r="G111" s="144">
        <v>0</v>
      </c>
      <c r="H111" s="145">
        <v>0</v>
      </c>
      <c r="I111" s="145">
        <v>0</v>
      </c>
      <c r="J111" s="146">
        <v>0</v>
      </c>
      <c r="K111" s="147">
        <v>2845.8820827904397</v>
      </c>
      <c r="L111" s="145">
        <v>3601.0577000000003</v>
      </c>
      <c r="M111" s="145">
        <v>3009.7685247165805</v>
      </c>
      <c r="N111" s="146">
        <v>3527.0537999999997</v>
      </c>
      <c r="O111" s="147">
        <v>0</v>
      </c>
      <c r="P111" s="145">
        <v>12983.76210750702</v>
      </c>
      <c r="Q111" s="145">
        <v>12983.76210750702</v>
      </c>
      <c r="R111" s="148">
        <v>0</v>
      </c>
      <c r="S111" s="149">
        <v>0</v>
      </c>
      <c r="T111" s="149">
        <v>0</v>
      </c>
      <c r="U111" s="150">
        <v>0</v>
      </c>
      <c r="V111" s="151">
        <v>0</v>
      </c>
      <c r="W111" s="148">
        <v>83.735567915202154</v>
      </c>
      <c r="X111" s="149">
        <v>45.230441054552145</v>
      </c>
      <c r="Y111" s="149">
        <v>360.96988633534431</v>
      </c>
      <c r="Z111" s="150">
        <v>51.108062912759863</v>
      </c>
      <c r="AA111" s="152">
        <v>541.04395821785852</v>
      </c>
      <c r="AB111" s="148">
        <v>99.984133631146136</v>
      </c>
      <c r="AC111" s="149">
        <v>108.24971245000297</v>
      </c>
      <c r="AD111" s="149">
        <v>105.2287902420959</v>
      </c>
      <c r="AE111" s="150">
        <v>106.10989255273547</v>
      </c>
      <c r="AF111" s="151">
        <v>419.57252887598048</v>
      </c>
      <c r="AG111" s="148">
        <v>0</v>
      </c>
      <c r="AH111" s="149">
        <v>0</v>
      </c>
      <c r="AI111" s="149">
        <v>0</v>
      </c>
      <c r="AJ111" s="150">
        <v>0</v>
      </c>
      <c r="AK111" s="151">
        <v>0</v>
      </c>
      <c r="AL111" s="153">
        <v>6446.9397827904395</v>
      </c>
      <c r="AM111" s="154">
        <v>6287.7313247165803</v>
      </c>
      <c r="AN111" s="154">
        <v>249.09100000000001</v>
      </c>
      <c r="AO111" s="154">
        <v>1794.3771013811095</v>
      </c>
      <c r="AP111" s="142">
        <v>1854.8231582152887</v>
      </c>
      <c r="AQ111" s="142">
        <v>149.60357142857143</v>
      </c>
      <c r="AR111" s="142">
        <v>12983.76210750702</v>
      </c>
    </row>
    <row r="112" spans="1:44" s="92" customFormat="1" ht="14.1" x14ac:dyDescent="0.5">
      <c r="A112" s="4" t="str">
        <f t="shared" si="1"/>
        <v>Central Highland</v>
      </c>
      <c r="B112" s="4" t="s">
        <v>36</v>
      </c>
      <c r="C112" s="4" t="s">
        <v>157</v>
      </c>
      <c r="D112" s="3" t="s">
        <v>340</v>
      </c>
      <c r="E112" s="3" t="s">
        <v>341</v>
      </c>
      <c r="F112" s="3" t="s">
        <v>150</v>
      </c>
      <c r="G112" s="144">
        <v>0</v>
      </c>
      <c r="H112" s="145">
        <v>0</v>
      </c>
      <c r="I112" s="145">
        <v>0</v>
      </c>
      <c r="J112" s="146">
        <v>0</v>
      </c>
      <c r="K112" s="147">
        <v>2364.8764453639956</v>
      </c>
      <c r="L112" s="145">
        <v>2992.4137000000001</v>
      </c>
      <c r="M112" s="145">
        <v>2501.0631090944989</v>
      </c>
      <c r="N112" s="146">
        <v>2930.9177999999997</v>
      </c>
      <c r="O112" s="147">
        <v>0</v>
      </c>
      <c r="P112" s="145">
        <v>10789.271054458493</v>
      </c>
      <c r="Q112" s="145">
        <v>10789.271054458493</v>
      </c>
      <c r="R112" s="148">
        <v>0</v>
      </c>
      <c r="S112" s="149">
        <v>0</v>
      </c>
      <c r="T112" s="149">
        <v>0</v>
      </c>
      <c r="U112" s="150">
        <v>0</v>
      </c>
      <c r="V112" s="151">
        <v>0</v>
      </c>
      <c r="W112" s="148">
        <v>70.410455786261807</v>
      </c>
      <c r="X112" s="149">
        <v>37.997068717695988</v>
      </c>
      <c r="Y112" s="149">
        <v>301.91913118095306</v>
      </c>
      <c r="Z112" s="150">
        <v>42.942422251341142</v>
      </c>
      <c r="AA112" s="152">
        <v>453.26907793625202</v>
      </c>
      <c r="AB112" s="148">
        <v>115.20571093936886</v>
      </c>
      <c r="AC112" s="149">
        <v>124.72964088274094</v>
      </c>
      <c r="AD112" s="149">
        <v>121.24881369531559</v>
      </c>
      <c r="AE112" s="150">
        <v>122.26405495831467</v>
      </c>
      <c r="AF112" s="151">
        <v>483.44822047574007</v>
      </c>
      <c r="AG112" s="148">
        <v>0</v>
      </c>
      <c r="AH112" s="149">
        <v>0</v>
      </c>
      <c r="AI112" s="149">
        <v>0</v>
      </c>
      <c r="AJ112" s="150">
        <v>0</v>
      </c>
      <c r="AK112" s="151">
        <v>0</v>
      </c>
      <c r="AL112" s="153">
        <v>5357.2901453639952</v>
      </c>
      <c r="AM112" s="154">
        <v>5224.9923090944985</v>
      </c>
      <c r="AN112" s="154">
        <v>206.98859999999996</v>
      </c>
      <c r="AO112" s="154">
        <v>1491.0948583631748</v>
      </c>
      <c r="AP112" s="142">
        <v>1541.3244363512133</v>
      </c>
      <c r="AQ112" s="142">
        <v>124.31785714285714</v>
      </c>
      <c r="AR112" s="142">
        <v>10789.271054458493</v>
      </c>
    </row>
    <row r="113" spans="1:44" s="92" customFormat="1" ht="14.1" x14ac:dyDescent="0.5">
      <c r="A113" s="4" t="str">
        <f t="shared" si="1"/>
        <v>Central Highland</v>
      </c>
      <c r="B113" s="4" t="s">
        <v>36</v>
      </c>
      <c r="C113" s="4" t="s">
        <v>157</v>
      </c>
      <c r="D113" s="3" t="s">
        <v>342</v>
      </c>
      <c r="E113" s="3" t="s">
        <v>343</v>
      </c>
      <c r="F113" s="3" t="s">
        <v>150</v>
      </c>
      <c r="G113" s="144">
        <v>0</v>
      </c>
      <c r="H113" s="145">
        <v>0</v>
      </c>
      <c r="I113" s="145">
        <v>0</v>
      </c>
      <c r="J113" s="146">
        <v>0</v>
      </c>
      <c r="K113" s="147">
        <v>6070.6580130282346</v>
      </c>
      <c r="L113" s="145">
        <v>7681.5515000000005</v>
      </c>
      <c r="M113" s="145">
        <v>6420.2503408066577</v>
      </c>
      <c r="N113" s="146">
        <v>7523.6909999999998</v>
      </c>
      <c r="O113" s="147">
        <v>0</v>
      </c>
      <c r="P113" s="145">
        <v>27696.150853834893</v>
      </c>
      <c r="Q113" s="145">
        <v>27696.150853834893</v>
      </c>
      <c r="R113" s="148">
        <v>0</v>
      </c>
      <c r="S113" s="149">
        <v>0</v>
      </c>
      <c r="T113" s="149">
        <v>0</v>
      </c>
      <c r="U113" s="150">
        <v>0</v>
      </c>
      <c r="V113" s="151">
        <v>0</v>
      </c>
      <c r="W113" s="148">
        <v>403.35154960089938</v>
      </c>
      <c r="X113" s="149">
        <v>238.96832755948222</v>
      </c>
      <c r="Y113" s="149">
        <v>1594.4557637827338</v>
      </c>
      <c r="Z113" s="150">
        <v>252.60229882462824</v>
      </c>
      <c r="AA113" s="152">
        <v>2489.3779397677436</v>
      </c>
      <c r="AB113" s="148">
        <v>171.18518333270458</v>
      </c>
      <c r="AC113" s="149">
        <v>185.33687494686438</v>
      </c>
      <c r="AD113" s="149">
        <v>180.16468308788211</v>
      </c>
      <c r="AE113" s="150">
        <v>181.67323904675197</v>
      </c>
      <c r="AF113" s="151">
        <v>718.35998041420305</v>
      </c>
      <c r="AG113" s="148">
        <v>0</v>
      </c>
      <c r="AH113" s="149">
        <v>0</v>
      </c>
      <c r="AI113" s="149">
        <v>0</v>
      </c>
      <c r="AJ113" s="150">
        <v>0</v>
      </c>
      <c r="AK113" s="151">
        <v>0</v>
      </c>
      <c r="AL113" s="153">
        <v>13752.209513028236</v>
      </c>
      <c r="AM113" s="154">
        <v>13412.576940806657</v>
      </c>
      <c r="AN113" s="154">
        <v>531.36440000000005</v>
      </c>
      <c r="AO113" s="154">
        <v>3827.6532238513464</v>
      </c>
      <c r="AP113" s="142">
        <v>3956.5929791192707</v>
      </c>
      <c r="AQ113" s="142">
        <v>319.125</v>
      </c>
      <c r="AR113" s="142">
        <v>27696.150853834893</v>
      </c>
    </row>
    <row r="114" spans="1:44" s="92" customFormat="1" ht="14.1" x14ac:dyDescent="0.5">
      <c r="A114" s="4" t="str">
        <f t="shared" si="1"/>
        <v>Central Highland</v>
      </c>
      <c r="B114" s="4" t="s">
        <v>36</v>
      </c>
      <c r="C114" s="4" t="s">
        <v>157</v>
      </c>
      <c r="D114" s="3" t="s">
        <v>344</v>
      </c>
      <c r="E114" s="3" t="s">
        <v>345</v>
      </c>
      <c r="F114" s="3" t="s">
        <v>150</v>
      </c>
      <c r="G114" s="144">
        <v>0</v>
      </c>
      <c r="H114" s="145">
        <v>0</v>
      </c>
      <c r="I114" s="145">
        <v>0</v>
      </c>
      <c r="J114" s="146">
        <v>0</v>
      </c>
      <c r="K114" s="147">
        <v>10230.056850000001</v>
      </c>
      <c r="L114" s="145">
        <v>11090.086850000002</v>
      </c>
      <c r="M114" s="145">
        <v>10819.1774</v>
      </c>
      <c r="N114" s="146">
        <v>10862.178899999999</v>
      </c>
      <c r="O114" s="147">
        <v>0</v>
      </c>
      <c r="P114" s="145">
        <v>43001.5</v>
      </c>
      <c r="Q114" s="145">
        <v>43001.5</v>
      </c>
      <c r="R114" s="148">
        <v>7.3310696152546919</v>
      </c>
      <c r="S114" s="149">
        <v>8.0262829731522665</v>
      </c>
      <c r="T114" s="149">
        <v>6.8924586126326171</v>
      </c>
      <c r="U114" s="150">
        <v>7.5876719705301916</v>
      </c>
      <c r="V114" s="151">
        <v>29.837483171569765</v>
      </c>
      <c r="W114" s="148">
        <v>589.55792445739939</v>
      </c>
      <c r="X114" s="149">
        <v>341.53777270104132</v>
      </c>
      <c r="Y114" s="149">
        <v>2364.2115680205911</v>
      </c>
      <c r="Z114" s="150">
        <v>366.63087816871285</v>
      </c>
      <c r="AA114" s="152">
        <v>3661.9381433477447</v>
      </c>
      <c r="AB114" s="148">
        <v>254.09940954874585</v>
      </c>
      <c r="AC114" s="149">
        <v>275.10552943170978</v>
      </c>
      <c r="AD114" s="149">
        <v>267.42816581966201</v>
      </c>
      <c r="AE114" s="150">
        <v>269.66739687317596</v>
      </c>
      <c r="AF114" s="151">
        <v>1066.3005016732936</v>
      </c>
      <c r="AG114" s="148">
        <v>0</v>
      </c>
      <c r="AH114" s="149">
        <v>0</v>
      </c>
      <c r="AI114" s="149">
        <v>0</v>
      </c>
      <c r="AJ114" s="150">
        <v>0</v>
      </c>
      <c r="AK114" s="151">
        <v>0</v>
      </c>
      <c r="AL114" s="153">
        <v>21320.143700000001</v>
      </c>
      <c r="AM114" s="154">
        <v>20722.422849999999</v>
      </c>
      <c r="AN114" s="154">
        <v>958.93344999999999</v>
      </c>
      <c r="AO114" s="154">
        <v>5526.0980394642838</v>
      </c>
      <c r="AP114" s="142">
        <v>6143.0714285714284</v>
      </c>
      <c r="AQ114" s="142">
        <v>307.15357142857147</v>
      </c>
      <c r="AR114" s="142">
        <v>43001.5</v>
      </c>
    </row>
    <row r="115" spans="1:44" s="92" customFormat="1" ht="14.1" x14ac:dyDescent="0.5">
      <c r="A115" s="4" t="str">
        <f t="shared" si="1"/>
        <v>Central Highland</v>
      </c>
      <c r="B115" s="4" t="s">
        <v>37</v>
      </c>
      <c r="C115" s="4" t="s">
        <v>158</v>
      </c>
      <c r="D115" s="3" t="s">
        <v>346</v>
      </c>
      <c r="E115" s="3" t="s">
        <v>347</v>
      </c>
      <c r="F115" s="3" t="s">
        <v>150</v>
      </c>
      <c r="G115" s="144">
        <v>0</v>
      </c>
      <c r="H115" s="145">
        <v>0</v>
      </c>
      <c r="I115" s="145">
        <v>0</v>
      </c>
      <c r="J115" s="146">
        <v>0</v>
      </c>
      <c r="K115" s="147">
        <v>4863.3896999999997</v>
      </c>
      <c r="L115" s="145">
        <v>5272.2497000000003</v>
      </c>
      <c r="M115" s="145">
        <v>5143.4587999999994</v>
      </c>
      <c r="N115" s="146">
        <v>5163.9017999999996</v>
      </c>
      <c r="O115" s="147">
        <v>0</v>
      </c>
      <c r="P115" s="145">
        <v>20443</v>
      </c>
      <c r="Q115" s="145">
        <v>20443</v>
      </c>
      <c r="R115" s="148">
        <v>0</v>
      </c>
      <c r="S115" s="149">
        <v>0</v>
      </c>
      <c r="T115" s="149">
        <v>0</v>
      </c>
      <c r="U115" s="150">
        <v>0</v>
      </c>
      <c r="V115" s="151">
        <v>0</v>
      </c>
      <c r="W115" s="148">
        <v>327.77448348477435</v>
      </c>
      <c r="X115" s="149">
        <v>183.12062527555219</v>
      </c>
      <c r="Y115" s="149">
        <v>1398.7837125104447</v>
      </c>
      <c r="Z115" s="150">
        <v>201.85090861203022</v>
      </c>
      <c r="AA115" s="152">
        <v>2111.5297298828013</v>
      </c>
      <c r="AB115" s="148">
        <v>65.802337860622131</v>
      </c>
      <c r="AC115" s="149">
        <v>71.242145061017666</v>
      </c>
      <c r="AD115" s="149">
        <v>69.253992175593908</v>
      </c>
      <c r="AE115" s="150">
        <v>69.833870100509188</v>
      </c>
      <c r="AF115" s="151">
        <v>276.13234519774289</v>
      </c>
      <c r="AG115" s="148">
        <v>0</v>
      </c>
      <c r="AH115" s="149">
        <v>0</v>
      </c>
      <c r="AI115" s="149">
        <v>0</v>
      </c>
      <c r="AJ115" s="150">
        <v>0</v>
      </c>
      <c r="AK115" s="151">
        <v>0</v>
      </c>
      <c r="AL115" s="153">
        <v>10135.6394</v>
      </c>
      <c r="AM115" s="154">
        <v>9851.4817000000003</v>
      </c>
      <c r="AN115" s="154">
        <v>455.87889999999999</v>
      </c>
      <c r="AO115" s="154">
        <v>2627.1181754303525</v>
      </c>
      <c r="AP115" s="142">
        <v>2920.4285714285716</v>
      </c>
      <c r="AQ115" s="142">
        <v>146.02142857142857</v>
      </c>
      <c r="AR115" s="142">
        <v>20443</v>
      </c>
    </row>
    <row r="116" spans="1:44" s="92" customFormat="1" ht="14.1" x14ac:dyDescent="0.5">
      <c r="A116" s="4" t="str">
        <f t="shared" si="1"/>
        <v>Central Highland</v>
      </c>
      <c r="B116" s="4" t="s">
        <v>37</v>
      </c>
      <c r="C116" s="4" t="s">
        <v>158</v>
      </c>
      <c r="D116" s="3" t="s">
        <v>348</v>
      </c>
      <c r="E116" s="3" t="s">
        <v>349</v>
      </c>
      <c r="F116" s="3" t="s">
        <v>150</v>
      </c>
      <c r="G116" s="144">
        <v>0</v>
      </c>
      <c r="H116" s="145">
        <v>0</v>
      </c>
      <c r="I116" s="145">
        <v>0</v>
      </c>
      <c r="J116" s="146">
        <v>0</v>
      </c>
      <c r="K116" s="147">
        <v>3551.0089062556049</v>
      </c>
      <c r="L116" s="145">
        <v>4277.2715000000007</v>
      </c>
      <c r="M116" s="145">
        <v>3755.50164276549</v>
      </c>
      <c r="N116" s="146">
        <v>4189.3710000000001</v>
      </c>
      <c r="O116" s="147">
        <v>0</v>
      </c>
      <c r="P116" s="145">
        <v>15773.153049021097</v>
      </c>
      <c r="Q116" s="145">
        <v>15773.153049021097</v>
      </c>
      <c r="R116" s="148">
        <v>0</v>
      </c>
      <c r="S116" s="149">
        <v>0</v>
      </c>
      <c r="T116" s="149">
        <v>0</v>
      </c>
      <c r="U116" s="150">
        <v>0</v>
      </c>
      <c r="V116" s="151">
        <v>0</v>
      </c>
      <c r="W116" s="148">
        <v>351.90137402338121</v>
      </c>
      <c r="X116" s="149">
        <v>190.08235987482675</v>
      </c>
      <c r="Y116" s="149">
        <v>1486.6476230135142</v>
      </c>
      <c r="Z116" s="150">
        <v>210.48758669994368</v>
      </c>
      <c r="AA116" s="152">
        <v>2239.1189436116656</v>
      </c>
      <c r="AB116" s="148">
        <v>55.021239224159032</v>
      </c>
      <c r="AC116" s="149">
        <v>59.569784808363536</v>
      </c>
      <c r="AD116" s="149">
        <v>57.907372209060362</v>
      </c>
      <c r="AE116" s="150">
        <v>58.392242550523797</v>
      </c>
      <c r="AF116" s="151">
        <v>230.89063879210673</v>
      </c>
      <c r="AG116" s="148">
        <v>0</v>
      </c>
      <c r="AH116" s="149">
        <v>0</v>
      </c>
      <c r="AI116" s="149">
        <v>0</v>
      </c>
      <c r="AJ116" s="150">
        <v>0</v>
      </c>
      <c r="AK116" s="151">
        <v>0</v>
      </c>
      <c r="AL116" s="153">
        <v>7828.2804062556061</v>
      </c>
      <c r="AM116" s="154">
        <v>7612.0122030450202</v>
      </c>
      <c r="AN116" s="154">
        <v>332.86043972047071</v>
      </c>
      <c r="AO116" s="154">
        <v>2131.3288137510349</v>
      </c>
      <c r="AP116" s="142">
        <v>2253.3075784315852</v>
      </c>
      <c r="AQ116" s="142">
        <v>177.69642857142858</v>
      </c>
      <c r="AR116" s="142">
        <v>15773.153049021097</v>
      </c>
    </row>
    <row r="117" spans="1:44" s="92" customFormat="1" ht="14.1" x14ac:dyDescent="0.5">
      <c r="A117" s="4" t="str">
        <f t="shared" si="1"/>
        <v>Central Highland</v>
      </c>
      <c r="B117" s="4" t="s">
        <v>37</v>
      </c>
      <c r="C117" s="4" t="s">
        <v>158</v>
      </c>
      <c r="D117" s="3" t="s">
        <v>350</v>
      </c>
      <c r="E117" s="3" t="s">
        <v>351</v>
      </c>
      <c r="F117" s="3" t="s">
        <v>150</v>
      </c>
      <c r="G117" s="144">
        <v>0</v>
      </c>
      <c r="H117" s="145">
        <v>0</v>
      </c>
      <c r="I117" s="145">
        <v>0</v>
      </c>
      <c r="J117" s="146">
        <v>0</v>
      </c>
      <c r="K117" s="147">
        <v>3087.942</v>
      </c>
      <c r="L117" s="145">
        <v>3347.5420000000004</v>
      </c>
      <c r="M117" s="145">
        <v>3265.768</v>
      </c>
      <c r="N117" s="146">
        <v>3278.748</v>
      </c>
      <c r="O117" s="147">
        <v>0</v>
      </c>
      <c r="P117" s="145">
        <v>12980</v>
      </c>
      <c r="Q117" s="145">
        <v>12980</v>
      </c>
      <c r="R117" s="148">
        <v>0</v>
      </c>
      <c r="S117" s="149">
        <v>0</v>
      </c>
      <c r="T117" s="149">
        <v>0</v>
      </c>
      <c r="U117" s="150">
        <v>0</v>
      </c>
      <c r="V117" s="151">
        <v>0</v>
      </c>
      <c r="W117" s="148">
        <v>537.87200493273258</v>
      </c>
      <c r="X117" s="149">
        <v>295.61607704077869</v>
      </c>
      <c r="Y117" s="149">
        <v>2286.1302947004656</v>
      </c>
      <c r="Z117" s="150">
        <v>329.86181510717938</v>
      </c>
      <c r="AA117" s="152">
        <v>3449.4801917811565</v>
      </c>
      <c r="AB117" s="148">
        <v>41.815315814055985</v>
      </c>
      <c r="AC117" s="149">
        <v>45.272142173841566</v>
      </c>
      <c r="AD117" s="149">
        <v>44.008733555036677</v>
      </c>
      <c r="AE117" s="150">
        <v>44.377227735521444</v>
      </c>
      <c r="AF117" s="151">
        <v>175.47341927845568</v>
      </c>
      <c r="AG117" s="148">
        <v>0</v>
      </c>
      <c r="AH117" s="149">
        <v>0</v>
      </c>
      <c r="AI117" s="149">
        <v>0</v>
      </c>
      <c r="AJ117" s="150">
        <v>0</v>
      </c>
      <c r="AK117" s="151">
        <v>0</v>
      </c>
      <c r="AL117" s="153">
        <v>6435.4840000000004</v>
      </c>
      <c r="AM117" s="154">
        <v>6255.0619999999999</v>
      </c>
      <c r="AN117" s="154">
        <v>289.45400000000001</v>
      </c>
      <c r="AO117" s="154">
        <v>1668.0523365986392</v>
      </c>
      <c r="AP117" s="142">
        <v>1854.2857142857142</v>
      </c>
      <c r="AQ117" s="142">
        <v>92.714285714285722</v>
      </c>
      <c r="AR117" s="142">
        <v>12980</v>
      </c>
    </row>
    <row r="118" spans="1:44" s="92" customFormat="1" ht="14.1" x14ac:dyDescent="0.5">
      <c r="A118" s="4" t="str">
        <f t="shared" si="1"/>
        <v>Central Highland</v>
      </c>
      <c r="B118" s="4" t="s">
        <v>37</v>
      </c>
      <c r="C118" s="4" t="s">
        <v>158</v>
      </c>
      <c r="D118" s="3" t="s">
        <v>352</v>
      </c>
      <c r="E118" s="3" t="s">
        <v>353</v>
      </c>
      <c r="F118" s="3" t="s">
        <v>150</v>
      </c>
      <c r="G118" s="144">
        <v>0</v>
      </c>
      <c r="H118" s="145">
        <v>0</v>
      </c>
      <c r="I118" s="145">
        <v>0</v>
      </c>
      <c r="J118" s="146">
        <v>0</v>
      </c>
      <c r="K118" s="147">
        <v>7350.385031760924</v>
      </c>
      <c r="L118" s="145">
        <v>8853.7070000000003</v>
      </c>
      <c r="M118" s="145">
        <v>7773.6732828543436</v>
      </c>
      <c r="N118" s="146">
        <v>8671.7579999999998</v>
      </c>
      <c r="O118" s="147">
        <v>0</v>
      </c>
      <c r="P118" s="145">
        <v>32649.523314615268</v>
      </c>
      <c r="Q118" s="145">
        <v>32649.523314615268</v>
      </c>
      <c r="R118" s="148">
        <v>0</v>
      </c>
      <c r="S118" s="149">
        <v>0</v>
      </c>
      <c r="T118" s="149">
        <v>0</v>
      </c>
      <c r="U118" s="150">
        <v>0</v>
      </c>
      <c r="V118" s="151">
        <v>0</v>
      </c>
      <c r="W118" s="148">
        <v>892.47276183038241</v>
      </c>
      <c r="X118" s="149">
        <v>482.07634642953042</v>
      </c>
      <c r="Y118" s="149">
        <v>3770.3533089680086</v>
      </c>
      <c r="Z118" s="150">
        <v>533.82695181130293</v>
      </c>
      <c r="AA118" s="152">
        <v>5678.7293690392244</v>
      </c>
      <c r="AB118" s="148">
        <v>142.93257692960725</v>
      </c>
      <c r="AC118" s="149">
        <v>154.74865651631839</v>
      </c>
      <c r="AD118" s="149">
        <v>150.43008935772343</v>
      </c>
      <c r="AE118" s="150">
        <v>151.68967144564698</v>
      </c>
      <c r="AF118" s="151">
        <v>599.80099424929608</v>
      </c>
      <c r="AG118" s="148">
        <v>0</v>
      </c>
      <c r="AH118" s="149">
        <v>0</v>
      </c>
      <c r="AI118" s="149">
        <v>0</v>
      </c>
      <c r="AJ118" s="150">
        <v>0</v>
      </c>
      <c r="AK118" s="151">
        <v>0</v>
      </c>
      <c r="AL118" s="153">
        <v>16204.092031760923</v>
      </c>
      <c r="AM118" s="154">
        <v>15756.429239103742</v>
      </c>
      <c r="AN118" s="154">
        <v>689.00204375060366</v>
      </c>
      <c r="AO118" s="154">
        <v>4411.7285605108846</v>
      </c>
      <c r="AP118" s="142">
        <v>4664.2176163736094</v>
      </c>
      <c r="AQ118" s="142">
        <v>367.82142857142861</v>
      </c>
      <c r="AR118" s="142">
        <v>32649.523314615268</v>
      </c>
    </row>
    <row r="119" spans="1:44" s="92" customFormat="1" ht="14.1" x14ac:dyDescent="0.5">
      <c r="A119" s="4" t="str">
        <f t="shared" si="1"/>
        <v>Central Highland</v>
      </c>
      <c r="B119" s="4" t="s">
        <v>37</v>
      </c>
      <c r="C119" s="4" t="s">
        <v>158</v>
      </c>
      <c r="D119" s="3" t="s">
        <v>354</v>
      </c>
      <c r="E119" s="3" t="s">
        <v>355</v>
      </c>
      <c r="F119" s="3" t="s">
        <v>150</v>
      </c>
      <c r="G119" s="144">
        <v>0</v>
      </c>
      <c r="H119" s="145">
        <v>0</v>
      </c>
      <c r="I119" s="145">
        <v>0</v>
      </c>
      <c r="J119" s="146">
        <v>0</v>
      </c>
      <c r="K119" s="147">
        <v>10067.987475</v>
      </c>
      <c r="L119" s="145">
        <v>10914.392475000001</v>
      </c>
      <c r="M119" s="145">
        <v>10647.7749</v>
      </c>
      <c r="N119" s="146">
        <v>10690.095149999999</v>
      </c>
      <c r="O119" s="147">
        <v>0</v>
      </c>
      <c r="P119" s="145">
        <v>42320.25</v>
      </c>
      <c r="Q119" s="145">
        <v>42320.25</v>
      </c>
      <c r="R119" s="148">
        <v>0</v>
      </c>
      <c r="S119" s="149">
        <v>0</v>
      </c>
      <c r="T119" s="149">
        <v>0</v>
      </c>
      <c r="U119" s="150">
        <v>0</v>
      </c>
      <c r="V119" s="151">
        <v>0</v>
      </c>
      <c r="W119" s="148">
        <v>658.22516044734869</v>
      </c>
      <c r="X119" s="149">
        <v>355.54561892249222</v>
      </c>
      <c r="Y119" s="149">
        <v>2837.4974609398587</v>
      </c>
      <c r="Z119" s="150">
        <v>401.74819074460606</v>
      </c>
      <c r="AA119" s="152">
        <v>4253.0164310543059</v>
      </c>
      <c r="AB119" s="148">
        <v>106.59890732845547</v>
      </c>
      <c r="AC119" s="149">
        <v>115.41132224398453</v>
      </c>
      <c r="AD119" s="149">
        <v>112.19054115810587</v>
      </c>
      <c r="AE119" s="150">
        <v>113.12993564148717</v>
      </c>
      <c r="AF119" s="151">
        <v>447.33070637203303</v>
      </c>
      <c r="AG119" s="148">
        <v>0</v>
      </c>
      <c r="AH119" s="149">
        <v>0</v>
      </c>
      <c r="AI119" s="149">
        <v>0</v>
      </c>
      <c r="AJ119" s="150">
        <v>0</v>
      </c>
      <c r="AK119" s="151">
        <v>0</v>
      </c>
      <c r="AL119" s="153">
        <v>20982.379950000002</v>
      </c>
      <c r="AM119" s="154">
        <v>20394.128474999998</v>
      </c>
      <c r="AN119" s="154">
        <v>943.74157500000001</v>
      </c>
      <c r="AO119" s="154">
        <v>3698.1465822000005</v>
      </c>
      <c r="AP119" s="142">
        <v>6045.75</v>
      </c>
      <c r="AQ119" s="142">
        <v>302.28750000000002</v>
      </c>
      <c r="AR119" s="142">
        <v>42320.25</v>
      </c>
    </row>
    <row r="120" spans="1:44" s="92" customFormat="1" ht="14.1" x14ac:dyDescent="0.5">
      <c r="A120" s="4" t="str">
        <f t="shared" si="1"/>
        <v>Central Highland</v>
      </c>
      <c r="B120" s="4" t="s">
        <v>37</v>
      </c>
      <c r="C120" s="4" t="s">
        <v>158</v>
      </c>
      <c r="D120" s="3" t="s">
        <v>356</v>
      </c>
      <c r="E120" s="3" t="s">
        <v>357</v>
      </c>
      <c r="F120" s="3" t="s">
        <v>150</v>
      </c>
      <c r="G120" s="144">
        <v>2614.2846</v>
      </c>
      <c r="H120" s="145">
        <v>2614.2846</v>
      </c>
      <c r="I120" s="145">
        <v>2460.1305000000002</v>
      </c>
      <c r="J120" s="146">
        <v>2745.21</v>
      </c>
      <c r="K120" s="147">
        <v>5120.0838000000003</v>
      </c>
      <c r="L120" s="145">
        <v>5550.5237999999999</v>
      </c>
      <c r="M120" s="145">
        <v>5414.9351999999999</v>
      </c>
      <c r="N120" s="146">
        <v>5436.4571999999998</v>
      </c>
      <c r="O120" s="147">
        <v>10558.5</v>
      </c>
      <c r="P120" s="145">
        <v>21522</v>
      </c>
      <c r="Q120" s="145">
        <v>32080.5</v>
      </c>
      <c r="R120" s="148">
        <v>8.3656902404884033</v>
      </c>
      <c r="S120" s="149">
        <v>9.1590178050117235</v>
      </c>
      <c r="T120" s="149">
        <v>7.865178858578842</v>
      </c>
      <c r="U120" s="150">
        <v>8.6585064231021605</v>
      </c>
      <c r="V120" s="151">
        <v>34.048393327181131</v>
      </c>
      <c r="W120" s="148">
        <v>710.44513268131413</v>
      </c>
      <c r="X120" s="149">
        <v>403.60014076824723</v>
      </c>
      <c r="Y120" s="149">
        <v>2938.7554510617024</v>
      </c>
      <c r="Z120" s="150">
        <v>439.67356664487124</v>
      </c>
      <c r="AA120" s="152">
        <v>4492.4742911561352</v>
      </c>
      <c r="AB120" s="148">
        <v>98.016706624835564</v>
      </c>
      <c r="AC120" s="149">
        <v>106.11964040792103</v>
      </c>
      <c r="AD120" s="149">
        <v>103.15816207095577</v>
      </c>
      <c r="AE120" s="150">
        <v>104.02192658590398</v>
      </c>
      <c r="AF120" s="151">
        <v>411.31643568961636</v>
      </c>
      <c r="AG120" s="148">
        <v>0</v>
      </c>
      <c r="AH120" s="149">
        <v>0</v>
      </c>
      <c r="AI120" s="149">
        <v>0</v>
      </c>
      <c r="AJ120" s="150">
        <v>0</v>
      </c>
      <c r="AK120" s="151">
        <v>0</v>
      </c>
      <c r="AL120" s="153">
        <v>16023.767100000001</v>
      </c>
      <c r="AM120" s="154">
        <v>15341.337749999999</v>
      </c>
      <c r="AN120" s="154">
        <v>715.39515000000006</v>
      </c>
      <c r="AO120" s="154">
        <v>4122.64660895629</v>
      </c>
      <c r="AP120" s="142">
        <v>4582.9285714285716</v>
      </c>
      <c r="AQ120" s="142">
        <v>229.1464285714286</v>
      </c>
      <c r="AR120" s="142">
        <v>32080.5</v>
      </c>
    </row>
    <row r="121" spans="1:44" s="92" customFormat="1" ht="14.1" x14ac:dyDescent="0.5">
      <c r="A121" s="4" t="str">
        <f t="shared" si="1"/>
        <v>Central Highland</v>
      </c>
      <c r="B121" s="4" t="s">
        <v>37</v>
      </c>
      <c r="C121" s="4" t="s">
        <v>158</v>
      </c>
      <c r="D121" s="3" t="s">
        <v>358</v>
      </c>
      <c r="E121" s="3" t="s">
        <v>359</v>
      </c>
      <c r="F121" s="3" t="s">
        <v>150</v>
      </c>
      <c r="G121" s="144">
        <v>0</v>
      </c>
      <c r="H121" s="145">
        <v>0</v>
      </c>
      <c r="I121" s="145">
        <v>0</v>
      </c>
      <c r="J121" s="146">
        <v>0</v>
      </c>
      <c r="K121" s="147">
        <v>5337.7541171511748</v>
      </c>
      <c r="L121" s="145">
        <v>6429.4470000000001</v>
      </c>
      <c r="M121" s="145">
        <v>5645.1405459236466</v>
      </c>
      <c r="N121" s="146">
        <v>6297.3180000000002</v>
      </c>
      <c r="O121" s="147">
        <v>0</v>
      </c>
      <c r="P121" s="145">
        <v>23709.659663074821</v>
      </c>
      <c r="Q121" s="145">
        <v>23709.659663074821</v>
      </c>
      <c r="R121" s="148">
        <v>0</v>
      </c>
      <c r="S121" s="149">
        <v>0</v>
      </c>
      <c r="T121" s="149">
        <v>0</v>
      </c>
      <c r="U121" s="150">
        <v>0</v>
      </c>
      <c r="V121" s="151">
        <v>0</v>
      </c>
      <c r="W121" s="148">
        <v>259.68625492689279</v>
      </c>
      <c r="X121" s="149">
        <v>140.27162099196551</v>
      </c>
      <c r="Y121" s="149">
        <v>1119.463571546321</v>
      </c>
      <c r="Z121" s="150">
        <v>158.49968878007806</v>
      </c>
      <c r="AA121" s="152">
        <v>1677.9211362452572</v>
      </c>
      <c r="AB121" s="148">
        <v>117.60890740543402</v>
      </c>
      <c r="AC121" s="149">
        <v>127.33150696853538</v>
      </c>
      <c r="AD121" s="149">
        <v>123.77806956476228</v>
      </c>
      <c r="AE121" s="150">
        <v>124.81448880752944</v>
      </c>
      <c r="AF121" s="151">
        <v>493.53297274626118</v>
      </c>
      <c r="AG121" s="148">
        <v>0</v>
      </c>
      <c r="AH121" s="149">
        <v>0</v>
      </c>
      <c r="AI121" s="149">
        <v>0</v>
      </c>
      <c r="AJ121" s="150">
        <v>0</v>
      </c>
      <c r="AK121" s="151">
        <v>0</v>
      </c>
      <c r="AL121" s="153">
        <v>11767.201117151175</v>
      </c>
      <c r="AM121" s="154">
        <v>11442.114212958235</v>
      </c>
      <c r="AN121" s="154">
        <v>500.34433296541067</v>
      </c>
      <c r="AO121" s="154">
        <v>3203.7399654394508</v>
      </c>
      <c r="AP121" s="142">
        <v>3387.0942375821173</v>
      </c>
      <c r="AQ121" s="142">
        <v>267.10714285714283</v>
      </c>
      <c r="AR121" s="142">
        <v>23709.659663074821</v>
      </c>
    </row>
    <row r="122" spans="1:44" s="92" customFormat="1" ht="14.1" x14ac:dyDescent="0.5">
      <c r="A122" s="4" t="str">
        <f t="shared" si="1"/>
        <v>Central Highland</v>
      </c>
      <c r="B122" s="4" t="s">
        <v>37</v>
      </c>
      <c r="C122" s="4" t="s">
        <v>158</v>
      </c>
      <c r="D122" s="3" t="s">
        <v>360</v>
      </c>
      <c r="E122" s="3" t="s">
        <v>361</v>
      </c>
      <c r="F122" s="3" t="s">
        <v>150</v>
      </c>
      <c r="G122" s="144">
        <v>0</v>
      </c>
      <c r="H122" s="145">
        <v>0</v>
      </c>
      <c r="I122" s="145">
        <v>0</v>
      </c>
      <c r="J122" s="146">
        <v>0</v>
      </c>
      <c r="K122" s="147">
        <v>3999.0990000000002</v>
      </c>
      <c r="L122" s="145">
        <v>4335.299</v>
      </c>
      <c r="M122" s="145">
        <v>4229.3959999999997</v>
      </c>
      <c r="N122" s="146">
        <v>4246.2060000000001</v>
      </c>
      <c r="O122" s="147">
        <v>0</v>
      </c>
      <c r="P122" s="145">
        <v>16810</v>
      </c>
      <c r="Q122" s="145">
        <v>16810</v>
      </c>
      <c r="R122" s="148">
        <v>8.703156137451213</v>
      </c>
      <c r="S122" s="149">
        <v>9.5284859624516738</v>
      </c>
      <c r="T122" s="149">
        <v>8.1824544882019961</v>
      </c>
      <c r="U122" s="150">
        <v>9.0077843132024551</v>
      </c>
      <c r="V122" s="151">
        <v>35.42188090130734</v>
      </c>
      <c r="W122" s="148">
        <v>349.78148622805969</v>
      </c>
      <c r="X122" s="149">
        <v>188.93728541774948</v>
      </c>
      <c r="Y122" s="149">
        <v>1507.8488922868817</v>
      </c>
      <c r="Z122" s="150">
        <v>213.48937672418683</v>
      </c>
      <c r="AA122" s="152">
        <v>2260.0570406568777</v>
      </c>
      <c r="AB122" s="148">
        <v>49.383298796814458</v>
      </c>
      <c r="AC122" s="149">
        <v>53.465762020890189</v>
      </c>
      <c r="AD122" s="149">
        <v>51.97369424356301</v>
      </c>
      <c r="AE122" s="150">
        <v>52.408880678616775</v>
      </c>
      <c r="AF122" s="151">
        <v>207.23163573988444</v>
      </c>
      <c r="AG122" s="148">
        <v>0</v>
      </c>
      <c r="AH122" s="149">
        <v>0</v>
      </c>
      <c r="AI122" s="149">
        <v>0</v>
      </c>
      <c r="AJ122" s="150">
        <v>0</v>
      </c>
      <c r="AK122" s="151">
        <v>0</v>
      </c>
      <c r="AL122" s="153">
        <v>8334.398000000001</v>
      </c>
      <c r="AM122" s="154">
        <v>8100.7389999999987</v>
      </c>
      <c r="AN122" s="154">
        <v>374.863</v>
      </c>
      <c r="AO122" s="154">
        <v>2160.2434343777445</v>
      </c>
      <c r="AP122" s="142">
        <v>2401.4285714285716</v>
      </c>
      <c r="AQ122" s="142">
        <v>120.07142857142858</v>
      </c>
      <c r="AR122" s="142">
        <v>16810</v>
      </c>
    </row>
    <row r="123" spans="1:44" s="92" customFormat="1" ht="14.1" x14ac:dyDescent="0.5">
      <c r="A123" s="4" t="str">
        <f t="shared" si="1"/>
        <v>Central Highland</v>
      </c>
      <c r="B123" s="4" t="s">
        <v>37</v>
      </c>
      <c r="C123" s="4" t="s">
        <v>158</v>
      </c>
      <c r="D123" s="3" t="s">
        <v>362</v>
      </c>
      <c r="E123" s="3" t="s">
        <v>363</v>
      </c>
      <c r="F123" s="3" t="s">
        <v>150</v>
      </c>
      <c r="G123" s="144">
        <v>0</v>
      </c>
      <c r="H123" s="145">
        <v>0</v>
      </c>
      <c r="I123" s="145">
        <v>0</v>
      </c>
      <c r="J123" s="146">
        <v>0</v>
      </c>
      <c r="K123" s="147">
        <v>6651.3169534416857</v>
      </c>
      <c r="L123" s="145">
        <v>8011.6635000000006</v>
      </c>
      <c r="M123" s="145">
        <v>7034.3478162502233</v>
      </c>
      <c r="N123" s="146">
        <v>7847.0189999999993</v>
      </c>
      <c r="O123" s="147">
        <v>0</v>
      </c>
      <c r="P123" s="145">
        <v>29544.347269691913</v>
      </c>
      <c r="Q123" s="145">
        <v>29544.347269691913</v>
      </c>
      <c r="R123" s="148">
        <v>0</v>
      </c>
      <c r="S123" s="149">
        <v>0</v>
      </c>
      <c r="T123" s="149">
        <v>0</v>
      </c>
      <c r="U123" s="150">
        <v>0</v>
      </c>
      <c r="V123" s="151">
        <v>0</v>
      </c>
      <c r="W123" s="148">
        <v>670.18960784083981</v>
      </c>
      <c r="X123" s="149">
        <v>373.84918310249168</v>
      </c>
      <c r="Y123" s="149">
        <v>2771.4845238342946</v>
      </c>
      <c r="Z123" s="150">
        <v>404.08043610757841</v>
      </c>
      <c r="AA123" s="152">
        <v>4219.6037508852041</v>
      </c>
      <c r="AB123" s="148">
        <v>103.72981001601609</v>
      </c>
      <c r="AC123" s="149">
        <v>112.3050397991278</v>
      </c>
      <c r="AD123" s="149">
        <v>109.17094566519863</v>
      </c>
      <c r="AE123" s="150">
        <v>110.08505645426132</v>
      </c>
      <c r="AF123" s="151">
        <v>435.29085193460389</v>
      </c>
      <c r="AG123" s="148">
        <v>0</v>
      </c>
      <c r="AH123" s="149">
        <v>0</v>
      </c>
      <c r="AI123" s="149">
        <v>0</v>
      </c>
      <c r="AJ123" s="150">
        <v>0</v>
      </c>
      <c r="AK123" s="151">
        <v>0</v>
      </c>
      <c r="AL123" s="153">
        <v>14662.980453441687</v>
      </c>
      <c r="AM123" s="154">
        <v>14257.893222043627</v>
      </c>
      <c r="AN123" s="154">
        <v>623.47359420659768</v>
      </c>
      <c r="AO123" s="154">
        <v>3992.1452878610726</v>
      </c>
      <c r="AP123" s="142">
        <v>4220.6210385274162</v>
      </c>
      <c r="AQ123" s="142">
        <v>332.83928571428578</v>
      </c>
      <c r="AR123" s="142">
        <v>29544.347269691913</v>
      </c>
    </row>
    <row r="124" spans="1:44" s="92" customFormat="1" ht="14.1" x14ac:dyDescent="0.5">
      <c r="A124" s="4" t="str">
        <f t="shared" si="1"/>
        <v>Western</v>
      </c>
      <c r="B124" s="4" t="s">
        <v>38</v>
      </c>
      <c r="C124" s="4" t="s">
        <v>159</v>
      </c>
      <c r="D124" s="3" t="s">
        <v>364</v>
      </c>
      <c r="E124" s="3" t="s">
        <v>365</v>
      </c>
      <c r="F124" s="3" t="s">
        <v>150</v>
      </c>
      <c r="G124" s="144">
        <v>0</v>
      </c>
      <c r="H124" s="145">
        <v>0</v>
      </c>
      <c r="I124" s="145">
        <v>0</v>
      </c>
      <c r="J124" s="146">
        <v>0</v>
      </c>
      <c r="K124" s="147">
        <v>5036.3836000000001</v>
      </c>
      <c r="L124" s="145">
        <v>4872.8121999999994</v>
      </c>
      <c r="M124" s="145">
        <v>5430.1666000000005</v>
      </c>
      <c r="N124" s="146">
        <v>4854.6376</v>
      </c>
      <c r="O124" s="147">
        <v>0</v>
      </c>
      <c r="P124" s="145">
        <v>20194</v>
      </c>
      <c r="Q124" s="145">
        <v>20194</v>
      </c>
      <c r="R124" s="148">
        <v>22.486710471330792</v>
      </c>
      <c r="S124" s="149">
        <v>24.619149844476937</v>
      </c>
      <c r="T124" s="149">
        <v>21.141351725182801</v>
      </c>
      <c r="U124" s="150">
        <v>23.273791098328946</v>
      </c>
      <c r="V124" s="151">
        <v>91.521003139319475</v>
      </c>
      <c r="W124" s="148">
        <v>160.08282136795114</v>
      </c>
      <c r="X124" s="149">
        <v>90.691092866327949</v>
      </c>
      <c r="Y124" s="149">
        <v>646.55736228843489</v>
      </c>
      <c r="Z124" s="150">
        <v>96.695555868263583</v>
      </c>
      <c r="AA124" s="152">
        <v>994.02683239097757</v>
      </c>
      <c r="AB124" s="148">
        <v>130.75174209933903</v>
      </c>
      <c r="AC124" s="149">
        <v>127.10634707565922</v>
      </c>
      <c r="AD124" s="149">
        <v>146.35188845067469</v>
      </c>
      <c r="AE124" s="150">
        <v>131.87752585665191</v>
      </c>
      <c r="AF124" s="151">
        <v>536.08750348232479</v>
      </c>
      <c r="AG124" s="148">
        <v>0</v>
      </c>
      <c r="AH124" s="149">
        <v>0</v>
      </c>
      <c r="AI124" s="149">
        <v>0</v>
      </c>
      <c r="AJ124" s="150">
        <v>0</v>
      </c>
      <c r="AK124" s="151">
        <v>0</v>
      </c>
      <c r="AL124" s="153">
        <v>9909.1957999999995</v>
      </c>
      <c r="AM124" s="154">
        <v>9882.9436000000005</v>
      </c>
      <c r="AN124" s="154">
        <v>401.86060000000003</v>
      </c>
      <c r="AO124" s="154">
        <v>2595.1193286034609</v>
      </c>
      <c r="AP124" s="142">
        <v>2884.8571428571427</v>
      </c>
      <c r="AQ124" s="142">
        <v>144.24285714285713</v>
      </c>
      <c r="AR124" s="142">
        <v>20194</v>
      </c>
    </row>
    <row r="125" spans="1:44" s="92" customFormat="1" ht="14.1" x14ac:dyDescent="0.5">
      <c r="A125" s="4" t="str">
        <f t="shared" si="1"/>
        <v>Western</v>
      </c>
      <c r="B125" s="4" t="s">
        <v>38</v>
      </c>
      <c r="C125" s="4" t="s">
        <v>159</v>
      </c>
      <c r="D125" s="3" t="s">
        <v>366</v>
      </c>
      <c r="E125" s="3" t="s">
        <v>367</v>
      </c>
      <c r="F125" s="3" t="s">
        <v>150</v>
      </c>
      <c r="G125" s="144">
        <v>0</v>
      </c>
      <c r="H125" s="145">
        <v>0</v>
      </c>
      <c r="I125" s="145">
        <v>0</v>
      </c>
      <c r="J125" s="146">
        <v>0</v>
      </c>
      <c r="K125" s="147">
        <v>10385.514800000001</v>
      </c>
      <c r="L125" s="145">
        <v>10048.214599999998</v>
      </c>
      <c r="M125" s="145">
        <v>11197.533800000001</v>
      </c>
      <c r="N125" s="146">
        <v>10010.736799999999</v>
      </c>
      <c r="O125" s="147">
        <v>0</v>
      </c>
      <c r="P125" s="145">
        <v>41642</v>
      </c>
      <c r="Q125" s="145">
        <v>41642</v>
      </c>
      <c r="R125" s="148">
        <v>111.5810135944093</v>
      </c>
      <c r="S125" s="149">
        <v>122.16236327593042</v>
      </c>
      <c r="T125" s="149">
        <v>104.90522645628226</v>
      </c>
      <c r="U125" s="150">
        <v>115.48657613780337</v>
      </c>
      <c r="V125" s="151">
        <v>454.13517946442533</v>
      </c>
      <c r="W125" s="148">
        <v>432.60767410761571</v>
      </c>
      <c r="X125" s="149">
        <v>303.8497417539445</v>
      </c>
      <c r="Y125" s="149">
        <v>1158.5563634428852</v>
      </c>
      <c r="Z125" s="150">
        <v>249.6728686836459</v>
      </c>
      <c r="AA125" s="152">
        <v>2144.6866479880914</v>
      </c>
      <c r="AB125" s="148">
        <v>269.6196230875322</v>
      </c>
      <c r="AC125" s="149">
        <v>262.10255282514919</v>
      </c>
      <c r="AD125" s="149">
        <v>301.78826200449487</v>
      </c>
      <c r="AE125" s="150">
        <v>271.94107125679761</v>
      </c>
      <c r="AF125" s="151">
        <v>1105.451509173974</v>
      </c>
      <c r="AG125" s="148">
        <v>0</v>
      </c>
      <c r="AH125" s="149">
        <v>0</v>
      </c>
      <c r="AI125" s="149">
        <v>0</v>
      </c>
      <c r="AJ125" s="150">
        <v>0</v>
      </c>
      <c r="AK125" s="151">
        <v>0</v>
      </c>
      <c r="AL125" s="153">
        <v>20433.729399999997</v>
      </c>
      <c r="AM125" s="154">
        <v>20379.594800000003</v>
      </c>
      <c r="AN125" s="154">
        <v>828.67580000000021</v>
      </c>
      <c r="AO125" s="154">
        <v>5351.3252214539471</v>
      </c>
      <c r="AP125" s="142">
        <v>5948.8571428571431</v>
      </c>
      <c r="AQ125" s="142">
        <v>297.43928571428575</v>
      </c>
      <c r="AR125" s="142">
        <v>41642</v>
      </c>
    </row>
    <row r="126" spans="1:44" s="92" customFormat="1" ht="14.1" x14ac:dyDescent="0.5">
      <c r="A126" s="4" t="str">
        <f t="shared" si="1"/>
        <v>Western</v>
      </c>
      <c r="B126" s="4" t="s">
        <v>38</v>
      </c>
      <c r="C126" s="4" t="s">
        <v>159</v>
      </c>
      <c r="D126" s="3" t="s">
        <v>368</v>
      </c>
      <c r="E126" s="3" t="s">
        <v>369</v>
      </c>
      <c r="F126" s="3" t="s">
        <v>150</v>
      </c>
      <c r="G126" s="144">
        <v>0</v>
      </c>
      <c r="H126" s="145">
        <v>0</v>
      </c>
      <c r="I126" s="145">
        <v>0</v>
      </c>
      <c r="J126" s="146">
        <v>0</v>
      </c>
      <c r="K126" s="147">
        <v>12122.336399999998</v>
      </c>
      <c r="L126" s="145">
        <v>11728.6278</v>
      </c>
      <c r="M126" s="145">
        <v>13070.153400000001</v>
      </c>
      <c r="N126" s="146">
        <v>11684.882400000002</v>
      </c>
      <c r="O126" s="147">
        <v>0</v>
      </c>
      <c r="P126" s="145">
        <v>48606</v>
      </c>
      <c r="Q126" s="145">
        <v>48606</v>
      </c>
      <c r="R126" s="148">
        <v>134.46426848864584</v>
      </c>
      <c r="S126" s="149">
        <v>147.21566228508638</v>
      </c>
      <c r="T126" s="149">
        <v>126.41939772436791</v>
      </c>
      <c r="U126" s="150">
        <v>139.17079152080848</v>
      </c>
      <c r="V126" s="151">
        <v>547.27012001890864</v>
      </c>
      <c r="W126" s="148">
        <v>1301.4685121514765</v>
      </c>
      <c r="X126" s="149">
        <v>939.07701248922285</v>
      </c>
      <c r="Y126" s="149">
        <v>3175.6927908750522</v>
      </c>
      <c r="Z126" s="150">
        <v>737.80245298570674</v>
      </c>
      <c r="AA126" s="152">
        <v>6154.0407685014579</v>
      </c>
      <c r="AB126" s="148">
        <v>314.7100030013579</v>
      </c>
      <c r="AC126" s="149">
        <v>305.9358003756538</v>
      </c>
      <c r="AD126" s="149">
        <v>352.25842894370936</v>
      </c>
      <c r="AE126" s="150">
        <v>317.41968322400186</v>
      </c>
      <c r="AF126" s="151">
        <v>1290.3239155447229</v>
      </c>
      <c r="AG126" s="148">
        <v>0</v>
      </c>
      <c r="AH126" s="149">
        <v>0</v>
      </c>
      <c r="AI126" s="149">
        <v>0</v>
      </c>
      <c r="AJ126" s="150">
        <v>0</v>
      </c>
      <c r="AK126" s="151">
        <v>0</v>
      </c>
      <c r="AL126" s="153">
        <v>23850.964199999999</v>
      </c>
      <c r="AM126" s="154">
        <v>23787.776400000002</v>
      </c>
      <c r="AN126" s="154">
        <v>967.25940000000003</v>
      </c>
      <c r="AO126" s="154">
        <v>6246.2648572068683</v>
      </c>
      <c r="AP126" s="142">
        <v>6943.7142857142853</v>
      </c>
      <c r="AQ126" s="142">
        <v>347.18214285714288</v>
      </c>
      <c r="AR126" s="142">
        <v>48606</v>
      </c>
    </row>
    <row r="127" spans="1:44" s="92" customFormat="1" ht="14.1" x14ac:dyDescent="0.5">
      <c r="A127" s="4" t="str">
        <f t="shared" si="1"/>
        <v>Western</v>
      </c>
      <c r="B127" s="4" t="s">
        <v>38</v>
      </c>
      <c r="C127" s="4" t="s">
        <v>159</v>
      </c>
      <c r="D127" s="3" t="s">
        <v>38</v>
      </c>
      <c r="E127" s="3" t="s">
        <v>370</v>
      </c>
      <c r="F127" s="3" t="s">
        <v>150</v>
      </c>
      <c r="G127" s="144">
        <v>14166.932499999999</v>
      </c>
      <c r="H127" s="145">
        <v>14166.932499999999</v>
      </c>
      <c r="I127" s="145">
        <v>20650.105</v>
      </c>
      <c r="J127" s="146">
        <v>19463.238499999999</v>
      </c>
      <c r="K127" s="147">
        <v>17272.571100000001</v>
      </c>
      <c r="L127" s="145">
        <v>16711.59345</v>
      </c>
      <c r="M127" s="145">
        <v>18623.07285</v>
      </c>
      <c r="N127" s="146">
        <v>16649.262600000002</v>
      </c>
      <c r="O127" s="147">
        <v>68605</v>
      </c>
      <c r="P127" s="145">
        <v>69256.5</v>
      </c>
      <c r="Q127" s="145">
        <v>137861.5</v>
      </c>
      <c r="R127" s="148">
        <v>382.50011564111838</v>
      </c>
      <c r="S127" s="149">
        <v>418.77302038038601</v>
      </c>
      <c r="T127" s="149">
        <v>359.61549333780368</v>
      </c>
      <c r="U127" s="150">
        <v>395.88839807707126</v>
      </c>
      <c r="V127" s="151">
        <v>1556.7770274363793</v>
      </c>
      <c r="W127" s="148">
        <v>1312.7801226260178</v>
      </c>
      <c r="X127" s="149">
        <v>825.08918630476467</v>
      </c>
      <c r="Y127" s="149">
        <v>4572.2091763518611</v>
      </c>
      <c r="Z127" s="150">
        <v>788.80938716503692</v>
      </c>
      <c r="AA127" s="152">
        <v>7498.8878724476808</v>
      </c>
      <c r="AB127" s="148">
        <v>892.62312040348752</v>
      </c>
      <c r="AC127" s="149">
        <v>867.73653894082361</v>
      </c>
      <c r="AD127" s="149">
        <v>999.12304989812264</v>
      </c>
      <c r="AE127" s="150">
        <v>900.30868232578075</v>
      </c>
      <c r="AF127" s="151">
        <v>3659.7913915682147</v>
      </c>
      <c r="AG127" s="148">
        <v>0</v>
      </c>
      <c r="AH127" s="149">
        <v>0</v>
      </c>
      <c r="AI127" s="149">
        <v>0</v>
      </c>
      <c r="AJ127" s="150">
        <v>0</v>
      </c>
      <c r="AK127" s="151">
        <v>0</v>
      </c>
      <c r="AL127" s="153">
        <v>62475.821049999999</v>
      </c>
      <c r="AM127" s="154">
        <v>72642.235100000005</v>
      </c>
      <c r="AN127" s="154">
        <v>2743.4438500000001</v>
      </c>
      <c r="AO127" s="154">
        <v>17716.502095685155</v>
      </c>
      <c r="AP127" s="142">
        <v>19694.5</v>
      </c>
      <c r="AQ127" s="142">
        <v>984.72500000000002</v>
      </c>
      <c r="AR127" s="142">
        <v>137861.5</v>
      </c>
    </row>
    <row r="128" spans="1:44" s="92" customFormat="1" ht="14.1" x14ac:dyDescent="0.5">
      <c r="A128" s="4" t="str">
        <f t="shared" si="1"/>
        <v>Western</v>
      </c>
      <c r="B128" s="4" t="s">
        <v>38</v>
      </c>
      <c r="C128" s="4" t="s">
        <v>159</v>
      </c>
      <c r="D128" s="3" t="s">
        <v>371</v>
      </c>
      <c r="E128" s="3" t="s">
        <v>372</v>
      </c>
      <c r="F128" s="3" t="s">
        <v>150</v>
      </c>
      <c r="G128" s="144">
        <v>0</v>
      </c>
      <c r="H128" s="145">
        <v>0</v>
      </c>
      <c r="I128" s="145">
        <v>0</v>
      </c>
      <c r="J128" s="146">
        <v>0</v>
      </c>
      <c r="K128" s="147">
        <v>5720.4877999999999</v>
      </c>
      <c r="L128" s="145">
        <v>5534.6980999999996</v>
      </c>
      <c r="M128" s="145">
        <v>6167.7593000000006</v>
      </c>
      <c r="N128" s="146">
        <v>5514.0548000000008</v>
      </c>
      <c r="O128" s="147">
        <v>0</v>
      </c>
      <c r="P128" s="145">
        <v>22937.000000000004</v>
      </c>
      <c r="Q128" s="145">
        <v>22937.000000000004</v>
      </c>
      <c r="R128" s="148">
        <v>26.291023897785028</v>
      </c>
      <c r="S128" s="149">
        <v>28.78423047824246</v>
      </c>
      <c r="T128" s="149">
        <v>24.718056656037213</v>
      </c>
      <c r="U128" s="150">
        <v>27.211263236494645</v>
      </c>
      <c r="V128" s="151">
        <v>107.00457426855935</v>
      </c>
      <c r="W128" s="148">
        <v>69.762694433083553</v>
      </c>
      <c r="X128" s="149">
        <v>42.205454131356717</v>
      </c>
      <c r="Y128" s="149">
        <v>254.09308053986672</v>
      </c>
      <c r="Z128" s="150">
        <v>41.496380785843655</v>
      </c>
      <c r="AA128" s="152">
        <v>407.55760989015067</v>
      </c>
      <c r="AB128" s="148">
        <v>148.50883097263986</v>
      </c>
      <c r="AC128" s="149">
        <v>144.36836336044655</v>
      </c>
      <c r="AD128" s="149">
        <v>166.22759678364363</v>
      </c>
      <c r="AE128" s="150">
        <v>149.78750479405252</v>
      </c>
      <c r="AF128" s="151">
        <v>608.89229591078265</v>
      </c>
      <c r="AG128" s="148">
        <v>0</v>
      </c>
      <c r="AH128" s="149">
        <v>0</v>
      </c>
      <c r="AI128" s="149">
        <v>0</v>
      </c>
      <c r="AJ128" s="150">
        <v>0</v>
      </c>
      <c r="AK128" s="151">
        <v>0</v>
      </c>
      <c r="AL128" s="153">
        <v>11255.1859</v>
      </c>
      <c r="AM128" s="154">
        <v>11225.367800000004</v>
      </c>
      <c r="AN128" s="154">
        <v>456.44630000000001</v>
      </c>
      <c r="AO128" s="154">
        <v>2947.5564266868018</v>
      </c>
      <c r="AP128" s="142">
        <v>3276.7142857142862</v>
      </c>
      <c r="AQ128" s="142">
        <v>163.83214285714288</v>
      </c>
      <c r="AR128" s="142">
        <v>22937.000000000004</v>
      </c>
    </row>
    <row r="129" spans="1:44" s="92" customFormat="1" ht="14.1" x14ac:dyDescent="0.5">
      <c r="A129" s="4" t="str">
        <f t="shared" si="1"/>
        <v>Western</v>
      </c>
      <c r="B129" s="4" t="s">
        <v>38</v>
      </c>
      <c r="C129" s="4" t="s">
        <v>159</v>
      </c>
      <c r="D129" s="3" t="s">
        <v>373</v>
      </c>
      <c r="E129" s="3" t="s">
        <v>374</v>
      </c>
      <c r="F129" s="3" t="s">
        <v>150</v>
      </c>
      <c r="G129" s="144">
        <v>0</v>
      </c>
      <c r="H129" s="145">
        <v>0</v>
      </c>
      <c r="I129" s="145">
        <v>0</v>
      </c>
      <c r="J129" s="146">
        <v>0</v>
      </c>
      <c r="K129" s="147">
        <v>4237.0565999999999</v>
      </c>
      <c r="L129" s="145">
        <v>4099.4457000000002</v>
      </c>
      <c r="M129" s="145">
        <v>4568.3421000000008</v>
      </c>
      <c r="N129" s="146">
        <v>4084.1556</v>
      </c>
      <c r="O129" s="147">
        <v>0</v>
      </c>
      <c r="P129" s="145">
        <v>16989</v>
      </c>
      <c r="Q129" s="145">
        <v>16989</v>
      </c>
      <c r="R129" s="148">
        <v>172.84875737918694</v>
      </c>
      <c r="S129" s="149">
        <v>189.24019428164951</v>
      </c>
      <c r="T129" s="149">
        <v>162.50737873256892</v>
      </c>
      <c r="U129" s="150">
        <v>178.89881563503153</v>
      </c>
      <c r="V129" s="151">
        <v>703.49514602843681</v>
      </c>
      <c r="W129" s="148">
        <v>343.45214134901818</v>
      </c>
      <c r="X129" s="149">
        <v>194.71433760180696</v>
      </c>
      <c r="Y129" s="149">
        <v>1385.7252010764103</v>
      </c>
      <c r="Z129" s="150">
        <v>207.42348775830735</v>
      </c>
      <c r="AA129" s="152">
        <v>2131.3151677855426</v>
      </c>
      <c r="AB129" s="148">
        <v>110.00006667949245</v>
      </c>
      <c r="AC129" s="149">
        <v>106.93323415214292</v>
      </c>
      <c r="AD129" s="149">
        <v>123.12430587741467</v>
      </c>
      <c r="AE129" s="150">
        <v>110.94717672470334</v>
      </c>
      <c r="AF129" s="151">
        <v>451.0047834337534</v>
      </c>
      <c r="AG129" s="148">
        <v>0</v>
      </c>
      <c r="AH129" s="149">
        <v>0</v>
      </c>
      <c r="AI129" s="149">
        <v>0</v>
      </c>
      <c r="AJ129" s="150">
        <v>0</v>
      </c>
      <c r="AK129" s="151">
        <v>0</v>
      </c>
      <c r="AL129" s="153">
        <v>8336.5023000000001</v>
      </c>
      <c r="AM129" s="154">
        <v>8314.4166000000005</v>
      </c>
      <c r="AN129" s="154">
        <v>338.08109999999999</v>
      </c>
      <c r="AO129" s="154">
        <v>2183.246621454105</v>
      </c>
      <c r="AP129" s="142">
        <v>2427</v>
      </c>
      <c r="AQ129" s="142">
        <v>121.35000000000001</v>
      </c>
      <c r="AR129" s="142">
        <v>16989</v>
      </c>
    </row>
    <row r="130" spans="1:44" s="92" customFormat="1" ht="14.1" x14ac:dyDescent="0.5">
      <c r="A130" s="4" t="str">
        <f t="shared" si="1"/>
        <v>Western</v>
      </c>
      <c r="B130" s="4" t="s">
        <v>38</v>
      </c>
      <c r="C130" s="4" t="s">
        <v>159</v>
      </c>
      <c r="D130" s="3" t="s">
        <v>375</v>
      </c>
      <c r="E130" s="3" t="s">
        <v>376</v>
      </c>
      <c r="F130" s="3" t="s">
        <v>150</v>
      </c>
      <c r="G130" s="144">
        <v>0</v>
      </c>
      <c r="H130" s="145">
        <v>0</v>
      </c>
      <c r="I130" s="145">
        <v>0</v>
      </c>
      <c r="J130" s="146">
        <v>0</v>
      </c>
      <c r="K130" s="147">
        <v>4884.9978000000001</v>
      </c>
      <c r="L130" s="145">
        <v>4726.3431</v>
      </c>
      <c r="M130" s="145">
        <v>5266.9443000000001</v>
      </c>
      <c r="N130" s="146">
        <v>4708.7147999999997</v>
      </c>
      <c r="O130" s="147">
        <v>0</v>
      </c>
      <c r="P130" s="145">
        <v>19587</v>
      </c>
      <c r="Q130" s="145">
        <v>19587</v>
      </c>
      <c r="R130" s="148">
        <v>0</v>
      </c>
      <c r="S130" s="149">
        <v>0</v>
      </c>
      <c r="T130" s="149">
        <v>0</v>
      </c>
      <c r="U130" s="150">
        <v>0</v>
      </c>
      <c r="V130" s="151">
        <v>0</v>
      </c>
      <c r="W130" s="148">
        <v>192.90978937426317</v>
      </c>
      <c r="X130" s="149">
        <v>104.20177559403152</v>
      </c>
      <c r="Y130" s="149">
        <v>831.6015102915527</v>
      </c>
      <c r="Z130" s="150">
        <v>117.74262595091513</v>
      </c>
      <c r="AA130" s="152">
        <v>1246.4557012107625</v>
      </c>
      <c r="AB130" s="148">
        <v>126.8215495939266</v>
      </c>
      <c r="AC130" s="149">
        <v>123.2857294330463</v>
      </c>
      <c r="AD130" s="149">
        <v>141.95277998828192</v>
      </c>
      <c r="AE130" s="150">
        <v>127.91349405537491</v>
      </c>
      <c r="AF130" s="151">
        <v>519.97355307062969</v>
      </c>
      <c r="AG130" s="148">
        <v>0</v>
      </c>
      <c r="AH130" s="149">
        <v>0</v>
      </c>
      <c r="AI130" s="149">
        <v>0</v>
      </c>
      <c r="AJ130" s="150">
        <v>0</v>
      </c>
      <c r="AK130" s="151">
        <v>0</v>
      </c>
      <c r="AL130" s="153">
        <v>9611.3408999999992</v>
      </c>
      <c r="AM130" s="154">
        <v>9585.8778000000002</v>
      </c>
      <c r="AN130" s="154">
        <v>389.7813000000001</v>
      </c>
      <c r="AO130" s="154">
        <v>2517.1141076238478</v>
      </c>
      <c r="AP130" s="142">
        <v>2798.1428571428573</v>
      </c>
      <c r="AQ130" s="142">
        <v>209.86071428571427</v>
      </c>
      <c r="AR130" s="142">
        <v>19587</v>
      </c>
    </row>
    <row r="131" spans="1:44" s="92" customFormat="1" ht="14.1" x14ac:dyDescent="0.5">
      <c r="A131" s="4" t="str">
        <f t="shared" si="1"/>
        <v>Western</v>
      </c>
      <c r="B131" s="4" t="s">
        <v>38</v>
      </c>
      <c r="C131" s="4" t="s">
        <v>159</v>
      </c>
      <c r="D131" s="3" t="s">
        <v>377</v>
      </c>
      <c r="E131" s="3" t="s">
        <v>378</v>
      </c>
      <c r="F131" s="3" t="s">
        <v>150</v>
      </c>
      <c r="G131" s="144">
        <v>0</v>
      </c>
      <c r="H131" s="145">
        <v>0</v>
      </c>
      <c r="I131" s="145">
        <v>0</v>
      </c>
      <c r="J131" s="146">
        <v>0</v>
      </c>
      <c r="K131" s="147">
        <v>8661.1632000000009</v>
      </c>
      <c r="L131" s="145">
        <v>8379.866399999999</v>
      </c>
      <c r="M131" s="145">
        <v>9338.3592000000008</v>
      </c>
      <c r="N131" s="146">
        <v>8348.6111999999994</v>
      </c>
      <c r="O131" s="147">
        <v>0</v>
      </c>
      <c r="P131" s="145">
        <v>34728</v>
      </c>
      <c r="Q131" s="145">
        <v>34728</v>
      </c>
      <c r="R131" s="148">
        <v>25.129550111281794</v>
      </c>
      <c r="S131" s="149">
        <v>27.512612860947506</v>
      </c>
      <c r="T131" s="149">
        <v>23.62607275419656</v>
      </c>
      <c r="U131" s="150">
        <v>26.009135503862275</v>
      </c>
      <c r="V131" s="151">
        <v>102.27737123028814</v>
      </c>
      <c r="W131" s="148">
        <v>296.78429134502028</v>
      </c>
      <c r="X131" s="149">
        <v>160.31042399081772</v>
      </c>
      <c r="Y131" s="149">
        <v>1279.3869389100812</v>
      </c>
      <c r="Z131" s="150">
        <v>181.14250146294637</v>
      </c>
      <c r="AA131" s="152">
        <v>1917.6241557088656</v>
      </c>
      <c r="AB131" s="148">
        <v>224.85621965068063</v>
      </c>
      <c r="AC131" s="149">
        <v>218.58716555627873</v>
      </c>
      <c r="AD131" s="149">
        <v>251.68408349584183</v>
      </c>
      <c r="AE131" s="150">
        <v>226.79225106218712</v>
      </c>
      <c r="AF131" s="151">
        <v>921.91971976498837</v>
      </c>
      <c r="AG131" s="148">
        <v>0</v>
      </c>
      <c r="AH131" s="149">
        <v>0</v>
      </c>
      <c r="AI131" s="149">
        <v>0</v>
      </c>
      <c r="AJ131" s="150">
        <v>0</v>
      </c>
      <c r="AK131" s="151">
        <v>0</v>
      </c>
      <c r="AL131" s="153">
        <v>17041.029600000002</v>
      </c>
      <c r="AM131" s="154">
        <v>16995.883199999997</v>
      </c>
      <c r="AN131" s="154">
        <v>691.08720000000005</v>
      </c>
      <c r="AO131" s="154">
        <v>4462.8753116639091</v>
      </c>
      <c r="AP131" s="142">
        <v>4961.1428571428569</v>
      </c>
      <c r="AQ131" s="142">
        <v>372.08571428571429</v>
      </c>
      <c r="AR131" s="142">
        <v>34728</v>
      </c>
    </row>
    <row r="132" spans="1:44" s="92" customFormat="1" ht="14.1" x14ac:dyDescent="0.5">
      <c r="A132" s="4" t="str">
        <f t="shared" si="1"/>
        <v>Western</v>
      </c>
      <c r="B132" s="4" t="s">
        <v>38</v>
      </c>
      <c r="C132" s="4" t="s">
        <v>159</v>
      </c>
      <c r="D132" s="3" t="s">
        <v>379</v>
      </c>
      <c r="E132" s="3" t="s">
        <v>380</v>
      </c>
      <c r="F132" s="3" t="s">
        <v>150</v>
      </c>
      <c r="G132" s="144">
        <v>0</v>
      </c>
      <c r="H132" s="145">
        <v>0</v>
      </c>
      <c r="I132" s="145">
        <v>0</v>
      </c>
      <c r="J132" s="146">
        <v>0</v>
      </c>
      <c r="K132" s="147">
        <v>4068.7116000000001</v>
      </c>
      <c r="L132" s="145">
        <v>3936.5681999999997</v>
      </c>
      <c r="M132" s="145">
        <v>4386.8346000000001</v>
      </c>
      <c r="N132" s="146">
        <v>3921.8856000000001</v>
      </c>
      <c r="O132" s="147">
        <v>0</v>
      </c>
      <c r="P132" s="145">
        <v>16314</v>
      </c>
      <c r="Q132" s="145">
        <v>16314</v>
      </c>
      <c r="R132" s="148">
        <v>231.00145703698777</v>
      </c>
      <c r="S132" s="149">
        <v>252.90757811538339</v>
      </c>
      <c r="T132" s="149">
        <v>217.18085704332188</v>
      </c>
      <c r="U132" s="150">
        <v>239.08697812171746</v>
      </c>
      <c r="V132" s="151">
        <v>940.17687031741059</v>
      </c>
      <c r="W132" s="148">
        <v>366.06590168953016</v>
      </c>
      <c r="X132" s="149">
        <v>198.6379581468058</v>
      </c>
      <c r="Y132" s="149">
        <v>1568.7198343434341</v>
      </c>
      <c r="Z132" s="150">
        <v>223.21191539285013</v>
      </c>
      <c r="AA132" s="152">
        <v>2356.6356095726201</v>
      </c>
      <c r="AB132" s="148">
        <v>105.62958901696626</v>
      </c>
      <c r="AC132" s="149">
        <v>102.68460662534932</v>
      </c>
      <c r="AD132" s="149">
        <v>118.23238131050344</v>
      </c>
      <c r="AE132" s="150">
        <v>106.5390688732009</v>
      </c>
      <c r="AF132" s="151">
        <v>433.08564582601991</v>
      </c>
      <c r="AG132" s="148">
        <v>0</v>
      </c>
      <c r="AH132" s="149">
        <v>0</v>
      </c>
      <c r="AI132" s="149">
        <v>0</v>
      </c>
      <c r="AJ132" s="150">
        <v>0</v>
      </c>
      <c r="AK132" s="151">
        <v>0</v>
      </c>
      <c r="AL132" s="153">
        <v>8005.2798000000003</v>
      </c>
      <c r="AM132" s="154">
        <v>7984.0715999999993</v>
      </c>
      <c r="AN132" s="154">
        <v>324.64860000000004</v>
      </c>
      <c r="AO132" s="154">
        <v>2096.5027595739753</v>
      </c>
      <c r="AP132" s="142">
        <v>2330.5714285714284</v>
      </c>
      <c r="AQ132" s="142">
        <v>116.52857142857142</v>
      </c>
      <c r="AR132" s="142">
        <v>16314</v>
      </c>
    </row>
    <row r="133" spans="1:44" s="92" customFormat="1" ht="14.1" x14ac:dyDescent="0.5">
      <c r="A133" s="4" t="str">
        <f t="shared" si="1"/>
        <v>Western</v>
      </c>
      <c r="B133" s="4" t="s">
        <v>38</v>
      </c>
      <c r="C133" s="4" t="s">
        <v>159</v>
      </c>
      <c r="D133" s="3" t="s">
        <v>381</v>
      </c>
      <c r="E133" s="3" t="s">
        <v>382</v>
      </c>
      <c r="F133" s="3" t="s">
        <v>150</v>
      </c>
      <c r="G133" s="144">
        <v>0</v>
      </c>
      <c r="H133" s="145">
        <v>0</v>
      </c>
      <c r="I133" s="145">
        <v>0</v>
      </c>
      <c r="J133" s="146">
        <v>0</v>
      </c>
      <c r="K133" s="147">
        <v>6070.3960000000006</v>
      </c>
      <c r="L133" s="145">
        <v>5873.2419999999993</v>
      </c>
      <c r="M133" s="145">
        <v>6545.0260000000007</v>
      </c>
      <c r="N133" s="146">
        <v>5851.3360000000002</v>
      </c>
      <c r="O133" s="147">
        <v>0</v>
      </c>
      <c r="P133" s="145">
        <v>24340</v>
      </c>
      <c r="Q133" s="145">
        <v>24340</v>
      </c>
      <c r="R133" s="148">
        <v>52.578566110405475</v>
      </c>
      <c r="S133" s="149">
        <v>57.564649099304319</v>
      </c>
      <c r="T133" s="149">
        <v>49.432839932859856</v>
      </c>
      <c r="U133" s="150">
        <v>54.4189229217587</v>
      </c>
      <c r="V133" s="151">
        <v>213.99497806432836</v>
      </c>
      <c r="W133" s="148">
        <v>289.36468406139483</v>
      </c>
      <c r="X133" s="149">
        <v>156.30266339104728</v>
      </c>
      <c r="Y133" s="149">
        <v>1247.4022654373291</v>
      </c>
      <c r="Z133" s="150">
        <v>176.6139389263727</v>
      </c>
      <c r="AA133" s="152">
        <v>1869.6835518161438</v>
      </c>
      <c r="AB133" s="148">
        <v>157.59618711983319</v>
      </c>
      <c r="AC133" s="149">
        <v>153.20236148467589</v>
      </c>
      <c r="AD133" s="149">
        <v>176.39917623499164</v>
      </c>
      <c r="AE133" s="150">
        <v>158.95310386010237</v>
      </c>
      <c r="AF133" s="151">
        <v>646.15082869960304</v>
      </c>
      <c r="AG133" s="148">
        <v>0</v>
      </c>
      <c r="AH133" s="149">
        <v>0</v>
      </c>
      <c r="AI133" s="149">
        <v>0</v>
      </c>
      <c r="AJ133" s="150">
        <v>0</v>
      </c>
      <c r="AK133" s="151">
        <v>0</v>
      </c>
      <c r="AL133" s="153">
        <v>11943.637999999999</v>
      </c>
      <c r="AM133" s="154">
        <v>11911.996000000001</v>
      </c>
      <c r="AN133" s="154">
        <v>484.36600000000004</v>
      </c>
      <c r="AO133" s="154">
        <v>3127.919404684968</v>
      </c>
      <c r="AP133" s="142">
        <v>3477.1428571428573</v>
      </c>
      <c r="AQ133" s="142">
        <v>173.85714285714289</v>
      </c>
      <c r="AR133" s="142">
        <v>24340</v>
      </c>
    </row>
    <row r="134" spans="1:44" s="92" customFormat="1" ht="14.1" x14ac:dyDescent="0.5">
      <c r="A134" s="4" t="str">
        <f t="shared" si="1"/>
        <v>Western</v>
      </c>
      <c r="B134" s="4" t="s">
        <v>38</v>
      </c>
      <c r="C134" s="4" t="s">
        <v>159</v>
      </c>
      <c r="D134" s="3" t="s">
        <v>383</v>
      </c>
      <c r="E134" s="3" t="s">
        <v>384</v>
      </c>
      <c r="F134" s="3" t="s">
        <v>150</v>
      </c>
      <c r="G134" s="144">
        <v>0</v>
      </c>
      <c r="H134" s="145">
        <v>0</v>
      </c>
      <c r="I134" s="145">
        <v>0</v>
      </c>
      <c r="J134" s="146">
        <v>0</v>
      </c>
      <c r="K134" s="147">
        <v>4249.5266000000001</v>
      </c>
      <c r="L134" s="145">
        <v>4111.5106999999998</v>
      </c>
      <c r="M134" s="145">
        <v>4581.7871000000005</v>
      </c>
      <c r="N134" s="146">
        <v>4096.1756000000005</v>
      </c>
      <c r="O134" s="147">
        <v>0</v>
      </c>
      <c r="P134" s="145">
        <v>17039</v>
      </c>
      <c r="Q134" s="145">
        <v>17039</v>
      </c>
      <c r="R134" s="148">
        <v>6.4736372688487238</v>
      </c>
      <c r="S134" s="149">
        <v>7.0875393785930267</v>
      </c>
      <c r="T134" s="149">
        <v>6.0863256373791428</v>
      </c>
      <c r="U134" s="150">
        <v>6.7002277471234457</v>
      </c>
      <c r="V134" s="151">
        <v>26.347730031944341</v>
      </c>
      <c r="W134" s="148">
        <v>74.388701334534389</v>
      </c>
      <c r="X134" s="149">
        <v>40.633913148192839</v>
      </c>
      <c r="Y134" s="149">
        <v>316.0129127492765</v>
      </c>
      <c r="Z134" s="150">
        <v>45.294863410882179</v>
      </c>
      <c r="AA134" s="152">
        <v>476.33039064288585</v>
      </c>
      <c r="AB134" s="148">
        <v>110.32056837474437</v>
      </c>
      <c r="AC134" s="149">
        <v>107.24480017077445</v>
      </c>
      <c r="AD134" s="149">
        <v>123.48304701232151</v>
      </c>
      <c r="AE134" s="150">
        <v>111.27043796714685</v>
      </c>
      <c r="AF134" s="151">
        <v>452.31885352498716</v>
      </c>
      <c r="AG134" s="148">
        <v>0</v>
      </c>
      <c r="AH134" s="149">
        <v>0</v>
      </c>
      <c r="AI134" s="149">
        <v>0</v>
      </c>
      <c r="AJ134" s="150">
        <v>0</v>
      </c>
      <c r="AK134" s="151">
        <v>0</v>
      </c>
      <c r="AL134" s="153">
        <v>8361.0373</v>
      </c>
      <c r="AM134" s="154">
        <v>8338.8865999999998</v>
      </c>
      <c r="AN134" s="154">
        <v>339.0761</v>
      </c>
      <c r="AO134" s="154">
        <v>2189.6078379919809</v>
      </c>
      <c r="AP134" s="142">
        <v>2434.1428571428573</v>
      </c>
      <c r="AQ134" s="142">
        <v>121.70357142857142</v>
      </c>
      <c r="AR134" s="142">
        <v>17039</v>
      </c>
    </row>
    <row r="135" spans="1:44" s="92" customFormat="1" ht="14.1" x14ac:dyDescent="0.5">
      <c r="A135" s="4" t="str">
        <f t="shared" si="1"/>
        <v>Northern</v>
      </c>
      <c r="B135" s="4" t="s">
        <v>39</v>
      </c>
      <c r="C135" s="4" t="s">
        <v>160</v>
      </c>
      <c r="D135" s="3" t="s">
        <v>385</v>
      </c>
      <c r="E135" s="3" t="s">
        <v>386</v>
      </c>
      <c r="F135" s="3" t="s">
        <v>150</v>
      </c>
      <c r="G135" s="144">
        <v>0</v>
      </c>
      <c r="H135" s="145">
        <v>0</v>
      </c>
      <c r="I135" s="145">
        <v>0</v>
      </c>
      <c r="J135" s="146">
        <v>0</v>
      </c>
      <c r="K135" s="147">
        <v>13004.141499191792</v>
      </c>
      <c r="L135" s="145">
        <v>16098.0504</v>
      </c>
      <c r="M135" s="145">
        <v>11286.334768223611</v>
      </c>
      <c r="N135" s="146">
        <v>13001.3876</v>
      </c>
      <c r="O135" s="147">
        <v>0</v>
      </c>
      <c r="P135" s="145">
        <v>53389.914267415406</v>
      </c>
      <c r="Q135" s="145">
        <v>53389.914267415406</v>
      </c>
      <c r="R135" s="148">
        <v>105.14419952750517</v>
      </c>
      <c r="S135" s="149">
        <v>115.11513908383756</v>
      </c>
      <c r="T135" s="149">
        <v>98.853520923295449</v>
      </c>
      <c r="U135" s="150">
        <v>108.82446047962785</v>
      </c>
      <c r="V135" s="151">
        <v>427.93732001426599</v>
      </c>
      <c r="W135" s="148">
        <v>810.95430780401102</v>
      </c>
      <c r="X135" s="149">
        <v>487.08712484641046</v>
      </c>
      <c r="Y135" s="149">
        <v>2834.1673360325035</v>
      </c>
      <c r="Z135" s="150">
        <v>472.0332299443034</v>
      </c>
      <c r="AA135" s="152">
        <v>4604.2419986272289</v>
      </c>
      <c r="AB135" s="148">
        <v>287.20632741925073</v>
      </c>
      <c r="AC135" s="149">
        <v>304.32973989411124</v>
      </c>
      <c r="AD135" s="149">
        <v>261.74359068715307</v>
      </c>
      <c r="AE135" s="150">
        <v>258.63024296445116</v>
      </c>
      <c r="AF135" s="151">
        <v>1111.9099009649663</v>
      </c>
      <c r="AG135" s="148">
        <v>0</v>
      </c>
      <c r="AH135" s="149">
        <v>0</v>
      </c>
      <c r="AI135" s="149">
        <v>0</v>
      </c>
      <c r="AJ135" s="150">
        <v>0</v>
      </c>
      <c r="AK135" s="151">
        <v>0</v>
      </c>
      <c r="AL135" s="153">
        <v>29102.191899191792</v>
      </c>
      <c r="AM135" s="154">
        <v>23074.325568223616</v>
      </c>
      <c r="AN135" s="154">
        <v>1213.3968</v>
      </c>
      <c r="AO135" s="154">
        <v>7210.6856160000007</v>
      </c>
      <c r="AP135" s="142">
        <v>7627.1306096307726</v>
      </c>
      <c r="AQ135" s="142">
        <v>615.55714285714282</v>
      </c>
      <c r="AR135" s="142">
        <v>53389.914267415406</v>
      </c>
    </row>
    <row r="136" spans="1:44" s="92" customFormat="1" ht="14.1" x14ac:dyDescent="0.5">
      <c r="A136" s="4" t="str">
        <f t="shared" si="1"/>
        <v>Northern</v>
      </c>
      <c r="B136" s="4" t="s">
        <v>39</v>
      </c>
      <c r="C136" s="4" t="s">
        <v>160</v>
      </c>
      <c r="D136" s="3" t="s">
        <v>387</v>
      </c>
      <c r="E136" s="3" t="s">
        <v>388</v>
      </c>
      <c r="F136" s="3" t="s">
        <v>150</v>
      </c>
      <c r="G136" s="144">
        <v>0</v>
      </c>
      <c r="H136" s="145">
        <v>0</v>
      </c>
      <c r="I136" s="145">
        <v>0</v>
      </c>
      <c r="J136" s="146">
        <v>0</v>
      </c>
      <c r="K136" s="147">
        <v>14494.011999999999</v>
      </c>
      <c r="L136" s="145">
        <v>15371.772000000001</v>
      </c>
      <c r="M136" s="145">
        <v>12579.398000000001</v>
      </c>
      <c r="N136" s="146">
        <v>12414.817999999999</v>
      </c>
      <c r="O136" s="147">
        <v>0</v>
      </c>
      <c r="P136" s="145">
        <v>54860</v>
      </c>
      <c r="Q136" s="145">
        <v>54860</v>
      </c>
      <c r="R136" s="148">
        <v>166.7750527712337</v>
      </c>
      <c r="S136" s="149">
        <v>182.59051361604338</v>
      </c>
      <c r="T136" s="149">
        <v>156.79705816098897</v>
      </c>
      <c r="U136" s="150">
        <v>172.61251900579862</v>
      </c>
      <c r="V136" s="151">
        <v>678.7751435540647</v>
      </c>
      <c r="W136" s="148">
        <v>311.60008081197151</v>
      </c>
      <c r="X136" s="149">
        <v>178.3897165962413</v>
      </c>
      <c r="Y136" s="149">
        <v>1247.9478595069183</v>
      </c>
      <c r="Z136" s="150">
        <v>189.93001595043003</v>
      </c>
      <c r="AA136" s="152">
        <v>1927.8676728655612</v>
      </c>
      <c r="AB136" s="148">
        <v>238.01387423453559</v>
      </c>
      <c r="AC136" s="149">
        <v>252.20440332168948</v>
      </c>
      <c r="AD136" s="149">
        <v>216.91237318935222</v>
      </c>
      <c r="AE136" s="150">
        <v>214.33227699168791</v>
      </c>
      <c r="AF136" s="151">
        <v>921.4629277372652</v>
      </c>
      <c r="AG136" s="148">
        <v>0</v>
      </c>
      <c r="AH136" s="149">
        <v>0</v>
      </c>
      <c r="AI136" s="149">
        <v>0</v>
      </c>
      <c r="AJ136" s="150">
        <v>0</v>
      </c>
      <c r="AK136" s="151">
        <v>0</v>
      </c>
      <c r="AL136" s="153">
        <v>29865.784</v>
      </c>
      <c r="AM136" s="154">
        <v>23545.912</v>
      </c>
      <c r="AN136" s="154">
        <v>1448.3040000000001</v>
      </c>
      <c r="AO136" s="154">
        <v>7050.0270559168994</v>
      </c>
      <c r="AP136" s="142">
        <v>7837.1428571428569</v>
      </c>
      <c r="AQ136" s="142">
        <v>391.85714285714289</v>
      </c>
      <c r="AR136" s="142">
        <v>54860</v>
      </c>
    </row>
    <row r="137" spans="1:44" s="92" customFormat="1" ht="14.1" x14ac:dyDescent="0.5">
      <c r="A137" s="4" t="str">
        <f t="shared" si="1"/>
        <v>Northern</v>
      </c>
      <c r="B137" s="4" t="s">
        <v>39</v>
      </c>
      <c r="C137" s="4" t="s">
        <v>160</v>
      </c>
      <c r="D137" s="3" t="s">
        <v>389</v>
      </c>
      <c r="E137" s="3" t="s">
        <v>390</v>
      </c>
      <c r="F137" s="3" t="s">
        <v>150</v>
      </c>
      <c r="G137" s="144">
        <v>0</v>
      </c>
      <c r="H137" s="145">
        <v>0</v>
      </c>
      <c r="I137" s="145">
        <v>0</v>
      </c>
      <c r="J137" s="146">
        <v>0</v>
      </c>
      <c r="K137" s="147">
        <v>8567.0429506877063</v>
      </c>
      <c r="L137" s="145">
        <v>10605.2898</v>
      </c>
      <c r="M137" s="145">
        <v>7435.363166512836</v>
      </c>
      <c r="N137" s="146">
        <v>8565.2286999999997</v>
      </c>
      <c r="O137" s="147">
        <v>0</v>
      </c>
      <c r="P137" s="145">
        <v>35172.924617200544</v>
      </c>
      <c r="Q137" s="145">
        <v>35172.924617200544</v>
      </c>
      <c r="R137" s="148">
        <v>10.097209637647856</v>
      </c>
      <c r="S137" s="149">
        <v>11.054739082325083</v>
      </c>
      <c r="T137" s="149">
        <v>9.4931030781304635</v>
      </c>
      <c r="U137" s="150">
        <v>10.450632522807691</v>
      </c>
      <c r="V137" s="151">
        <v>41.09568432091109</v>
      </c>
      <c r="W137" s="148">
        <v>404.89856890642056</v>
      </c>
      <c r="X137" s="149">
        <v>218.70922130175848</v>
      </c>
      <c r="Y137" s="149">
        <v>1745.4493237987535</v>
      </c>
      <c r="Z137" s="150">
        <v>247.13012699587682</v>
      </c>
      <c r="AA137" s="152">
        <v>2616.1872410028091</v>
      </c>
      <c r="AB137" s="148">
        <v>253.52942089233477</v>
      </c>
      <c r="AC137" s="149">
        <v>268.64499612168811</v>
      </c>
      <c r="AD137" s="149">
        <v>231.05236422011464</v>
      </c>
      <c r="AE137" s="150">
        <v>228.30407781477771</v>
      </c>
      <c r="AF137" s="151">
        <v>981.53085904891532</v>
      </c>
      <c r="AG137" s="148">
        <v>0</v>
      </c>
      <c r="AH137" s="149">
        <v>0</v>
      </c>
      <c r="AI137" s="149">
        <v>0</v>
      </c>
      <c r="AJ137" s="150">
        <v>0</v>
      </c>
      <c r="AK137" s="151">
        <v>0</v>
      </c>
      <c r="AL137" s="153">
        <v>19172.332750687707</v>
      </c>
      <c r="AM137" s="154">
        <v>15201.226266512838</v>
      </c>
      <c r="AN137" s="154">
        <v>799.36559999999997</v>
      </c>
      <c r="AO137" s="154">
        <v>4750.3522920000005</v>
      </c>
      <c r="AP137" s="142">
        <v>5024.7035167429349</v>
      </c>
      <c r="AQ137" s="142">
        <v>405.52500000000003</v>
      </c>
      <c r="AR137" s="142">
        <v>35172.924617200544</v>
      </c>
    </row>
    <row r="138" spans="1:44" s="92" customFormat="1" ht="14.1" x14ac:dyDescent="0.5">
      <c r="A138" s="4" t="str">
        <f t="shared" si="1"/>
        <v>Northern</v>
      </c>
      <c r="B138" s="4" t="s">
        <v>39</v>
      </c>
      <c r="C138" s="4" t="s">
        <v>160</v>
      </c>
      <c r="D138" s="3" t="s">
        <v>309</v>
      </c>
      <c r="E138" s="3" t="s">
        <v>391</v>
      </c>
      <c r="F138" s="3" t="s">
        <v>150</v>
      </c>
      <c r="G138" s="144">
        <v>0</v>
      </c>
      <c r="H138" s="145">
        <v>0</v>
      </c>
      <c r="I138" s="145">
        <v>0</v>
      </c>
      <c r="J138" s="146">
        <v>0</v>
      </c>
      <c r="K138" s="147">
        <v>11070.244199999999</v>
      </c>
      <c r="L138" s="145">
        <v>11740.6602</v>
      </c>
      <c r="M138" s="145">
        <v>9607.8993000000009</v>
      </c>
      <c r="N138" s="146">
        <v>9482.1962999999996</v>
      </c>
      <c r="O138" s="147">
        <v>0</v>
      </c>
      <c r="P138" s="145">
        <v>41901</v>
      </c>
      <c r="Q138" s="145">
        <v>41901</v>
      </c>
      <c r="R138" s="148">
        <v>136.10523891758888</v>
      </c>
      <c r="S138" s="149">
        <v>149.01224773639154</v>
      </c>
      <c r="T138" s="149">
        <v>127.96219043533996</v>
      </c>
      <c r="U138" s="150">
        <v>140.86919925414264</v>
      </c>
      <c r="V138" s="151">
        <v>553.9488763434631</v>
      </c>
      <c r="W138" s="148">
        <v>668.18247063644492</v>
      </c>
      <c r="X138" s="149">
        <v>364.01592070411687</v>
      </c>
      <c r="Y138" s="149">
        <v>2833.9605192406907</v>
      </c>
      <c r="Z138" s="150">
        <v>405.85962000192399</v>
      </c>
      <c r="AA138" s="152">
        <v>4272.0185305831765</v>
      </c>
      <c r="AB138" s="148">
        <v>181.79036354905713</v>
      </c>
      <c r="AC138" s="149">
        <v>192.62881340835054</v>
      </c>
      <c r="AD138" s="149">
        <v>165.67344784919882</v>
      </c>
      <c r="AE138" s="150">
        <v>163.70282060205457</v>
      </c>
      <c r="AF138" s="151">
        <v>703.79544540866107</v>
      </c>
      <c r="AG138" s="148">
        <v>0</v>
      </c>
      <c r="AH138" s="149">
        <v>0</v>
      </c>
      <c r="AI138" s="149">
        <v>0</v>
      </c>
      <c r="AJ138" s="150">
        <v>0</v>
      </c>
      <c r="AK138" s="151">
        <v>0</v>
      </c>
      <c r="AL138" s="153">
        <v>22810.904399999999</v>
      </c>
      <c r="AM138" s="154">
        <v>17983.909200000002</v>
      </c>
      <c r="AN138" s="154">
        <v>1106.1864</v>
      </c>
      <c r="AO138" s="154">
        <v>5384.673417243419</v>
      </c>
      <c r="AP138" s="142">
        <v>5985.8571428571431</v>
      </c>
      <c r="AQ138" s="142">
        <v>299.29285714285714</v>
      </c>
      <c r="AR138" s="142">
        <v>41901</v>
      </c>
    </row>
    <row r="139" spans="1:44" s="92" customFormat="1" ht="14.1" x14ac:dyDescent="0.5">
      <c r="A139" s="4" t="str">
        <f t="shared" si="1"/>
        <v>Northern</v>
      </c>
      <c r="B139" s="4" t="s">
        <v>39</v>
      </c>
      <c r="C139" s="4" t="s">
        <v>160</v>
      </c>
      <c r="D139" s="3" t="s">
        <v>392</v>
      </c>
      <c r="E139" s="3" t="s">
        <v>393</v>
      </c>
      <c r="F139" s="3" t="s">
        <v>150</v>
      </c>
      <c r="G139" s="144">
        <v>0</v>
      </c>
      <c r="H139" s="145">
        <v>0</v>
      </c>
      <c r="I139" s="145">
        <v>0</v>
      </c>
      <c r="J139" s="146">
        <v>0</v>
      </c>
      <c r="K139" s="147">
        <v>25427.004299999997</v>
      </c>
      <c r="L139" s="145">
        <v>26966.868299999995</v>
      </c>
      <c r="M139" s="145">
        <v>22068.175950000001</v>
      </c>
      <c r="N139" s="146">
        <v>21779.45145</v>
      </c>
      <c r="O139" s="147">
        <v>0</v>
      </c>
      <c r="P139" s="145">
        <v>96241.5</v>
      </c>
      <c r="Q139" s="145">
        <v>96241.5</v>
      </c>
      <c r="R139" s="148">
        <v>18.385411686760964</v>
      </c>
      <c r="S139" s="149">
        <v>20.12892040593691</v>
      </c>
      <c r="T139" s="149">
        <v>17.285429790971843</v>
      </c>
      <c r="U139" s="150">
        <v>19.028938510147789</v>
      </c>
      <c r="V139" s="151">
        <v>74.828700393817513</v>
      </c>
      <c r="W139" s="148">
        <v>730.70664604549199</v>
      </c>
      <c r="X139" s="149">
        <v>395.88622317923478</v>
      </c>
      <c r="Y139" s="149">
        <v>3132.0831983528947</v>
      </c>
      <c r="Z139" s="150">
        <v>445.23115425890433</v>
      </c>
      <c r="AA139" s="152">
        <v>4703.9072218365254</v>
      </c>
      <c r="AB139" s="148">
        <v>369.30008309978149</v>
      </c>
      <c r="AC139" s="149">
        <v>391.31797423310184</v>
      </c>
      <c r="AD139" s="149">
        <v>336.55919303789614</v>
      </c>
      <c r="AE139" s="150">
        <v>332.5559401045652</v>
      </c>
      <c r="AF139" s="151">
        <v>1429.7331904753448</v>
      </c>
      <c r="AG139" s="148">
        <v>0</v>
      </c>
      <c r="AH139" s="149">
        <v>0</v>
      </c>
      <c r="AI139" s="149">
        <v>0</v>
      </c>
      <c r="AJ139" s="150">
        <v>0</v>
      </c>
      <c r="AK139" s="151">
        <v>0</v>
      </c>
      <c r="AL139" s="153">
        <v>52393.872599999988</v>
      </c>
      <c r="AM139" s="154">
        <v>41306.851800000011</v>
      </c>
      <c r="AN139" s="154">
        <v>2540.7755999999999</v>
      </c>
      <c r="AO139" s="154">
        <v>8245.2932179125801</v>
      </c>
      <c r="AP139" s="142">
        <v>13748.785714285714</v>
      </c>
      <c r="AQ139" s="142">
        <v>687.43928571428569</v>
      </c>
      <c r="AR139" s="142">
        <v>96241.5</v>
      </c>
    </row>
    <row r="140" spans="1:44" s="92" customFormat="1" ht="14.1" x14ac:dyDescent="0.5">
      <c r="A140" s="4" t="str">
        <f t="shared" si="1"/>
        <v>Northern</v>
      </c>
      <c r="B140" s="4" t="s">
        <v>39</v>
      </c>
      <c r="C140" s="4" t="s">
        <v>160</v>
      </c>
      <c r="D140" s="3" t="s">
        <v>394</v>
      </c>
      <c r="E140" s="3" t="s">
        <v>395</v>
      </c>
      <c r="F140" s="3" t="s">
        <v>150</v>
      </c>
      <c r="G140" s="144">
        <v>0</v>
      </c>
      <c r="H140" s="145">
        <v>0</v>
      </c>
      <c r="I140" s="145">
        <v>0</v>
      </c>
      <c r="J140" s="146">
        <v>0</v>
      </c>
      <c r="K140" s="147">
        <v>4414.9164509805732</v>
      </c>
      <c r="L140" s="145">
        <v>5465.3010000000004</v>
      </c>
      <c r="M140" s="145">
        <v>3831.719690423336</v>
      </c>
      <c r="N140" s="146">
        <v>4413.9814999999999</v>
      </c>
      <c r="O140" s="147">
        <v>0</v>
      </c>
      <c r="P140" s="145">
        <v>18125.918641403907</v>
      </c>
      <c r="Q140" s="145">
        <v>18125.918641403907</v>
      </c>
      <c r="R140" s="148">
        <v>25.407103750731412</v>
      </c>
      <c r="S140" s="149">
        <v>27.816487215900484</v>
      </c>
      <c r="T140" s="149">
        <v>23.887020620345773</v>
      </c>
      <c r="U140" s="150">
        <v>26.29640408551484</v>
      </c>
      <c r="V140" s="151">
        <v>103.40701567249251</v>
      </c>
      <c r="W140" s="148">
        <v>26.498597441519674</v>
      </c>
      <c r="X140" s="149">
        <v>14.31343071346587</v>
      </c>
      <c r="Y140" s="149">
        <v>114.23097668840012</v>
      </c>
      <c r="Z140" s="150">
        <v>16.173437630620214</v>
      </c>
      <c r="AA140" s="152">
        <v>171.21644247400587</v>
      </c>
      <c r="AB140" s="148">
        <v>84.623780841134092</v>
      </c>
      <c r="AC140" s="149">
        <v>89.669101108085187</v>
      </c>
      <c r="AD140" s="149">
        <v>77.121324080538002</v>
      </c>
      <c r="AE140" s="150">
        <v>76.203993122910546</v>
      </c>
      <c r="AF140" s="151">
        <v>327.61819915266784</v>
      </c>
      <c r="AG140" s="148">
        <v>0</v>
      </c>
      <c r="AH140" s="149">
        <v>0</v>
      </c>
      <c r="AI140" s="149">
        <v>0</v>
      </c>
      <c r="AJ140" s="150">
        <v>0</v>
      </c>
      <c r="AK140" s="151">
        <v>0</v>
      </c>
      <c r="AL140" s="153">
        <v>9880.2174509805736</v>
      </c>
      <c r="AM140" s="154">
        <v>7833.7555904233332</v>
      </c>
      <c r="AN140" s="154">
        <v>411.94560000000001</v>
      </c>
      <c r="AO140" s="154">
        <v>2448.0335400000004</v>
      </c>
      <c r="AP140" s="142">
        <v>2589.4169487719869</v>
      </c>
      <c r="AQ140" s="142">
        <v>208.98214285714286</v>
      </c>
      <c r="AR140" s="142">
        <v>18125.918641403907</v>
      </c>
    </row>
    <row r="141" spans="1:44" s="92" customFormat="1" ht="14.1" x14ac:dyDescent="0.5">
      <c r="A141" s="4" t="str">
        <f t="shared" si="1"/>
        <v>Northern</v>
      </c>
      <c r="B141" s="4" t="s">
        <v>39</v>
      </c>
      <c r="C141" s="4" t="s">
        <v>160</v>
      </c>
      <c r="D141" s="3" t="s">
        <v>396</v>
      </c>
      <c r="E141" s="3" t="s">
        <v>397</v>
      </c>
      <c r="F141" s="3" t="s">
        <v>150</v>
      </c>
      <c r="G141" s="144">
        <v>0</v>
      </c>
      <c r="H141" s="145">
        <v>0</v>
      </c>
      <c r="I141" s="145">
        <v>0</v>
      </c>
      <c r="J141" s="146">
        <v>0</v>
      </c>
      <c r="K141" s="147">
        <v>9891.5159000000003</v>
      </c>
      <c r="L141" s="145">
        <v>10490.5479</v>
      </c>
      <c r="M141" s="145">
        <v>9016.955726599801</v>
      </c>
      <c r="N141" s="146">
        <v>8472.5588499999994</v>
      </c>
      <c r="O141" s="147">
        <v>0</v>
      </c>
      <c r="P141" s="145">
        <v>37871.578376599799</v>
      </c>
      <c r="Q141" s="145">
        <v>37871.578376599799</v>
      </c>
      <c r="R141" s="148">
        <v>73.024439255193201</v>
      </c>
      <c r="S141" s="149">
        <v>79.949426779189935</v>
      </c>
      <c r="T141" s="149">
        <v>68.655455710010699</v>
      </c>
      <c r="U141" s="150">
        <v>75.580443234007433</v>
      </c>
      <c r="V141" s="151">
        <v>297.20976497840127</v>
      </c>
      <c r="W141" s="148">
        <v>282.82739950270383</v>
      </c>
      <c r="X141" s="149">
        <v>155.98219167908081</v>
      </c>
      <c r="Y141" s="149">
        <v>1170.9729423666586</v>
      </c>
      <c r="Z141" s="150">
        <v>170.58226441808472</v>
      </c>
      <c r="AA141" s="152">
        <v>1780.3647979665279</v>
      </c>
      <c r="AB141" s="148">
        <v>180.07926491135174</v>
      </c>
      <c r="AC141" s="149">
        <v>190.81569804969794</v>
      </c>
      <c r="AD141" s="149">
        <v>164.1140494004344</v>
      </c>
      <c r="AE141" s="150">
        <v>162.16197064800784</v>
      </c>
      <c r="AF141" s="151">
        <v>697.17098300949192</v>
      </c>
      <c r="AG141" s="148">
        <v>0</v>
      </c>
      <c r="AH141" s="149">
        <v>0</v>
      </c>
      <c r="AI141" s="149">
        <v>0</v>
      </c>
      <c r="AJ141" s="150">
        <v>0</v>
      </c>
      <c r="AK141" s="151">
        <v>0</v>
      </c>
      <c r="AL141" s="153">
        <v>20382.0638</v>
      </c>
      <c r="AM141" s="154">
        <v>16698.781776599797</v>
      </c>
      <c r="AN141" s="154">
        <v>790.73279999999977</v>
      </c>
      <c r="AO141" s="154">
        <v>5596.1099994417291</v>
      </c>
      <c r="AP141" s="142">
        <v>5410.2254823714002</v>
      </c>
      <c r="AQ141" s="142">
        <v>315.32857139725138</v>
      </c>
      <c r="AR141" s="142">
        <v>37871.578376599799</v>
      </c>
    </row>
    <row r="142" spans="1:44" s="92" customFormat="1" ht="14.1" x14ac:dyDescent="0.5">
      <c r="A142" s="4" t="str">
        <f t="shared" si="1"/>
        <v>Northern</v>
      </c>
      <c r="B142" s="4" t="s">
        <v>39</v>
      </c>
      <c r="C142" s="4" t="s">
        <v>160</v>
      </c>
      <c r="D142" s="3" t="s">
        <v>228</v>
      </c>
      <c r="E142" s="3" t="s">
        <v>398</v>
      </c>
      <c r="F142" s="3" t="s">
        <v>150</v>
      </c>
      <c r="G142" s="144">
        <v>0</v>
      </c>
      <c r="H142" s="145">
        <v>0</v>
      </c>
      <c r="I142" s="145">
        <v>0</v>
      </c>
      <c r="J142" s="146">
        <v>0</v>
      </c>
      <c r="K142" s="147">
        <v>7749.3610394256038</v>
      </c>
      <c r="L142" s="145">
        <v>9593.0673000000006</v>
      </c>
      <c r="M142" s="145">
        <v>6725.6944978814954</v>
      </c>
      <c r="N142" s="146">
        <v>7747.7199499999997</v>
      </c>
      <c r="O142" s="147">
        <v>0</v>
      </c>
      <c r="P142" s="145">
        <v>31815.842787307098</v>
      </c>
      <c r="Q142" s="145">
        <v>31815.842787307098</v>
      </c>
      <c r="R142" s="148">
        <v>5.6744622829617111</v>
      </c>
      <c r="S142" s="149">
        <v>6.2125777538327247</v>
      </c>
      <c r="T142" s="149">
        <v>5.3349645395366521</v>
      </c>
      <c r="U142" s="150">
        <v>5.8730800104076639</v>
      </c>
      <c r="V142" s="151">
        <v>23.09508458673875</v>
      </c>
      <c r="W142" s="148">
        <v>357.20109351168514</v>
      </c>
      <c r="X142" s="149">
        <v>192.9450460175199</v>
      </c>
      <c r="Y142" s="149">
        <v>1539.8335657596335</v>
      </c>
      <c r="Z142" s="150">
        <v>218.01793926076044</v>
      </c>
      <c r="AA142" s="152">
        <v>2307.997644549599</v>
      </c>
      <c r="AB142" s="148">
        <v>203.53689638809777</v>
      </c>
      <c r="AC142" s="149">
        <v>215.67188750066731</v>
      </c>
      <c r="AD142" s="149">
        <v>185.49200700641973</v>
      </c>
      <c r="AE142" s="150">
        <v>183.28564498595259</v>
      </c>
      <c r="AF142" s="151">
        <v>787.98643588113737</v>
      </c>
      <c r="AG142" s="148">
        <v>0</v>
      </c>
      <c r="AH142" s="149">
        <v>0</v>
      </c>
      <c r="AI142" s="149">
        <v>0</v>
      </c>
      <c r="AJ142" s="150">
        <v>0</v>
      </c>
      <c r="AK142" s="151">
        <v>0</v>
      </c>
      <c r="AL142" s="153">
        <v>17342.428339425605</v>
      </c>
      <c r="AM142" s="154">
        <v>13750.344847881492</v>
      </c>
      <c r="AN142" s="154">
        <v>723.06960000000004</v>
      </c>
      <c r="AO142" s="154">
        <v>4296.9546420000006</v>
      </c>
      <c r="AP142" s="142">
        <v>4545.1203981867284</v>
      </c>
      <c r="AQ142" s="142">
        <v>366.81964285714287</v>
      </c>
      <c r="AR142" s="142">
        <v>31815.842787307098</v>
      </c>
    </row>
    <row r="143" spans="1:44" s="92" customFormat="1" ht="14.1" x14ac:dyDescent="0.5">
      <c r="A143" s="4" t="str">
        <f t="shared" si="1"/>
        <v>Northern</v>
      </c>
      <c r="B143" s="4" t="s">
        <v>39</v>
      </c>
      <c r="C143" s="4" t="s">
        <v>160</v>
      </c>
      <c r="D143" s="3" t="s">
        <v>399</v>
      </c>
      <c r="E143" s="3" t="s">
        <v>400</v>
      </c>
      <c r="F143" s="3" t="s">
        <v>150</v>
      </c>
      <c r="G143" s="144">
        <v>14726.820599999999</v>
      </c>
      <c r="H143" s="145">
        <v>14726.820599999999</v>
      </c>
      <c r="I143" s="145">
        <v>16269.093000000003</v>
      </c>
      <c r="J143" s="146">
        <v>16156.243799999998</v>
      </c>
      <c r="K143" s="147">
        <v>1673.9712</v>
      </c>
      <c r="L143" s="145">
        <v>1775.3471999999999</v>
      </c>
      <c r="M143" s="145">
        <v>1452.8448000000001</v>
      </c>
      <c r="N143" s="146">
        <v>1433.8368</v>
      </c>
      <c r="O143" s="147">
        <v>62693.999999999993</v>
      </c>
      <c r="P143" s="145">
        <v>6336</v>
      </c>
      <c r="Q143" s="145">
        <v>69030</v>
      </c>
      <c r="R143" s="148">
        <v>326.69843589728498</v>
      </c>
      <c r="S143" s="149">
        <v>357.67960625303078</v>
      </c>
      <c r="T143" s="149">
        <v>307.1523756299261</v>
      </c>
      <c r="U143" s="150">
        <v>338.13354598567179</v>
      </c>
      <c r="V143" s="151">
        <v>1329.6639637659136</v>
      </c>
      <c r="W143" s="148">
        <v>1408.4742337233172</v>
      </c>
      <c r="X143" s="149">
        <v>831.85525436533476</v>
      </c>
      <c r="Y143" s="149">
        <v>5330.3495869868748</v>
      </c>
      <c r="Z143" s="150">
        <v>844.9520864878491</v>
      </c>
      <c r="AA143" s="152">
        <v>8415.6311615633749</v>
      </c>
      <c r="AB143" s="148">
        <v>299.49139151312414</v>
      </c>
      <c r="AC143" s="149">
        <v>317.34724683368984</v>
      </c>
      <c r="AD143" s="149">
        <v>272.93950275721812</v>
      </c>
      <c r="AE143" s="150">
        <v>269.69298360802435</v>
      </c>
      <c r="AF143" s="151">
        <v>1159.4711247120565</v>
      </c>
      <c r="AG143" s="148">
        <v>0</v>
      </c>
      <c r="AH143" s="149">
        <v>0</v>
      </c>
      <c r="AI143" s="149">
        <v>0</v>
      </c>
      <c r="AJ143" s="150">
        <v>0</v>
      </c>
      <c r="AK143" s="151">
        <v>0</v>
      </c>
      <c r="AL143" s="153">
        <v>33717.981599999992</v>
      </c>
      <c r="AM143" s="154">
        <v>33489.626400000008</v>
      </c>
      <c r="AN143" s="154">
        <v>1822.3920000000001</v>
      </c>
      <c r="AO143" s="154">
        <v>8871.0056082745814</v>
      </c>
      <c r="AP143" s="142">
        <v>9861.4285714285706</v>
      </c>
      <c r="AQ143" s="142">
        <v>493.07142857142856</v>
      </c>
      <c r="AR143" s="142">
        <v>69030</v>
      </c>
    </row>
    <row r="144" spans="1:44" s="92" customFormat="1" ht="14.1" x14ac:dyDescent="0.5">
      <c r="A144" s="4" t="str">
        <f t="shared" si="1"/>
        <v>Northern</v>
      </c>
      <c r="B144" s="4" t="s">
        <v>39</v>
      </c>
      <c r="C144" s="4" t="s">
        <v>160</v>
      </c>
      <c r="D144" s="3" t="s">
        <v>401</v>
      </c>
      <c r="E144" s="3" t="s">
        <v>402</v>
      </c>
      <c r="F144" s="3" t="s">
        <v>150</v>
      </c>
      <c r="G144" s="144">
        <v>954.98595</v>
      </c>
      <c r="H144" s="145">
        <v>954.98595</v>
      </c>
      <c r="I144" s="145">
        <v>1054.9972500000001</v>
      </c>
      <c r="J144" s="146">
        <v>1047.6793499999999</v>
      </c>
      <c r="K144" s="147">
        <v>28757.641599999995</v>
      </c>
      <c r="L144" s="145">
        <v>30499.209600000006</v>
      </c>
      <c r="M144" s="145">
        <v>24958.846400000002</v>
      </c>
      <c r="N144" s="146">
        <v>24632.3024</v>
      </c>
      <c r="O144" s="147">
        <v>4065.4999999999995</v>
      </c>
      <c r="P144" s="145">
        <v>108848.00000000001</v>
      </c>
      <c r="Q144" s="145">
        <v>112913.50000000001</v>
      </c>
      <c r="R144" s="148">
        <v>190.95554813608433</v>
      </c>
      <c r="S144" s="149">
        <v>209.064071829901</v>
      </c>
      <c r="T144" s="149">
        <v>179.53085722195962</v>
      </c>
      <c r="U144" s="150">
        <v>197.63938091577631</v>
      </c>
      <c r="V144" s="151">
        <v>777.18985810372124</v>
      </c>
      <c r="W144" s="148">
        <v>1982.7369987733514</v>
      </c>
      <c r="X144" s="149">
        <v>1092.6043207174175</v>
      </c>
      <c r="Y144" s="149">
        <v>8290.891021580981</v>
      </c>
      <c r="Z144" s="150">
        <v>1203.9241485102002</v>
      </c>
      <c r="AA144" s="152">
        <v>12570.15648958195</v>
      </c>
      <c r="AB144" s="148">
        <v>660.40340628265074</v>
      </c>
      <c r="AC144" s="149">
        <v>699.77705110167062</v>
      </c>
      <c r="AD144" s="149">
        <v>601.85428509073165</v>
      </c>
      <c r="AE144" s="150">
        <v>594.69544057818268</v>
      </c>
      <c r="AF144" s="151">
        <v>2556.7301830532356</v>
      </c>
      <c r="AG144" s="148">
        <v>0</v>
      </c>
      <c r="AH144" s="149">
        <v>0</v>
      </c>
      <c r="AI144" s="149">
        <v>0</v>
      </c>
      <c r="AJ144" s="150">
        <v>0</v>
      </c>
      <c r="AK144" s="151">
        <v>0</v>
      </c>
      <c r="AL144" s="153">
        <v>61219.674599999998</v>
      </c>
      <c r="AM144" s="154">
        <v>48712.909000000014</v>
      </c>
      <c r="AN144" s="154">
        <v>2980.9164000000001</v>
      </c>
      <c r="AO144" s="154">
        <v>14510.448960595566</v>
      </c>
      <c r="AP144" s="142">
        <v>16130.500000000002</v>
      </c>
      <c r="AQ144" s="142">
        <v>806.52500000000009</v>
      </c>
      <c r="AR144" s="142">
        <v>112913.50000000001</v>
      </c>
    </row>
    <row r="145" spans="1:44" s="92" customFormat="1" ht="14.1" x14ac:dyDescent="0.5">
      <c r="A145" s="4" t="str">
        <f t="shared" si="1"/>
        <v>Northern</v>
      </c>
      <c r="B145" s="4" t="s">
        <v>39</v>
      </c>
      <c r="C145" s="4" t="s">
        <v>160</v>
      </c>
      <c r="D145" s="3" t="s">
        <v>403</v>
      </c>
      <c r="E145" s="3" t="s">
        <v>404</v>
      </c>
      <c r="F145" s="3" t="s">
        <v>150</v>
      </c>
      <c r="G145" s="144">
        <v>0</v>
      </c>
      <c r="H145" s="145">
        <v>0</v>
      </c>
      <c r="I145" s="145">
        <v>0</v>
      </c>
      <c r="J145" s="146">
        <v>0</v>
      </c>
      <c r="K145" s="147">
        <v>4621.9147999999996</v>
      </c>
      <c r="L145" s="145">
        <v>4901.8188</v>
      </c>
      <c r="M145" s="145">
        <v>4011.3742000000002</v>
      </c>
      <c r="N145" s="146">
        <v>3958.8922000000002</v>
      </c>
      <c r="O145" s="147">
        <v>0</v>
      </c>
      <c r="P145" s="145">
        <v>17494</v>
      </c>
      <c r="Q145" s="145">
        <v>17494</v>
      </c>
      <c r="R145" s="148">
        <v>0</v>
      </c>
      <c r="S145" s="149">
        <v>0</v>
      </c>
      <c r="T145" s="149">
        <v>0</v>
      </c>
      <c r="U145" s="150">
        <v>0</v>
      </c>
      <c r="V145" s="151">
        <v>0</v>
      </c>
      <c r="W145" s="148">
        <v>53.605145718854146</v>
      </c>
      <c r="X145" s="149">
        <v>30.738970501104902</v>
      </c>
      <c r="Y145" s="149">
        <v>204.27817460768281</v>
      </c>
      <c r="Z145" s="150">
        <v>31.583694999757444</v>
      </c>
      <c r="AA145" s="152">
        <v>320.20598582739927</v>
      </c>
      <c r="AB145" s="148">
        <v>75.89891935579594</v>
      </c>
      <c r="AC145" s="149">
        <v>80.42405817917674</v>
      </c>
      <c r="AD145" s="149">
        <v>69.169979157392049</v>
      </c>
      <c r="AE145" s="150">
        <v>68.347226644050096</v>
      </c>
      <c r="AF145" s="151">
        <v>293.84018333641484</v>
      </c>
      <c r="AG145" s="148">
        <v>0</v>
      </c>
      <c r="AH145" s="149">
        <v>0</v>
      </c>
      <c r="AI145" s="149">
        <v>0</v>
      </c>
      <c r="AJ145" s="150">
        <v>0</v>
      </c>
      <c r="AK145" s="151">
        <v>0</v>
      </c>
      <c r="AL145" s="153">
        <v>9523.7335999999996</v>
      </c>
      <c r="AM145" s="154">
        <v>7508.4248000000007</v>
      </c>
      <c r="AN145" s="154">
        <v>461.84159999999997</v>
      </c>
      <c r="AO145" s="154">
        <v>2248.1438810829427</v>
      </c>
      <c r="AP145" s="142">
        <v>2499.1428571428573</v>
      </c>
      <c r="AQ145" s="142">
        <v>124.95714285714287</v>
      </c>
      <c r="AR145" s="142">
        <v>17494</v>
      </c>
    </row>
    <row r="146" spans="1:44" s="92" customFormat="1" ht="14.1" x14ac:dyDescent="0.5">
      <c r="A146" s="4" t="str">
        <f t="shared" si="1"/>
        <v>Northern</v>
      </c>
      <c r="B146" s="4" t="s">
        <v>39</v>
      </c>
      <c r="C146" s="4" t="s">
        <v>160</v>
      </c>
      <c r="D146" s="3" t="s">
        <v>405</v>
      </c>
      <c r="E146" s="3" t="s">
        <v>406</v>
      </c>
      <c r="F146" s="3" t="s">
        <v>150</v>
      </c>
      <c r="G146" s="144">
        <v>0</v>
      </c>
      <c r="H146" s="145">
        <v>0</v>
      </c>
      <c r="I146" s="145">
        <v>0</v>
      </c>
      <c r="J146" s="146">
        <v>0</v>
      </c>
      <c r="K146" s="147">
        <v>31656.444</v>
      </c>
      <c r="L146" s="145">
        <v>33573.563999999998</v>
      </c>
      <c r="M146" s="145">
        <v>27474.725999999999</v>
      </c>
      <c r="N146" s="146">
        <v>27115.266</v>
      </c>
      <c r="O146" s="147">
        <v>0</v>
      </c>
      <c r="P146" s="145">
        <v>119820</v>
      </c>
      <c r="Q146" s="145">
        <v>119820</v>
      </c>
      <c r="R146" s="148">
        <v>67.632882046855585</v>
      </c>
      <c r="S146" s="149">
        <v>74.046582297941185</v>
      </c>
      <c r="T146" s="149">
        <v>63.586470300462508</v>
      </c>
      <c r="U146" s="150">
        <v>70.000170551548109</v>
      </c>
      <c r="V146" s="151">
        <v>275.26610519680742</v>
      </c>
      <c r="W146" s="148">
        <v>1968.6810431606802</v>
      </c>
      <c r="X146" s="149">
        <v>1201.3551075921634</v>
      </c>
      <c r="Y146" s="149">
        <v>6516.1855713445702</v>
      </c>
      <c r="Z146" s="150">
        <v>1125.1152917441839</v>
      </c>
      <c r="AA146" s="152">
        <v>10811.337013841598</v>
      </c>
      <c r="AB146" s="148">
        <v>655.45983274703713</v>
      </c>
      <c r="AC146" s="149">
        <v>694.53873876447562</v>
      </c>
      <c r="AD146" s="149">
        <v>597.34899198084611</v>
      </c>
      <c r="AE146" s="150">
        <v>590.24373634131189</v>
      </c>
      <c r="AF146" s="151">
        <v>2537.5912998336707</v>
      </c>
      <c r="AG146" s="148">
        <v>0</v>
      </c>
      <c r="AH146" s="149">
        <v>0</v>
      </c>
      <c r="AI146" s="149">
        <v>0</v>
      </c>
      <c r="AJ146" s="150">
        <v>0</v>
      </c>
      <c r="AK146" s="151">
        <v>0</v>
      </c>
      <c r="AL146" s="153">
        <v>65230.008000000002</v>
      </c>
      <c r="AM146" s="154">
        <v>51426.743999999999</v>
      </c>
      <c r="AN146" s="154">
        <v>3163.248</v>
      </c>
      <c r="AO146" s="154">
        <v>15397.99930441055</v>
      </c>
      <c r="AP146" s="142">
        <v>17117.142857142859</v>
      </c>
      <c r="AQ146" s="142">
        <v>855.857142857143</v>
      </c>
      <c r="AR146" s="142">
        <v>119820</v>
      </c>
    </row>
    <row r="147" spans="1:44" s="92" customFormat="1" ht="14.1" x14ac:dyDescent="0.5">
      <c r="A147" s="4" t="str">
        <f t="shared" si="1"/>
        <v>Northern</v>
      </c>
      <c r="B147" s="4" t="s">
        <v>39</v>
      </c>
      <c r="C147" s="4" t="s">
        <v>160</v>
      </c>
      <c r="D147" s="3" t="s">
        <v>407</v>
      </c>
      <c r="E147" s="3" t="s">
        <v>408</v>
      </c>
      <c r="F147" s="3" t="s">
        <v>150</v>
      </c>
      <c r="G147" s="144">
        <v>0</v>
      </c>
      <c r="H147" s="145">
        <v>0</v>
      </c>
      <c r="I147" s="145">
        <v>0</v>
      </c>
      <c r="J147" s="146">
        <v>0</v>
      </c>
      <c r="K147" s="147">
        <v>4929.9711746004805</v>
      </c>
      <c r="L147" s="145">
        <v>6102.8960999999999</v>
      </c>
      <c r="M147" s="145">
        <v>4278.7372836331951</v>
      </c>
      <c r="N147" s="146">
        <v>4928.9271500000004</v>
      </c>
      <c r="O147" s="147">
        <v>0</v>
      </c>
      <c r="P147" s="145">
        <v>20240.531708233677</v>
      </c>
      <c r="Q147" s="145">
        <v>20240.531708233677</v>
      </c>
      <c r="R147" s="148">
        <v>19.618504355222463</v>
      </c>
      <c r="S147" s="149">
        <v>21.478948602176811</v>
      </c>
      <c r="T147" s="149">
        <v>18.444747684397189</v>
      </c>
      <c r="U147" s="150">
        <v>20.305191931351533</v>
      </c>
      <c r="V147" s="151">
        <v>79.847392573147985</v>
      </c>
      <c r="W147" s="148">
        <v>48.737924213449119</v>
      </c>
      <c r="X147" s="149">
        <v>31.723877455929486</v>
      </c>
      <c r="Y147" s="149">
        <v>175.52184549883216</v>
      </c>
      <c r="Z147" s="150">
        <v>31.416687693317911</v>
      </c>
      <c r="AA147" s="152">
        <v>287.40033486152868</v>
      </c>
      <c r="AB147" s="148">
        <v>94.496193725215122</v>
      </c>
      <c r="AC147" s="149">
        <v>100.13011313430654</v>
      </c>
      <c r="AD147" s="149">
        <v>86.118482396111659</v>
      </c>
      <c r="AE147" s="150">
        <v>85.094133412640502</v>
      </c>
      <c r="AF147" s="151">
        <v>365.83892266827388</v>
      </c>
      <c r="AG147" s="148">
        <v>0</v>
      </c>
      <c r="AH147" s="149">
        <v>0</v>
      </c>
      <c r="AI147" s="149">
        <v>0</v>
      </c>
      <c r="AJ147" s="150">
        <v>0</v>
      </c>
      <c r="AK147" s="151">
        <v>0</v>
      </c>
      <c r="AL147" s="153">
        <v>11032.867274600481</v>
      </c>
      <c r="AM147" s="154">
        <v>8747.6708336331958</v>
      </c>
      <c r="AN147" s="154">
        <v>459.99360000000007</v>
      </c>
      <c r="AO147" s="154">
        <v>2733.6269940000002</v>
      </c>
      <c r="AP147" s="142">
        <v>2891.5045297476681</v>
      </c>
      <c r="AQ147" s="142">
        <v>233.36249999999995</v>
      </c>
      <c r="AR147" s="142">
        <v>20240.531708233677</v>
      </c>
    </row>
    <row r="148" spans="1:44" s="92" customFormat="1" ht="14.1" x14ac:dyDescent="0.5">
      <c r="A148" s="4" t="str">
        <f t="shared" si="1"/>
        <v>Northern</v>
      </c>
      <c r="B148" s="4" t="s">
        <v>39</v>
      </c>
      <c r="C148" s="4" t="s">
        <v>160</v>
      </c>
      <c r="D148" s="3" t="s">
        <v>409</v>
      </c>
      <c r="E148" s="3" t="s">
        <v>410</v>
      </c>
      <c r="F148" s="3" t="s">
        <v>150</v>
      </c>
      <c r="G148" s="144">
        <v>0</v>
      </c>
      <c r="H148" s="145">
        <v>0</v>
      </c>
      <c r="I148" s="145">
        <v>0</v>
      </c>
      <c r="J148" s="146">
        <v>0</v>
      </c>
      <c r="K148" s="147">
        <v>18883.034499999998</v>
      </c>
      <c r="L148" s="145">
        <v>20026.594499999999</v>
      </c>
      <c r="M148" s="145">
        <v>16388.644250000001</v>
      </c>
      <c r="N148" s="146">
        <v>16174.22675</v>
      </c>
      <c r="O148" s="147">
        <v>0</v>
      </c>
      <c r="P148" s="145">
        <v>71472.5</v>
      </c>
      <c r="Q148" s="145">
        <v>71472.5</v>
      </c>
      <c r="R148" s="148">
        <v>174.87331173492979</v>
      </c>
      <c r="S148" s="149">
        <v>191.4567393434925</v>
      </c>
      <c r="T148" s="149">
        <v>164.41080590463483</v>
      </c>
      <c r="U148" s="150">
        <v>180.99423351319754</v>
      </c>
      <c r="V148" s="151">
        <v>711.73509049625466</v>
      </c>
      <c r="W148" s="148">
        <v>865.24685630918464</v>
      </c>
      <c r="X148" s="149">
        <v>476.49272719762462</v>
      </c>
      <c r="Y148" s="149">
        <v>3632.5342024332981</v>
      </c>
      <c r="Z148" s="150">
        <v>526.65456422170848</v>
      </c>
      <c r="AA148" s="152">
        <v>5500.9283501618165</v>
      </c>
      <c r="AB148" s="148">
        <v>377.45904504063338</v>
      </c>
      <c r="AC148" s="149">
        <v>399.96337834928909</v>
      </c>
      <c r="AD148" s="149">
        <v>343.99480914659352</v>
      </c>
      <c r="AE148" s="150">
        <v>339.90311218138345</v>
      </c>
      <c r="AF148" s="151">
        <v>1461.3203447178994</v>
      </c>
      <c r="AG148" s="148">
        <v>0</v>
      </c>
      <c r="AH148" s="149">
        <v>0</v>
      </c>
      <c r="AI148" s="149">
        <v>0</v>
      </c>
      <c r="AJ148" s="150">
        <v>0</v>
      </c>
      <c r="AK148" s="151">
        <v>0</v>
      </c>
      <c r="AL148" s="153">
        <v>38909.629000000001</v>
      </c>
      <c r="AM148" s="154">
        <v>30675.996999999999</v>
      </c>
      <c r="AN148" s="154">
        <v>1886.874</v>
      </c>
      <c r="AO148" s="154">
        <v>9184.8898788556417</v>
      </c>
      <c r="AP148" s="142">
        <v>10210.357142857143</v>
      </c>
      <c r="AQ148" s="142">
        <v>510.51785714285717</v>
      </c>
      <c r="AR148" s="142">
        <v>71472.5</v>
      </c>
    </row>
    <row r="149" spans="1:44" s="92" customFormat="1" ht="14.1" x14ac:dyDescent="0.5">
      <c r="A149" s="4" t="str">
        <f t="shared" si="1"/>
        <v>South Eastern</v>
      </c>
      <c r="B149" s="4" t="s">
        <v>40</v>
      </c>
      <c r="C149" s="4" t="s">
        <v>162</v>
      </c>
      <c r="D149" s="3" t="s">
        <v>411</v>
      </c>
      <c r="E149" s="3" t="s">
        <v>412</v>
      </c>
      <c r="F149" s="3" t="s">
        <v>150</v>
      </c>
      <c r="G149" s="144">
        <v>0</v>
      </c>
      <c r="H149" s="145">
        <v>0</v>
      </c>
      <c r="I149" s="145">
        <v>0</v>
      </c>
      <c r="J149" s="146">
        <v>0</v>
      </c>
      <c r="K149" s="147">
        <v>8886.9827999999998</v>
      </c>
      <c r="L149" s="145">
        <v>8206.6987999999983</v>
      </c>
      <c r="M149" s="145">
        <v>7257.3933999999999</v>
      </c>
      <c r="N149" s="146">
        <v>6570.9250000000002</v>
      </c>
      <c r="O149" s="147">
        <v>0</v>
      </c>
      <c r="P149" s="145">
        <v>30921.999999999996</v>
      </c>
      <c r="Q149" s="145">
        <v>30921.999999999996</v>
      </c>
      <c r="R149" s="148">
        <v>80.408994878036864</v>
      </c>
      <c r="S149" s="149">
        <v>88.034267896588972</v>
      </c>
      <c r="T149" s="149">
        <v>75.598200312684227</v>
      </c>
      <c r="U149" s="150">
        <v>83.223473331236349</v>
      </c>
      <c r="V149" s="151">
        <v>327.26493641854643</v>
      </c>
      <c r="W149" s="148">
        <v>137.71727767002275</v>
      </c>
      <c r="X149" s="149">
        <v>84.033578876587512</v>
      </c>
      <c r="Y149" s="149">
        <v>472.7000434530147</v>
      </c>
      <c r="Z149" s="150">
        <v>81.664456977813145</v>
      </c>
      <c r="AA149" s="152">
        <v>776.11535697743818</v>
      </c>
      <c r="AB149" s="148">
        <v>25.230285069027214</v>
      </c>
      <c r="AC149" s="149">
        <v>23.390669355998458</v>
      </c>
      <c r="AD149" s="149">
        <v>21.017831697164269</v>
      </c>
      <c r="AE149" s="150">
        <v>19.231538178716061</v>
      </c>
      <c r="AF149" s="151">
        <v>88.870324300906006</v>
      </c>
      <c r="AG149" s="148">
        <v>0</v>
      </c>
      <c r="AH149" s="149">
        <v>0</v>
      </c>
      <c r="AI149" s="149">
        <v>0</v>
      </c>
      <c r="AJ149" s="150">
        <v>0</v>
      </c>
      <c r="AK149" s="151">
        <v>0</v>
      </c>
      <c r="AL149" s="153">
        <v>17093.681599999996</v>
      </c>
      <c r="AM149" s="154">
        <v>13151.1266</v>
      </c>
      <c r="AN149" s="154">
        <v>677.19179999999994</v>
      </c>
      <c r="AO149" s="154">
        <v>3973.7684400849862</v>
      </c>
      <c r="AP149" s="142">
        <v>4417.4285714285706</v>
      </c>
      <c r="AQ149" s="142">
        <v>220.87142857142854</v>
      </c>
      <c r="AR149" s="142">
        <v>30921.999999999996</v>
      </c>
    </row>
    <row r="150" spans="1:44" s="92" customFormat="1" ht="14.1" x14ac:dyDescent="0.5">
      <c r="A150" s="4" t="str">
        <f t="shared" si="1"/>
        <v>South Eastern</v>
      </c>
      <c r="B150" s="4" t="s">
        <v>40</v>
      </c>
      <c r="C150" s="4" t="s">
        <v>162</v>
      </c>
      <c r="D150" s="3" t="s">
        <v>413</v>
      </c>
      <c r="E150" s="3" t="s">
        <v>414</v>
      </c>
      <c r="F150" s="3" t="s">
        <v>150</v>
      </c>
      <c r="G150" s="144">
        <v>0</v>
      </c>
      <c r="H150" s="145">
        <v>0</v>
      </c>
      <c r="I150" s="145">
        <v>0</v>
      </c>
      <c r="J150" s="146">
        <v>0</v>
      </c>
      <c r="K150" s="147">
        <v>3933.7986676625724</v>
      </c>
      <c r="L150" s="145">
        <v>4240.1630999999998</v>
      </c>
      <c r="M150" s="145">
        <v>3212.4653698691918</v>
      </c>
      <c r="N150" s="146">
        <v>3395.0062499999999</v>
      </c>
      <c r="O150" s="147">
        <v>0</v>
      </c>
      <c r="P150" s="145">
        <v>14781.433387531764</v>
      </c>
      <c r="Q150" s="145">
        <v>14781.433387531764</v>
      </c>
      <c r="R150" s="148">
        <v>0</v>
      </c>
      <c r="S150" s="149">
        <v>0</v>
      </c>
      <c r="T150" s="149">
        <v>0</v>
      </c>
      <c r="U150" s="150">
        <v>0</v>
      </c>
      <c r="V150" s="151">
        <v>0</v>
      </c>
      <c r="W150" s="148">
        <v>313.49878241262797</v>
      </c>
      <c r="X150" s="149">
        <v>203.21208892368122</v>
      </c>
      <c r="Y150" s="149">
        <v>953.8318590062687</v>
      </c>
      <c r="Z150" s="150">
        <v>185.42227681633835</v>
      </c>
      <c r="AA150" s="152">
        <v>1655.9650071589163</v>
      </c>
      <c r="AB150" s="148">
        <v>69.21624396903556</v>
      </c>
      <c r="AC150" s="149">
        <v>64.169480143184771</v>
      </c>
      <c r="AD150" s="149">
        <v>57.659886222884495</v>
      </c>
      <c r="AE150" s="150">
        <v>52.75940540647867</v>
      </c>
      <c r="AF150" s="151">
        <v>243.80501574158347</v>
      </c>
      <c r="AG150" s="148">
        <v>0</v>
      </c>
      <c r="AH150" s="149">
        <v>0</v>
      </c>
      <c r="AI150" s="149">
        <v>0</v>
      </c>
      <c r="AJ150" s="150">
        <v>0</v>
      </c>
      <c r="AK150" s="151">
        <v>0</v>
      </c>
      <c r="AL150" s="153">
        <v>8173.9617676625721</v>
      </c>
      <c r="AM150" s="154">
        <v>6327.5677198691919</v>
      </c>
      <c r="AN150" s="154">
        <v>279.90389999999996</v>
      </c>
      <c r="AO150" s="154">
        <v>1967.5443186000002</v>
      </c>
      <c r="AP150" s="142">
        <v>2111.6333410759662</v>
      </c>
      <c r="AQ150" s="142">
        <v>171.17678571428573</v>
      </c>
      <c r="AR150" s="142">
        <v>14781.433387531764</v>
      </c>
    </row>
    <row r="151" spans="1:44" s="92" customFormat="1" ht="14.1" x14ac:dyDescent="0.5">
      <c r="A151" s="4" t="str">
        <f t="shared" si="1"/>
        <v>South Eastern</v>
      </c>
      <c r="B151" s="4" t="s">
        <v>40</v>
      </c>
      <c r="C151" s="4" t="s">
        <v>162</v>
      </c>
      <c r="D151" s="3" t="s">
        <v>415</v>
      </c>
      <c r="E151" s="3" t="s">
        <v>416</v>
      </c>
      <c r="F151" s="3" t="s">
        <v>150</v>
      </c>
      <c r="G151" s="144">
        <v>0</v>
      </c>
      <c r="H151" s="145">
        <v>0</v>
      </c>
      <c r="I151" s="145">
        <v>0</v>
      </c>
      <c r="J151" s="146">
        <v>0</v>
      </c>
      <c r="K151" s="147">
        <v>58079.803799999994</v>
      </c>
      <c r="L151" s="145">
        <v>53633.889799999997</v>
      </c>
      <c r="M151" s="145">
        <v>47429.818899999998</v>
      </c>
      <c r="N151" s="146">
        <v>42943.487499999996</v>
      </c>
      <c r="O151" s="147">
        <v>0</v>
      </c>
      <c r="P151" s="145">
        <v>202087</v>
      </c>
      <c r="Q151" s="145">
        <v>202087</v>
      </c>
      <c r="R151" s="148">
        <v>23.142859647682567</v>
      </c>
      <c r="S151" s="149">
        <v>25.337522365594666</v>
      </c>
      <c r="T151" s="149">
        <v>21.75824411320583</v>
      </c>
      <c r="U151" s="150">
        <v>23.952906831117932</v>
      </c>
      <c r="V151" s="151">
        <v>94.191532957600998</v>
      </c>
      <c r="W151" s="148">
        <v>369.67791012142385</v>
      </c>
      <c r="X151" s="149">
        <v>280.4215261379706</v>
      </c>
      <c r="Y151" s="149">
        <v>601.35239385323848</v>
      </c>
      <c r="Z151" s="150">
        <v>207.47194914134076</v>
      </c>
      <c r="AA151" s="152">
        <v>1458.9237792539736</v>
      </c>
      <c r="AB151" s="148">
        <v>63.371215859807769</v>
      </c>
      <c r="AC151" s="149">
        <v>58.750630554073282</v>
      </c>
      <c r="AD151" s="149">
        <v>52.790745159720103</v>
      </c>
      <c r="AE151" s="150">
        <v>48.304089862847491</v>
      </c>
      <c r="AF151" s="151">
        <v>223.21668143644865</v>
      </c>
      <c r="AG151" s="148">
        <v>0</v>
      </c>
      <c r="AH151" s="149">
        <v>0</v>
      </c>
      <c r="AI151" s="149">
        <v>0</v>
      </c>
      <c r="AJ151" s="150">
        <v>0</v>
      </c>
      <c r="AK151" s="151">
        <v>0</v>
      </c>
      <c r="AL151" s="153">
        <v>111713.6936</v>
      </c>
      <c r="AM151" s="154">
        <v>85947.6011</v>
      </c>
      <c r="AN151" s="154">
        <v>4425.7052999999996</v>
      </c>
      <c r="AO151" s="154">
        <v>25970.08417151072</v>
      </c>
      <c r="AP151" s="142">
        <v>28869.571428571428</v>
      </c>
      <c r="AQ151" s="142">
        <v>1443.4785714285715</v>
      </c>
      <c r="AR151" s="142">
        <v>202087</v>
      </c>
    </row>
    <row r="152" spans="1:44" s="92" customFormat="1" ht="14.1" x14ac:dyDescent="0.5">
      <c r="A152" s="4" t="str">
        <f t="shared" si="1"/>
        <v>South Eastern</v>
      </c>
      <c r="B152" s="4" t="s">
        <v>40</v>
      </c>
      <c r="C152" s="4" t="s">
        <v>162</v>
      </c>
      <c r="D152" s="3" t="s">
        <v>417</v>
      </c>
      <c r="E152" s="3" t="s">
        <v>418</v>
      </c>
      <c r="F152" s="3" t="s">
        <v>150</v>
      </c>
      <c r="G152" s="144">
        <v>0</v>
      </c>
      <c r="H152" s="145">
        <v>0</v>
      </c>
      <c r="I152" s="145">
        <v>0</v>
      </c>
      <c r="J152" s="146">
        <v>0</v>
      </c>
      <c r="K152" s="147">
        <v>16604.488708529843</v>
      </c>
      <c r="L152" s="145">
        <v>17897.647099999998</v>
      </c>
      <c r="M152" s="145">
        <v>13559.754696910073</v>
      </c>
      <c r="N152" s="146">
        <v>14330.25625</v>
      </c>
      <c r="O152" s="147">
        <v>0</v>
      </c>
      <c r="P152" s="145">
        <v>62392.146755439913</v>
      </c>
      <c r="Q152" s="145">
        <v>62392.146755439913</v>
      </c>
      <c r="R152" s="148">
        <v>10.562513665755073</v>
      </c>
      <c r="S152" s="149">
        <v>11.564168400847025</v>
      </c>
      <c r="T152" s="149">
        <v>9.9305684037013506</v>
      </c>
      <c r="U152" s="150">
        <v>10.932223138793304</v>
      </c>
      <c r="V152" s="151">
        <v>42.989473609096756</v>
      </c>
      <c r="W152" s="148">
        <v>154.12838865171085</v>
      </c>
      <c r="X152" s="149">
        <v>100.96574594282663</v>
      </c>
      <c r="Y152" s="149">
        <v>463.68485969709297</v>
      </c>
      <c r="Z152" s="150">
        <v>91.626856971440546</v>
      </c>
      <c r="AA152" s="152">
        <v>810.40585126307099</v>
      </c>
      <c r="AB152" s="148">
        <v>55.02367631645604</v>
      </c>
      <c r="AC152" s="149">
        <v>51.011735140863792</v>
      </c>
      <c r="AD152" s="149">
        <v>45.836912465099871</v>
      </c>
      <c r="AE152" s="150">
        <v>41.941259439524792</v>
      </c>
      <c r="AF152" s="151">
        <v>193.8135833619445</v>
      </c>
      <c r="AG152" s="148">
        <v>0</v>
      </c>
      <c r="AH152" s="149">
        <v>0</v>
      </c>
      <c r="AI152" s="149">
        <v>0</v>
      </c>
      <c r="AJ152" s="150">
        <v>0</v>
      </c>
      <c r="AK152" s="151">
        <v>0</v>
      </c>
      <c r="AL152" s="153">
        <v>34502.135808529842</v>
      </c>
      <c r="AM152" s="154">
        <v>26708.52784691007</v>
      </c>
      <c r="AN152" s="154">
        <v>1181.4830999999999</v>
      </c>
      <c r="AO152" s="154">
        <v>8304.9668226000013</v>
      </c>
      <c r="AP152" s="142">
        <v>8913.1638222057027</v>
      </c>
      <c r="AQ152" s="142">
        <v>722.53392857142853</v>
      </c>
      <c r="AR152" s="142">
        <v>62392.146755439913</v>
      </c>
    </row>
    <row r="153" spans="1:44" s="92" customFormat="1" ht="14.1" x14ac:dyDescent="0.5">
      <c r="A153" s="4" t="str">
        <f t="shared" si="1"/>
        <v>South Eastern</v>
      </c>
      <c r="B153" s="4" t="s">
        <v>40</v>
      </c>
      <c r="C153" s="4" t="s">
        <v>162</v>
      </c>
      <c r="D153" s="3" t="s">
        <v>419</v>
      </c>
      <c r="E153" s="3" t="s">
        <v>420</v>
      </c>
      <c r="F153" s="3" t="s">
        <v>150</v>
      </c>
      <c r="G153" s="144">
        <v>0</v>
      </c>
      <c r="H153" s="145">
        <v>0</v>
      </c>
      <c r="I153" s="145">
        <v>0</v>
      </c>
      <c r="J153" s="146">
        <v>0</v>
      </c>
      <c r="K153" s="147">
        <v>13834.344940461884</v>
      </c>
      <c r="L153" s="145">
        <v>14911.764399999998</v>
      </c>
      <c r="M153" s="145">
        <v>11297.567006006973</v>
      </c>
      <c r="N153" s="146">
        <v>11939.525</v>
      </c>
      <c r="O153" s="147">
        <v>0</v>
      </c>
      <c r="P153" s="145">
        <v>51983.201346468857</v>
      </c>
      <c r="Q153" s="145">
        <v>51983.201346468857</v>
      </c>
      <c r="R153" s="148">
        <v>42.428576020751358</v>
      </c>
      <c r="S153" s="149">
        <v>46.452124336923539</v>
      </c>
      <c r="T153" s="149">
        <v>39.890114207544016</v>
      </c>
      <c r="U153" s="150">
        <v>43.913662523716198</v>
      </c>
      <c r="V153" s="151">
        <v>172.68447708893513</v>
      </c>
      <c r="W153" s="148">
        <v>374.7744942274295</v>
      </c>
      <c r="X153" s="149">
        <v>231.61820259053206</v>
      </c>
      <c r="Y153" s="149">
        <v>1249.5599611619282</v>
      </c>
      <c r="Z153" s="150">
        <v>221.50841770064864</v>
      </c>
      <c r="AA153" s="152">
        <v>2077.4610756805387</v>
      </c>
      <c r="AB153" s="148">
        <v>102.29401864283069</v>
      </c>
      <c r="AC153" s="149">
        <v>94.835455113747926</v>
      </c>
      <c r="AD153" s="149">
        <v>85.214989112467265</v>
      </c>
      <c r="AE153" s="150">
        <v>77.972615830604312</v>
      </c>
      <c r="AF153" s="151">
        <v>360.31707869965015</v>
      </c>
      <c r="AG153" s="148">
        <v>0</v>
      </c>
      <c r="AH153" s="149">
        <v>0</v>
      </c>
      <c r="AI153" s="149">
        <v>0</v>
      </c>
      <c r="AJ153" s="150">
        <v>0</v>
      </c>
      <c r="AK153" s="151">
        <v>0</v>
      </c>
      <c r="AL153" s="153">
        <v>28746.10934046188</v>
      </c>
      <c r="AM153" s="154">
        <v>22252.708906006977</v>
      </c>
      <c r="AN153" s="154">
        <v>984.38309999999979</v>
      </c>
      <c r="AO153" s="154">
        <v>6919.4407464000005</v>
      </c>
      <c r="AP153" s="142">
        <v>7426.1716209241222</v>
      </c>
      <c r="AQ153" s="142">
        <v>601.99285714285713</v>
      </c>
      <c r="AR153" s="142">
        <v>51983.201346468857</v>
      </c>
    </row>
    <row r="154" spans="1:44" s="92" customFormat="1" ht="14.1" x14ac:dyDescent="0.5">
      <c r="A154" s="4" t="str">
        <f t="shared" si="1"/>
        <v>South Eastern</v>
      </c>
      <c r="B154" s="4" t="s">
        <v>40</v>
      </c>
      <c r="C154" s="4" t="s">
        <v>162</v>
      </c>
      <c r="D154" s="3" t="s">
        <v>40</v>
      </c>
      <c r="E154" s="3" t="s">
        <v>421</v>
      </c>
      <c r="F154" s="3" t="s">
        <v>150</v>
      </c>
      <c r="G154" s="144">
        <v>53587.634550000002</v>
      </c>
      <c r="H154" s="145">
        <v>53587.634550000002</v>
      </c>
      <c r="I154" s="145">
        <v>55745.087099999997</v>
      </c>
      <c r="J154" s="146">
        <v>56507.822849999997</v>
      </c>
      <c r="K154" s="147">
        <v>14152.7256</v>
      </c>
      <c r="L154" s="145">
        <v>13069.357599999999</v>
      </c>
      <c r="M154" s="145">
        <v>11557.566800000001</v>
      </c>
      <c r="N154" s="146">
        <v>10464.35</v>
      </c>
      <c r="O154" s="147">
        <v>217924.5</v>
      </c>
      <c r="P154" s="145">
        <v>49244</v>
      </c>
      <c r="Q154" s="145">
        <v>267168.5</v>
      </c>
      <c r="R154" s="148">
        <v>0</v>
      </c>
      <c r="S154" s="149">
        <v>0</v>
      </c>
      <c r="T154" s="149">
        <v>0</v>
      </c>
      <c r="U154" s="150">
        <v>0</v>
      </c>
      <c r="V154" s="151">
        <v>0</v>
      </c>
      <c r="W154" s="148">
        <v>1047.7094882715646</v>
      </c>
      <c r="X154" s="149">
        <v>690.8899118256054</v>
      </c>
      <c r="Y154" s="149">
        <v>3232.5724476029864</v>
      </c>
      <c r="Z154" s="150">
        <v>634.22924162103186</v>
      </c>
      <c r="AA154" s="152">
        <v>5605.401089321188</v>
      </c>
      <c r="AB154" s="148">
        <v>83.779722022896337</v>
      </c>
      <c r="AC154" s="149">
        <v>77.671091357612951</v>
      </c>
      <c r="AD154" s="149">
        <v>69.79184310818944</v>
      </c>
      <c r="AE154" s="150">
        <v>63.860274201320074</v>
      </c>
      <c r="AF154" s="151">
        <v>295.10293069001881</v>
      </c>
      <c r="AG154" s="148">
        <v>0</v>
      </c>
      <c r="AH154" s="149">
        <v>0</v>
      </c>
      <c r="AI154" s="149">
        <v>0</v>
      </c>
      <c r="AJ154" s="150">
        <v>0</v>
      </c>
      <c r="AK154" s="151">
        <v>0</v>
      </c>
      <c r="AL154" s="153">
        <v>132893.67324999999</v>
      </c>
      <c r="AM154" s="154">
        <v>128423.83660000001</v>
      </c>
      <c r="AN154" s="154">
        <v>5850.9901499999996</v>
      </c>
      <c r="AO154" s="154">
        <v>34333.670315142801</v>
      </c>
      <c r="AP154" s="142">
        <v>38166.928571428572</v>
      </c>
      <c r="AQ154" s="142">
        <v>1908.3464285714288</v>
      </c>
      <c r="AR154" s="142">
        <v>267168.5</v>
      </c>
    </row>
    <row r="155" spans="1:44" s="92" customFormat="1" ht="14.1" x14ac:dyDescent="0.5">
      <c r="A155" s="4" t="str">
        <f t="shared" si="1"/>
        <v>South Eastern</v>
      </c>
      <c r="B155" s="4" t="s">
        <v>40</v>
      </c>
      <c r="C155" s="4" t="s">
        <v>162</v>
      </c>
      <c r="D155" s="3" t="s">
        <v>422</v>
      </c>
      <c r="E155" s="3" t="s">
        <v>423</v>
      </c>
      <c r="F155" s="3" t="s">
        <v>150</v>
      </c>
      <c r="G155" s="144">
        <v>0</v>
      </c>
      <c r="H155" s="145">
        <v>0</v>
      </c>
      <c r="I155" s="145">
        <v>0</v>
      </c>
      <c r="J155" s="146">
        <v>0</v>
      </c>
      <c r="K155" s="147">
        <v>33665.8923</v>
      </c>
      <c r="L155" s="145">
        <v>31088.823299999996</v>
      </c>
      <c r="M155" s="145">
        <v>27492.640649999998</v>
      </c>
      <c r="N155" s="146">
        <v>24892.143749999999</v>
      </c>
      <c r="O155" s="147">
        <v>0</v>
      </c>
      <c r="P155" s="145">
        <v>117139.5</v>
      </c>
      <c r="Q155" s="145">
        <v>117139.5</v>
      </c>
      <c r="R155" s="148">
        <v>23.367429751790684</v>
      </c>
      <c r="S155" s="149">
        <v>25.58338869854169</v>
      </c>
      <c r="T155" s="149">
        <v>21.969378399119446</v>
      </c>
      <c r="U155" s="150">
        <v>24.185337345870451</v>
      </c>
      <c r="V155" s="151">
        <v>95.105534195322278</v>
      </c>
      <c r="W155" s="148">
        <v>92.174806354503104</v>
      </c>
      <c r="X155" s="149">
        <v>65.368512707969188</v>
      </c>
      <c r="Y155" s="149">
        <v>201.92745250698246</v>
      </c>
      <c r="Z155" s="150">
        <v>52.395958706525548</v>
      </c>
      <c r="AA155" s="152">
        <v>411.86673027598033</v>
      </c>
      <c r="AB155" s="148">
        <v>36.733053289968936</v>
      </c>
      <c r="AC155" s="149">
        <v>34.05473626600854</v>
      </c>
      <c r="AD155" s="149">
        <v>30.600095466987156</v>
      </c>
      <c r="AE155" s="150">
        <v>27.999410820532859</v>
      </c>
      <c r="AF155" s="151">
        <v>129.3872958434975</v>
      </c>
      <c r="AG155" s="148">
        <v>0</v>
      </c>
      <c r="AH155" s="149">
        <v>0</v>
      </c>
      <c r="AI155" s="149">
        <v>0</v>
      </c>
      <c r="AJ155" s="150">
        <v>0</v>
      </c>
      <c r="AK155" s="151">
        <v>0</v>
      </c>
      <c r="AL155" s="153">
        <v>64754.715599999996</v>
      </c>
      <c r="AM155" s="154">
        <v>49819.429350000006</v>
      </c>
      <c r="AN155" s="154">
        <v>2565.3550500000001</v>
      </c>
      <c r="AO155" s="154">
        <v>15053.52979067768</v>
      </c>
      <c r="AP155" s="142">
        <v>16734.214285714286</v>
      </c>
      <c r="AQ155" s="142">
        <v>836.7107142857144</v>
      </c>
      <c r="AR155" s="142">
        <v>117139.5</v>
      </c>
    </row>
    <row r="156" spans="1:44" s="92" customFormat="1" ht="14.1" x14ac:dyDescent="0.5">
      <c r="A156" s="4" t="str">
        <f t="shared" si="1"/>
        <v>South Eastern</v>
      </c>
      <c r="B156" s="4" t="s">
        <v>40</v>
      </c>
      <c r="C156" s="4" t="s">
        <v>162</v>
      </c>
      <c r="D156" s="3" t="s">
        <v>424</v>
      </c>
      <c r="E156" s="3" t="s">
        <v>425</v>
      </c>
      <c r="F156" s="3" t="s">
        <v>150</v>
      </c>
      <c r="G156" s="144">
        <v>0</v>
      </c>
      <c r="H156" s="145">
        <v>0</v>
      </c>
      <c r="I156" s="145">
        <v>0</v>
      </c>
      <c r="J156" s="146">
        <v>0</v>
      </c>
      <c r="K156" s="147">
        <v>7610.9267999999984</v>
      </c>
      <c r="L156" s="145">
        <v>7028.3227999999999</v>
      </c>
      <c r="M156" s="145">
        <v>6215.3253999999997</v>
      </c>
      <c r="N156" s="146">
        <v>5627.4250000000002</v>
      </c>
      <c r="O156" s="147">
        <v>0</v>
      </c>
      <c r="P156" s="145">
        <v>26481.999999999996</v>
      </c>
      <c r="Q156" s="145">
        <v>26481.999999999996</v>
      </c>
      <c r="R156" s="148">
        <v>0</v>
      </c>
      <c r="S156" s="149">
        <v>0</v>
      </c>
      <c r="T156" s="149">
        <v>0</v>
      </c>
      <c r="U156" s="150">
        <v>0</v>
      </c>
      <c r="V156" s="151">
        <v>0</v>
      </c>
      <c r="W156" s="148">
        <v>173.11745116093095</v>
      </c>
      <c r="X156" s="149">
        <v>96.107376298828328</v>
      </c>
      <c r="Y156" s="149">
        <v>713.70965663610571</v>
      </c>
      <c r="Z156" s="150">
        <v>105.01852514537991</v>
      </c>
      <c r="AA156" s="152">
        <v>1087.9530092412449</v>
      </c>
      <c r="AB156" s="148">
        <v>48.213971482209836</v>
      </c>
      <c r="AC156" s="149">
        <v>44.698546298406583</v>
      </c>
      <c r="AD156" s="149">
        <v>40.164157293211083</v>
      </c>
      <c r="AE156" s="150">
        <v>36.750628491547054</v>
      </c>
      <c r="AF156" s="151">
        <v>169.82730356537454</v>
      </c>
      <c r="AG156" s="148">
        <v>0</v>
      </c>
      <c r="AH156" s="149">
        <v>0</v>
      </c>
      <c r="AI156" s="149">
        <v>0</v>
      </c>
      <c r="AJ156" s="150">
        <v>0</v>
      </c>
      <c r="AK156" s="151">
        <v>0</v>
      </c>
      <c r="AL156" s="153">
        <v>14639.249599999999</v>
      </c>
      <c r="AM156" s="154">
        <v>11262.794599999997</v>
      </c>
      <c r="AN156" s="154">
        <v>579.95579999999995</v>
      </c>
      <c r="AO156" s="154">
        <v>3403.1865930512449</v>
      </c>
      <c r="AP156" s="142">
        <v>3783.1428571428564</v>
      </c>
      <c r="AQ156" s="142">
        <v>189.15714285714284</v>
      </c>
      <c r="AR156" s="142">
        <v>26481.999999999996</v>
      </c>
    </row>
    <row r="157" spans="1:44" s="92" customFormat="1" ht="14.1" x14ac:dyDescent="0.5">
      <c r="A157" s="4" t="str">
        <f t="shared" si="1"/>
        <v>South Eastern</v>
      </c>
      <c r="B157" s="4" t="s">
        <v>40</v>
      </c>
      <c r="C157" s="4" t="s">
        <v>162</v>
      </c>
      <c r="D157" s="3" t="s">
        <v>426</v>
      </c>
      <c r="E157" s="3" t="s">
        <v>427</v>
      </c>
      <c r="F157" s="3" t="s">
        <v>150</v>
      </c>
      <c r="G157" s="144">
        <v>0</v>
      </c>
      <c r="H157" s="145">
        <v>0</v>
      </c>
      <c r="I157" s="145">
        <v>0</v>
      </c>
      <c r="J157" s="146">
        <v>0</v>
      </c>
      <c r="K157" s="147">
        <v>31626.501899999999</v>
      </c>
      <c r="L157" s="145">
        <v>29205.544899999997</v>
      </c>
      <c r="M157" s="145">
        <v>25827.209449999998</v>
      </c>
      <c r="N157" s="146">
        <v>23384.243749999998</v>
      </c>
      <c r="O157" s="147">
        <v>0</v>
      </c>
      <c r="P157" s="145">
        <v>110043.49999999999</v>
      </c>
      <c r="Q157" s="145">
        <v>110043.49999999999</v>
      </c>
      <c r="R157" s="148">
        <v>63.545102335226709</v>
      </c>
      <c r="S157" s="149">
        <v>69.571153960830202</v>
      </c>
      <c r="T157" s="149">
        <v>59.743258605768702</v>
      </c>
      <c r="U157" s="150">
        <v>65.769310231372202</v>
      </c>
      <c r="V157" s="151">
        <v>258.62882513319778</v>
      </c>
      <c r="W157" s="148">
        <v>527.0741975724842</v>
      </c>
      <c r="X157" s="149">
        <v>303.62436898741947</v>
      </c>
      <c r="Y157" s="149">
        <v>2100.0714537013182</v>
      </c>
      <c r="Z157" s="150">
        <v>322.93579429449625</v>
      </c>
      <c r="AA157" s="152">
        <v>3253.705814555718</v>
      </c>
      <c r="AB157" s="148">
        <v>366.18952983352199</v>
      </c>
      <c r="AC157" s="149">
        <v>339.48955354766815</v>
      </c>
      <c r="AD157" s="149">
        <v>305.05045370069723</v>
      </c>
      <c r="AE157" s="150">
        <v>279.12438977095513</v>
      </c>
      <c r="AF157" s="151">
        <v>1289.8539268528425</v>
      </c>
      <c r="AG157" s="148">
        <v>0</v>
      </c>
      <c r="AH157" s="149">
        <v>0</v>
      </c>
      <c r="AI157" s="149">
        <v>0</v>
      </c>
      <c r="AJ157" s="150">
        <v>0</v>
      </c>
      <c r="AK157" s="151">
        <v>0</v>
      </c>
      <c r="AL157" s="153">
        <v>60832.046799999996</v>
      </c>
      <c r="AM157" s="154">
        <v>46801.50054999999</v>
      </c>
      <c r="AN157" s="154">
        <v>2409.9526499999997</v>
      </c>
      <c r="AO157" s="154">
        <v>14141.626910823754</v>
      </c>
      <c r="AP157" s="142">
        <v>15720.499999999998</v>
      </c>
      <c r="AQ157" s="142">
        <v>786.02499999999998</v>
      </c>
      <c r="AR157" s="142">
        <v>110043.49999999999</v>
      </c>
    </row>
    <row r="158" spans="1:44" s="92" customFormat="1" ht="14.1" x14ac:dyDescent="0.5">
      <c r="A158" s="4" t="str">
        <f t="shared" si="1"/>
        <v>South Eastern</v>
      </c>
      <c r="B158" s="4" t="s">
        <v>40</v>
      </c>
      <c r="C158" s="4" t="s">
        <v>162</v>
      </c>
      <c r="D158" s="3" t="s">
        <v>428</v>
      </c>
      <c r="E158" s="3" t="s">
        <v>429</v>
      </c>
      <c r="F158" s="3" t="s">
        <v>150</v>
      </c>
      <c r="G158" s="144">
        <v>0</v>
      </c>
      <c r="H158" s="145">
        <v>0</v>
      </c>
      <c r="I158" s="145">
        <v>0</v>
      </c>
      <c r="J158" s="146">
        <v>0</v>
      </c>
      <c r="K158" s="147">
        <v>4091.1389999999997</v>
      </c>
      <c r="L158" s="145">
        <v>3777.9689999999996</v>
      </c>
      <c r="M158" s="145">
        <v>3340.9544999999998</v>
      </c>
      <c r="N158" s="146">
        <v>3024.9375</v>
      </c>
      <c r="O158" s="147">
        <v>0</v>
      </c>
      <c r="P158" s="145">
        <v>14235</v>
      </c>
      <c r="Q158" s="145">
        <v>14235</v>
      </c>
      <c r="R158" s="148">
        <v>10.692712664234502</v>
      </c>
      <c r="S158" s="149">
        <v>11.706714312898171</v>
      </c>
      <c r="T158" s="149">
        <v>10.052977718511071</v>
      </c>
      <c r="U158" s="150">
        <v>11.06697936717474</v>
      </c>
      <c r="V158" s="151">
        <v>43.519384062818482</v>
      </c>
      <c r="W158" s="148">
        <v>68.896353347951148</v>
      </c>
      <c r="X158" s="149">
        <v>37.21491985501126</v>
      </c>
      <c r="Y158" s="149">
        <v>297.00053938984024</v>
      </c>
      <c r="Z158" s="150">
        <v>42.050937839612551</v>
      </c>
      <c r="AA158" s="152">
        <v>445.16275043241524</v>
      </c>
      <c r="AB158" s="148">
        <v>4.4638658486907303</v>
      </c>
      <c r="AC158" s="149">
        <v>4.138392009071505</v>
      </c>
      <c r="AD158" s="149">
        <v>3.7185779260843876</v>
      </c>
      <c r="AE158" s="150">
        <v>3.4025381108019515</v>
      </c>
      <c r="AF158" s="151">
        <v>15.723373894648574</v>
      </c>
      <c r="AG158" s="148">
        <v>0</v>
      </c>
      <c r="AH158" s="149">
        <v>0</v>
      </c>
      <c r="AI158" s="149">
        <v>0</v>
      </c>
      <c r="AJ158" s="150">
        <v>0</v>
      </c>
      <c r="AK158" s="151">
        <v>0</v>
      </c>
      <c r="AL158" s="153">
        <v>7869.1079999999993</v>
      </c>
      <c r="AM158" s="154">
        <v>6054.1455000000005</v>
      </c>
      <c r="AN158" s="154">
        <v>311.74649999999997</v>
      </c>
      <c r="AO158" s="154">
        <v>1829.3316649831763</v>
      </c>
      <c r="AP158" s="142">
        <v>2033.5714285714287</v>
      </c>
      <c r="AQ158" s="142">
        <v>101.67857142857144</v>
      </c>
      <c r="AR158" s="142">
        <v>14235</v>
      </c>
    </row>
    <row r="159" spans="1:44" s="92" customFormat="1" ht="14.1" x14ac:dyDescent="0.5">
      <c r="A159" s="4" t="str">
        <f t="shared" si="1"/>
        <v>South Eastern</v>
      </c>
      <c r="B159" s="4" t="s">
        <v>40</v>
      </c>
      <c r="C159" s="4" t="s">
        <v>162</v>
      </c>
      <c r="D159" s="3" t="s">
        <v>430</v>
      </c>
      <c r="E159" s="3" t="s">
        <v>431</v>
      </c>
      <c r="F159" s="3" t="s">
        <v>150</v>
      </c>
      <c r="G159" s="144">
        <v>0</v>
      </c>
      <c r="H159" s="145">
        <v>0</v>
      </c>
      <c r="I159" s="145">
        <v>0</v>
      </c>
      <c r="J159" s="146">
        <v>0</v>
      </c>
      <c r="K159" s="147">
        <v>17638.672050000001</v>
      </c>
      <c r="L159" s="145">
        <v>16288.460549999998</v>
      </c>
      <c r="M159" s="145">
        <v>14404.301775000002</v>
      </c>
      <c r="N159" s="146">
        <v>13041.815624999997</v>
      </c>
      <c r="O159" s="147">
        <v>0</v>
      </c>
      <c r="P159" s="145">
        <v>61373.249999999993</v>
      </c>
      <c r="Q159" s="145">
        <v>61373.249999999993</v>
      </c>
      <c r="R159" s="148">
        <v>0</v>
      </c>
      <c r="S159" s="149">
        <v>0</v>
      </c>
      <c r="T159" s="149">
        <v>0</v>
      </c>
      <c r="U159" s="150">
        <v>0</v>
      </c>
      <c r="V159" s="151">
        <v>0</v>
      </c>
      <c r="W159" s="148">
        <v>375.32895292899525</v>
      </c>
      <c r="X159" s="149">
        <v>206.19907722253831</v>
      </c>
      <c r="Y159" s="149">
        <v>1574.552468388883</v>
      </c>
      <c r="Z159" s="150">
        <v>228.22384673948881</v>
      </c>
      <c r="AA159" s="152">
        <v>2384.3043452799052</v>
      </c>
      <c r="AB159" s="148">
        <v>156.70755581589725</v>
      </c>
      <c r="AC159" s="149">
        <v>145.2815381850798</v>
      </c>
      <c r="AD159" s="149">
        <v>130.54363138590946</v>
      </c>
      <c r="AE159" s="150">
        <v>119.44880267192733</v>
      </c>
      <c r="AF159" s="151">
        <v>551.98152805881386</v>
      </c>
      <c r="AG159" s="148">
        <v>0</v>
      </c>
      <c r="AH159" s="149">
        <v>0</v>
      </c>
      <c r="AI159" s="149">
        <v>0</v>
      </c>
      <c r="AJ159" s="150">
        <v>0</v>
      </c>
      <c r="AK159" s="151">
        <v>0</v>
      </c>
      <c r="AL159" s="153">
        <v>33927.132599999997</v>
      </c>
      <c r="AM159" s="154">
        <v>26102.043224999994</v>
      </c>
      <c r="AN159" s="154">
        <v>1344.074175</v>
      </c>
      <c r="AO159" s="154">
        <v>5258.0273788984305</v>
      </c>
      <c r="AP159" s="142">
        <v>8767.6071428571413</v>
      </c>
      <c r="AQ159" s="142">
        <v>438.38035714285706</v>
      </c>
      <c r="AR159" s="142">
        <v>61373.249999999993</v>
      </c>
    </row>
    <row r="160" spans="1:44" s="92" customFormat="1" ht="14.1" x14ac:dyDescent="0.5">
      <c r="A160" s="4" t="str">
        <f t="shared" si="1"/>
        <v>South Eastern</v>
      </c>
      <c r="B160" s="4" t="s">
        <v>40</v>
      </c>
      <c r="C160" s="4" t="s">
        <v>162</v>
      </c>
      <c r="D160" s="3" t="s">
        <v>266</v>
      </c>
      <c r="E160" s="3" t="s">
        <v>432</v>
      </c>
      <c r="F160" s="3" t="s">
        <v>150</v>
      </c>
      <c r="G160" s="144">
        <v>0</v>
      </c>
      <c r="H160" s="145">
        <v>0</v>
      </c>
      <c r="I160" s="145">
        <v>0</v>
      </c>
      <c r="J160" s="146">
        <v>0</v>
      </c>
      <c r="K160" s="147">
        <v>11397.465435322682</v>
      </c>
      <c r="L160" s="145">
        <v>12285.100599999998</v>
      </c>
      <c r="M160" s="145">
        <v>9307.5335339952453</v>
      </c>
      <c r="N160" s="146">
        <v>9836.4125000000004</v>
      </c>
      <c r="O160" s="147">
        <v>0</v>
      </c>
      <c r="P160" s="145">
        <v>42826.51206931792</v>
      </c>
      <c r="Q160" s="145">
        <v>42826.51206931792</v>
      </c>
      <c r="R160" s="148">
        <v>24.023112855273769</v>
      </c>
      <c r="S160" s="149">
        <v>26.301250948590326</v>
      </c>
      <c r="T160" s="149">
        <v>22.58583259897534</v>
      </c>
      <c r="U160" s="150">
        <v>24.863970692291893</v>
      </c>
      <c r="V160" s="151">
        <v>97.774167095131332</v>
      </c>
      <c r="W160" s="148">
        <v>578.35049084069487</v>
      </c>
      <c r="X160" s="149">
        <v>367.79462544280318</v>
      </c>
      <c r="Y160" s="149">
        <v>1798.3354684377839</v>
      </c>
      <c r="Z160" s="150">
        <v>339.26152108080112</v>
      </c>
      <c r="AA160" s="152">
        <v>3083.7421058020832</v>
      </c>
      <c r="AB160" s="148">
        <v>84.275225660449038</v>
      </c>
      <c r="AC160" s="149">
        <v>78.130466339662505</v>
      </c>
      <c r="AD160" s="149">
        <v>70.204617360676991</v>
      </c>
      <c r="AE160" s="150">
        <v>64.23796700571036</v>
      </c>
      <c r="AF160" s="151">
        <v>296.84827636649891</v>
      </c>
      <c r="AG160" s="148">
        <v>0</v>
      </c>
      <c r="AH160" s="149">
        <v>0</v>
      </c>
      <c r="AI160" s="149">
        <v>0</v>
      </c>
      <c r="AJ160" s="150">
        <v>0</v>
      </c>
      <c r="AK160" s="151">
        <v>0</v>
      </c>
      <c r="AL160" s="153">
        <v>23682.566035322678</v>
      </c>
      <c r="AM160" s="154">
        <v>18332.96713399524</v>
      </c>
      <c r="AN160" s="154">
        <v>810.97890000000018</v>
      </c>
      <c r="AO160" s="154">
        <v>5700.6014435999996</v>
      </c>
      <c r="AP160" s="142">
        <v>6118.0731527597027</v>
      </c>
      <c r="AQ160" s="142">
        <v>495.95357142857148</v>
      </c>
      <c r="AR160" s="142">
        <v>42826.51206931792</v>
      </c>
    </row>
    <row r="161" spans="1:44" s="92" customFormat="1" ht="14.1" x14ac:dyDescent="0.5">
      <c r="A161" s="4" t="str">
        <f t="shared" si="1"/>
        <v>South Eastern</v>
      </c>
      <c r="B161" s="4" t="s">
        <v>40</v>
      </c>
      <c r="C161" s="4" t="s">
        <v>162</v>
      </c>
      <c r="D161" s="3" t="s">
        <v>433</v>
      </c>
      <c r="E161" s="3" t="s">
        <v>434</v>
      </c>
      <c r="F161" s="3" t="s">
        <v>150</v>
      </c>
      <c r="G161" s="144">
        <v>0</v>
      </c>
      <c r="H161" s="145">
        <v>0</v>
      </c>
      <c r="I161" s="145">
        <v>0</v>
      </c>
      <c r="J161" s="146">
        <v>0</v>
      </c>
      <c r="K161" s="147">
        <v>6144.6120000000001</v>
      </c>
      <c r="L161" s="145">
        <v>5674.2519999999995</v>
      </c>
      <c r="M161" s="145">
        <v>5017.8859999999995</v>
      </c>
      <c r="N161" s="146">
        <v>4543.25</v>
      </c>
      <c r="O161" s="147">
        <v>0</v>
      </c>
      <c r="P161" s="145">
        <v>21380</v>
      </c>
      <c r="Q161" s="145">
        <v>21380</v>
      </c>
      <c r="R161" s="148">
        <v>8.3176628077981025</v>
      </c>
      <c r="S161" s="149">
        <v>9.1064358782974733</v>
      </c>
      <c r="T161" s="149">
        <v>7.8200248620324047</v>
      </c>
      <c r="U161" s="150">
        <v>8.6087979325317754</v>
      </c>
      <c r="V161" s="151">
        <v>33.852921480659759</v>
      </c>
      <c r="W161" s="148">
        <v>377.9905448956311</v>
      </c>
      <c r="X161" s="149">
        <v>310.38759312885702</v>
      </c>
      <c r="Y161" s="149">
        <v>291.22444073452868</v>
      </c>
      <c r="Z161" s="150">
        <v>200.28353186238888</v>
      </c>
      <c r="AA161" s="152">
        <v>1179.8861106214058</v>
      </c>
      <c r="AB161" s="148">
        <v>6.7044223284164248</v>
      </c>
      <c r="AC161" s="149">
        <v>6.2155827997154036</v>
      </c>
      <c r="AD161" s="149">
        <v>5.585050653999593</v>
      </c>
      <c r="AE161" s="150">
        <v>5.1103803870000508</v>
      </c>
      <c r="AF161" s="151">
        <v>23.61543616913147</v>
      </c>
      <c r="AG161" s="148">
        <v>0</v>
      </c>
      <c r="AH161" s="149">
        <v>0</v>
      </c>
      <c r="AI161" s="149">
        <v>0</v>
      </c>
      <c r="AJ161" s="150">
        <v>0</v>
      </c>
      <c r="AK161" s="151">
        <v>0</v>
      </c>
      <c r="AL161" s="153">
        <v>11818.864</v>
      </c>
      <c r="AM161" s="154">
        <v>9092.9140000000007</v>
      </c>
      <c r="AN161" s="154">
        <v>468.22199999999998</v>
      </c>
      <c r="AO161" s="154">
        <v>2747.5315066624735</v>
      </c>
      <c r="AP161" s="142">
        <v>3054.2857142857142</v>
      </c>
      <c r="AQ161" s="142">
        <v>152.71428571428572</v>
      </c>
      <c r="AR161" s="142">
        <v>21380</v>
      </c>
    </row>
    <row r="162" spans="1:44" s="92" customFormat="1" ht="14.1" x14ac:dyDescent="0.5">
      <c r="A162" s="4" t="str">
        <f t="shared" si="1"/>
        <v>South Eastern</v>
      </c>
      <c r="B162" s="4" t="s">
        <v>40</v>
      </c>
      <c r="C162" s="4" t="s">
        <v>162</v>
      </c>
      <c r="D162" s="3" t="s">
        <v>435</v>
      </c>
      <c r="E162" s="3" t="s">
        <v>436</v>
      </c>
      <c r="F162" s="3" t="s">
        <v>150</v>
      </c>
      <c r="G162" s="144">
        <v>0</v>
      </c>
      <c r="H162" s="145">
        <v>0</v>
      </c>
      <c r="I162" s="145">
        <v>0</v>
      </c>
      <c r="J162" s="146">
        <v>0</v>
      </c>
      <c r="K162" s="147">
        <v>12678.507299999999</v>
      </c>
      <c r="L162" s="145">
        <v>11707.988299999999</v>
      </c>
      <c r="M162" s="145">
        <v>10353.673150000001</v>
      </c>
      <c r="N162" s="146">
        <v>9374.3312499999993</v>
      </c>
      <c r="O162" s="147">
        <v>0</v>
      </c>
      <c r="P162" s="145">
        <v>44114.5</v>
      </c>
      <c r="Q162" s="145">
        <v>44114.5</v>
      </c>
      <c r="R162" s="148">
        <v>14.868286954864185</v>
      </c>
      <c r="S162" s="149">
        <v>16.27826288505684</v>
      </c>
      <c r="T162" s="149">
        <v>13.978731325085988</v>
      </c>
      <c r="U162" s="150">
        <v>15.388707255278641</v>
      </c>
      <c r="V162" s="151">
        <v>60.513988420285649</v>
      </c>
      <c r="W162" s="148">
        <v>294.83220194846314</v>
      </c>
      <c r="X162" s="149">
        <v>168.13259148354535</v>
      </c>
      <c r="Y162" s="149">
        <v>1196.6521959615666</v>
      </c>
      <c r="Z162" s="150">
        <v>181.11176014928708</v>
      </c>
      <c r="AA162" s="152">
        <v>1840.7287495428623</v>
      </c>
      <c r="AB162" s="148">
        <v>58.155372518200132</v>
      </c>
      <c r="AC162" s="149">
        <v>53.915089985171804</v>
      </c>
      <c r="AD162" s="149">
        <v>48.445740051265702</v>
      </c>
      <c r="AE162" s="150">
        <v>44.328364258325152</v>
      </c>
      <c r="AF162" s="151">
        <v>204.8445668129628</v>
      </c>
      <c r="AG162" s="148">
        <v>0</v>
      </c>
      <c r="AH162" s="149">
        <v>0</v>
      </c>
      <c r="AI162" s="149">
        <v>0</v>
      </c>
      <c r="AJ162" s="150">
        <v>0</v>
      </c>
      <c r="AK162" s="151">
        <v>0</v>
      </c>
      <c r="AL162" s="153">
        <v>24386.495599999998</v>
      </c>
      <c r="AM162" s="154">
        <v>18761.896850000001</v>
      </c>
      <c r="AN162" s="154">
        <v>966.10754999999995</v>
      </c>
      <c r="AO162" s="154">
        <v>5669.1290294977416</v>
      </c>
      <c r="AP162" s="142">
        <v>6302.0714285714284</v>
      </c>
      <c r="AQ162" s="142">
        <v>315.10357142857146</v>
      </c>
      <c r="AR162" s="142">
        <v>44114.5</v>
      </c>
    </row>
    <row r="163" spans="1:44" s="92" customFormat="1" ht="14.1" x14ac:dyDescent="0.5">
      <c r="A163" s="4" t="str">
        <f t="shared" si="1"/>
        <v>South Eastern</v>
      </c>
      <c r="B163" s="4" t="s">
        <v>40</v>
      </c>
      <c r="C163" s="4" t="s">
        <v>162</v>
      </c>
      <c r="D163" s="3" t="s">
        <v>437</v>
      </c>
      <c r="E163" s="3" t="s">
        <v>438</v>
      </c>
      <c r="F163" s="3" t="s">
        <v>150</v>
      </c>
      <c r="G163" s="144">
        <v>0</v>
      </c>
      <c r="H163" s="145">
        <v>0</v>
      </c>
      <c r="I163" s="145">
        <v>0</v>
      </c>
      <c r="J163" s="146">
        <v>0</v>
      </c>
      <c r="K163" s="147">
        <v>27457.060302802405</v>
      </c>
      <c r="L163" s="145">
        <v>29595.417499999996</v>
      </c>
      <c r="M163" s="145">
        <v>22422.310553471554</v>
      </c>
      <c r="N163" s="146">
        <v>23696.40625</v>
      </c>
      <c r="O163" s="147">
        <v>0</v>
      </c>
      <c r="P163" s="145">
        <v>103171.19460627396</v>
      </c>
      <c r="Q163" s="145">
        <v>103171.19460627396</v>
      </c>
      <c r="R163" s="148">
        <v>71.249149611557883</v>
      </c>
      <c r="S163" s="149">
        <v>78.005784475006379</v>
      </c>
      <c r="T163" s="149">
        <v>66.98637997667835</v>
      </c>
      <c r="U163" s="150">
        <v>73.743014840126847</v>
      </c>
      <c r="V163" s="151">
        <v>289.98432890336949</v>
      </c>
      <c r="W163" s="148">
        <v>764.94581301940025</v>
      </c>
      <c r="X163" s="149">
        <v>459.81728655784735</v>
      </c>
      <c r="Y163" s="149">
        <v>2743.8802778592831</v>
      </c>
      <c r="Z163" s="150">
        <v>458.15514239894253</v>
      </c>
      <c r="AA163" s="152">
        <v>4426.7985198354727</v>
      </c>
      <c r="AB163" s="148">
        <v>90.986746127672745</v>
      </c>
      <c r="AC163" s="149">
        <v>84.352629731607848</v>
      </c>
      <c r="AD163" s="149">
        <v>75.795581046828474</v>
      </c>
      <c r="AE163" s="150">
        <v>69.353757879635026</v>
      </c>
      <c r="AF163" s="151">
        <v>320.48871478574415</v>
      </c>
      <c r="AG163" s="148">
        <v>0</v>
      </c>
      <c r="AH163" s="149">
        <v>0</v>
      </c>
      <c r="AI163" s="149">
        <v>0</v>
      </c>
      <c r="AJ163" s="150">
        <v>0</v>
      </c>
      <c r="AK163" s="151">
        <v>0</v>
      </c>
      <c r="AL163" s="153">
        <v>57052.477802802401</v>
      </c>
      <c r="AM163" s="154">
        <v>44165.017803471557</v>
      </c>
      <c r="AN163" s="154">
        <v>1953.6989999999998</v>
      </c>
      <c r="AO163" s="154">
        <v>13733.032005000001</v>
      </c>
      <c r="AP163" s="142">
        <v>14738.742086610566</v>
      </c>
      <c r="AQ163" s="142">
        <v>1194.7767857142858</v>
      </c>
      <c r="AR163" s="142">
        <v>103171.19460627396</v>
      </c>
    </row>
    <row r="164" spans="1:44" s="92" customFormat="1" ht="14.1" x14ac:dyDescent="0.5">
      <c r="A164" s="4" t="str">
        <f t="shared" si="1"/>
        <v>South Eastern</v>
      </c>
      <c r="B164" s="4" t="s">
        <v>40</v>
      </c>
      <c r="C164" s="4" t="s">
        <v>162</v>
      </c>
      <c r="D164" s="3" t="s">
        <v>439</v>
      </c>
      <c r="E164" s="3" t="s">
        <v>440</v>
      </c>
      <c r="F164" s="3" t="s">
        <v>150</v>
      </c>
      <c r="G164" s="144">
        <v>0</v>
      </c>
      <c r="H164" s="145">
        <v>0</v>
      </c>
      <c r="I164" s="145">
        <v>0</v>
      </c>
      <c r="J164" s="146">
        <v>0</v>
      </c>
      <c r="K164" s="147">
        <v>7813.9748999999993</v>
      </c>
      <c r="L164" s="145">
        <v>7215.8278999999993</v>
      </c>
      <c r="M164" s="145">
        <v>6381.14095</v>
      </c>
      <c r="N164" s="146">
        <v>5777.5562499999996</v>
      </c>
      <c r="O164" s="147">
        <v>0</v>
      </c>
      <c r="P164" s="145">
        <v>27188.5</v>
      </c>
      <c r="Q164" s="145">
        <v>27188.5</v>
      </c>
      <c r="R164" s="148">
        <v>35.585257307726955</v>
      </c>
      <c r="S164" s="149">
        <v>38.959846218064918</v>
      </c>
      <c r="T164" s="149">
        <v>33.456224819230478</v>
      </c>
      <c r="U164" s="150">
        <v>36.830813729568433</v>
      </c>
      <c r="V164" s="151">
        <v>144.83214207459079</v>
      </c>
      <c r="W164" s="148">
        <v>59.978085232964041</v>
      </c>
      <c r="X164" s="149">
        <v>32.892234403022997</v>
      </c>
      <c r="Y164" s="149">
        <v>252.35150131791357</v>
      </c>
      <c r="Z164" s="150">
        <v>36.485031708418681</v>
      </c>
      <c r="AA164" s="152">
        <v>381.70685266231931</v>
      </c>
      <c r="AB164" s="148">
        <v>22.183998628783598</v>
      </c>
      <c r="AC164" s="149">
        <v>20.56649679146123</v>
      </c>
      <c r="AD164" s="149">
        <v>18.480153841871505</v>
      </c>
      <c r="AE164" s="150">
        <v>16.909536115775875</v>
      </c>
      <c r="AF164" s="151">
        <v>78.140185377892209</v>
      </c>
      <c r="AG164" s="148">
        <v>0</v>
      </c>
      <c r="AH164" s="149">
        <v>0</v>
      </c>
      <c r="AI164" s="149">
        <v>0</v>
      </c>
      <c r="AJ164" s="150">
        <v>0</v>
      </c>
      <c r="AK164" s="151">
        <v>0</v>
      </c>
      <c r="AL164" s="153">
        <v>15029.802799999998</v>
      </c>
      <c r="AM164" s="154">
        <v>11563.269050000003</v>
      </c>
      <c r="AN164" s="154">
        <v>595.42814999999996</v>
      </c>
      <c r="AO164" s="154">
        <v>3493.9785018191146</v>
      </c>
      <c r="AP164" s="142">
        <v>3884.0714285714284</v>
      </c>
      <c r="AQ164" s="142">
        <v>194.20357142857142</v>
      </c>
      <c r="AR164" s="142">
        <v>27188.5</v>
      </c>
    </row>
    <row r="165" spans="1:44" s="92" customFormat="1" ht="14.1" x14ac:dyDescent="0.5">
      <c r="A165" s="4" t="str">
        <f t="shared" si="1"/>
        <v>South Eastern</v>
      </c>
      <c r="B165" s="4" t="s">
        <v>40</v>
      </c>
      <c r="C165" s="4" t="s">
        <v>162</v>
      </c>
      <c r="D165" s="3" t="s">
        <v>441</v>
      </c>
      <c r="E165" s="3" t="s">
        <v>442</v>
      </c>
      <c r="F165" s="3" t="s">
        <v>150</v>
      </c>
      <c r="G165" s="144">
        <v>0</v>
      </c>
      <c r="H165" s="145">
        <v>0</v>
      </c>
      <c r="I165" s="145">
        <v>0</v>
      </c>
      <c r="J165" s="146">
        <v>0</v>
      </c>
      <c r="K165" s="147">
        <v>7951.1904031229378</v>
      </c>
      <c r="L165" s="145">
        <v>8570.4294999999984</v>
      </c>
      <c r="M165" s="145">
        <v>6493.1955031765965</v>
      </c>
      <c r="N165" s="146">
        <v>6862.15625</v>
      </c>
      <c r="O165" s="147">
        <v>0</v>
      </c>
      <c r="P165" s="145">
        <v>29876.971656299535</v>
      </c>
      <c r="Q165" s="145">
        <v>29876.971656299535</v>
      </c>
      <c r="R165" s="148">
        <v>23.794219165185897</v>
      </c>
      <c r="S165" s="149">
        <v>26.050651019271491</v>
      </c>
      <c r="T165" s="149">
        <v>22.370633403166227</v>
      </c>
      <c r="U165" s="150">
        <v>24.627065257251822</v>
      </c>
      <c r="V165" s="151">
        <v>96.842568844875444</v>
      </c>
      <c r="W165" s="148">
        <v>192.963329876453</v>
      </c>
      <c r="X165" s="149">
        <v>109.54752616790415</v>
      </c>
      <c r="Y165" s="149">
        <v>765.14048663034907</v>
      </c>
      <c r="Z165" s="150">
        <v>116.45697926342615</v>
      </c>
      <c r="AA165" s="152">
        <v>1184.1083219381323</v>
      </c>
      <c r="AB165" s="148">
        <v>26.348521460175967</v>
      </c>
      <c r="AC165" s="149">
        <v>24.427371779916569</v>
      </c>
      <c r="AD165" s="149">
        <v>21.949367119871841</v>
      </c>
      <c r="AE165" s="150">
        <v>20.083902937590981</v>
      </c>
      <c r="AF165" s="151">
        <v>92.809163297555358</v>
      </c>
      <c r="AG165" s="148">
        <v>0</v>
      </c>
      <c r="AH165" s="149">
        <v>0</v>
      </c>
      <c r="AI165" s="149">
        <v>0</v>
      </c>
      <c r="AJ165" s="150">
        <v>0</v>
      </c>
      <c r="AK165" s="151">
        <v>0</v>
      </c>
      <c r="AL165" s="153">
        <v>16521.619903122937</v>
      </c>
      <c r="AM165" s="154">
        <v>12789.587153176597</v>
      </c>
      <c r="AN165" s="154">
        <v>565.76459999999997</v>
      </c>
      <c r="AO165" s="154">
        <v>3976.8988769999996</v>
      </c>
      <c r="AP165" s="142">
        <v>4268.1388080427905</v>
      </c>
      <c r="AQ165" s="142">
        <v>345.99107142857144</v>
      </c>
      <c r="AR165" s="142">
        <v>29876.971656299535</v>
      </c>
    </row>
    <row r="166" spans="1:44" s="92" customFormat="1" ht="14.1" x14ac:dyDescent="0.5">
      <c r="A166" s="4" t="str">
        <f t="shared" si="1"/>
        <v>South Eastern</v>
      </c>
      <c r="B166" s="4" t="s">
        <v>40</v>
      </c>
      <c r="C166" s="4" t="s">
        <v>162</v>
      </c>
      <c r="D166" s="3" t="s">
        <v>443</v>
      </c>
      <c r="E166" s="3" t="s">
        <v>444</v>
      </c>
      <c r="F166" s="3" t="s">
        <v>150</v>
      </c>
      <c r="G166" s="144">
        <v>275.76674733775729</v>
      </c>
      <c r="H166" s="145">
        <v>275.76674733775729</v>
      </c>
      <c r="I166" s="145">
        <v>286.86919060186381</v>
      </c>
      <c r="J166" s="146">
        <v>339.42369999999994</v>
      </c>
      <c r="K166" s="147">
        <v>4004.3442</v>
      </c>
      <c r="L166" s="145">
        <v>3697.8181999999997</v>
      </c>
      <c r="M166" s="145">
        <v>3270.0751</v>
      </c>
      <c r="N166" s="146">
        <v>2960.7624999999998</v>
      </c>
      <c r="O166" s="147">
        <v>1214.910637939621</v>
      </c>
      <c r="P166" s="145">
        <v>13933</v>
      </c>
      <c r="Q166" s="145">
        <v>15147.910637939622</v>
      </c>
      <c r="R166" s="148">
        <v>14.234102923090786</v>
      </c>
      <c r="S166" s="149">
        <v>15.58393848722597</v>
      </c>
      <c r="T166" s="149">
        <v>13.382489927692191</v>
      </c>
      <c r="U166" s="150">
        <v>14.732325491827376</v>
      </c>
      <c r="V166" s="151">
        <v>57.932856829836318</v>
      </c>
      <c r="W166" s="148">
        <v>74.798875581919432</v>
      </c>
      <c r="X166" s="149">
        <v>41.516039687234219</v>
      </c>
      <c r="Y166" s="149">
        <v>308.48656088263732</v>
      </c>
      <c r="Z166" s="150">
        <v>45.377617922434148</v>
      </c>
      <c r="AA166" s="152">
        <v>470.17909407422513</v>
      </c>
      <c r="AB166" s="148">
        <v>12.436453173213661</v>
      </c>
      <c r="AC166" s="149">
        <v>11.52967409365916</v>
      </c>
      <c r="AD166" s="149">
        <v>10.360060498291761</v>
      </c>
      <c r="AE166" s="150">
        <v>9.4795648703185496</v>
      </c>
      <c r="AF166" s="151">
        <v>43.805752635483131</v>
      </c>
      <c r="AG166" s="148">
        <v>0</v>
      </c>
      <c r="AH166" s="149">
        <v>0</v>
      </c>
      <c r="AI166" s="149">
        <v>0</v>
      </c>
      <c r="AJ166" s="150">
        <v>0</v>
      </c>
      <c r="AK166" s="151">
        <v>0</v>
      </c>
      <c r="AL166" s="153">
        <v>8290.7801473377567</v>
      </c>
      <c r="AM166" s="154">
        <v>6590.0818906018649</v>
      </c>
      <c r="AN166" s="154">
        <v>267.04859999999996</v>
      </c>
      <c r="AO166" s="154">
        <v>1251.3925872000002</v>
      </c>
      <c r="AP166" s="142">
        <v>2163.9872339913745</v>
      </c>
      <c r="AQ166" s="142">
        <v>143.27142857142857</v>
      </c>
      <c r="AR166" s="142">
        <v>15147.910637939622</v>
      </c>
    </row>
    <row r="167" spans="1:44" s="92" customFormat="1" ht="14.1" x14ac:dyDescent="0.5">
      <c r="A167" s="4" t="str">
        <f t="shared" si="1"/>
        <v>South Eastern</v>
      </c>
      <c r="B167" s="4" t="s">
        <v>40</v>
      </c>
      <c r="C167" s="4" t="s">
        <v>162</v>
      </c>
      <c r="D167" s="3" t="s">
        <v>445</v>
      </c>
      <c r="E167" s="3" t="s">
        <v>446</v>
      </c>
      <c r="F167" s="3" t="s">
        <v>150</v>
      </c>
      <c r="G167" s="144">
        <v>0</v>
      </c>
      <c r="H167" s="145">
        <v>0</v>
      </c>
      <c r="I167" s="145">
        <v>0</v>
      </c>
      <c r="J167" s="146">
        <v>0</v>
      </c>
      <c r="K167" s="147">
        <v>3131.2313495862631</v>
      </c>
      <c r="L167" s="145">
        <v>3375.0917999999997</v>
      </c>
      <c r="M167" s="145">
        <v>2557.0633185382603</v>
      </c>
      <c r="N167" s="146">
        <v>2702.3624999999997</v>
      </c>
      <c r="O167" s="147">
        <v>0</v>
      </c>
      <c r="P167" s="145">
        <v>11765.748968124522</v>
      </c>
      <c r="Q167" s="145">
        <v>11765.748968124522</v>
      </c>
      <c r="R167" s="148">
        <v>23.326790743526701</v>
      </c>
      <c r="S167" s="149">
        <v>25.538895848631181</v>
      </c>
      <c r="T167" s="149">
        <v>21.931170784512283</v>
      </c>
      <c r="U167" s="150">
        <v>24.143275889616763</v>
      </c>
      <c r="V167" s="151">
        <v>94.940133266286935</v>
      </c>
      <c r="W167" s="148">
        <v>68.164581074217438</v>
      </c>
      <c r="X167" s="149">
        <v>40.034474758173829</v>
      </c>
      <c r="Y167" s="149">
        <v>253.52070156926095</v>
      </c>
      <c r="Z167" s="150">
        <v>40.807173268992024</v>
      </c>
      <c r="AA167" s="152">
        <v>402.52693067064422</v>
      </c>
      <c r="AB167" s="148">
        <v>10.376221952746235</v>
      </c>
      <c r="AC167" s="149">
        <v>9.6196605070898524</v>
      </c>
      <c r="AD167" s="149">
        <v>8.6438058887794451</v>
      </c>
      <c r="AE167" s="150">
        <v>7.909173760388466</v>
      </c>
      <c r="AF167" s="151">
        <v>36.548862109004006</v>
      </c>
      <c r="AG167" s="148">
        <v>0</v>
      </c>
      <c r="AH167" s="149">
        <v>0</v>
      </c>
      <c r="AI167" s="149">
        <v>0</v>
      </c>
      <c r="AJ167" s="150">
        <v>0</v>
      </c>
      <c r="AK167" s="151">
        <v>0</v>
      </c>
      <c r="AL167" s="153">
        <v>6506.3231495862628</v>
      </c>
      <c r="AM167" s="154">
        <v>5036.6152185382598</v>
      </c>
      <c r="AN167" s="154">
        <v>222.81059999999999</v>
      </c>
      <c r="AO167" s="154">
        <v>1566.1290708000001</v>
      </c>
      <c r="AP167" s="142">
        <v>1680.8212811606461</v>
      </c>
      <c r="AQ167" s="142">
        <v>136.25357142857143</v>
      </c>
      <c r="AR167" s="142">
        <v>11765.748968124522</v>
      </c>
    </row>
    <row r="168" spans="1:44" s="92" customFormat="1" ht="14.1" x14ac:dyDescent="0.5">
      <c r="A168" s="4" t="str">
        <f t="shared" si="1"/>
        <v>Western</v>
      </c>
      <c r="B168" s="4" t="s">
        <v>41</v>
      </c>
      <c r="C168" s="4" t="s">
        <v>163</v>
      </c>
      <c r="D168" s="3" t="s">
        <v>447</v>
      </c>
      <c r="E168" s="3" t="s">
        <v>448</v>
      </c>
      <c r="F168" s="3" t="s">
        <v>150</v>
      </c>
      <c r="G168" s="144">
        <v>0</v>
      </c>
      <c r="H168" s="145">
        <v>0</v>
      </c>
      <c r="I168" s="145">
        <v>0</v>
      </c>
      <c r="J168" s="146">
        <v>0</v>
      </c>
      <c r="K168" s="147">
        <v>8392.3723500000015</v>
      </c>
      <c r="L168" s="145">
        <v>8661.1256799999992</v>
      </c>
      <c r="M168" s="145">
        <v>9048.5522250000013</v>
      </c>
      <c r="N168" s="146">
        <v>8628.8214399999997</v>
      </c>
      <c r="O168" s="147">
        <v>0</v>
      </c>
      <c r="P168" s="145">
        <v>34730.871695000002</v>
      </c>
      <c r="Q168" s="145">
        <v>34730.871695000002</v>
      </c>
      <c r="R168" s="148">
        <v>61.764201133523549</v>
      </c>
      <c r="S168" s="149">
        <v>67.621367948383522</v>
      </c>
      <c r="T168" s="149">
        <v>58.068907048611884</v>
      </c>
      <c r="U168" s="150">
        <v>63.926073863471856</v>
      </c>
      <c r="V168" s="151">
        <v>251.38054999399083</v>
      </c>
      <c r="W168" s="148">
        <v>261.80614272221436</v>
      </c>
      <c r="X168" s="149">
        <v>141.41669544904278</v>
      </c>
      <c r="Y168" s="149">
        <v>1128.6020496813931</v>
      </c>
      <c r="Z168" s="150">
        <v>159.79356379052768</v>
      </c>
      <c r="AA168" s="152">
        <v>1691.6184516431779</v>
      </c>
      <c r="AB168" s="148">
        <v>18.220431052563747</v>
      </c>
      <c r="AC168" s="149">
        <v>17.712440354911294</v>
      </c>
      <c r="AD168" s="149">
        <v>20.394332420458809</v>
      </c>
      <c r="AE168" s="150">
        <v>18.377310532721125</v>
      </c>
      <c r="AF168" s="151">
        <v>74.704514360654969</v>
      </c>
      <c r="AG168" s="148">
        <v>0</v>
      </c>
      <c r="AH168" s="149">
        <v>0</v>
      </c>
      <c r="AI168" s="149">
        <v>0</v>
      </c>
      <c r="AJ168" s="150">
        <v>0</v>
      </c>
      <c r="AK168" s="151">
        <v>0</v>
      </c>
      <c r="AL168" s="153">
        <v>17053.498030000002</v>
      </c>
      <c r="AM168" s="154">
        <v>17007.733690000001</v>
      </c>
      <c r="AN168" s="154">
        <v>669.63997500000005</v>
      </c>
      <c r="AO168" s="154">
        <v>2994.0646440000005</v>
      </c>
      <c r="AP168" s="142">
        <v>4961.5530992857148</v>
      </c>
      <c r="AQ168" s="142">
        <v>240.35892857142858</v>
      </c>
      <c r="AR168" s="142">
        <v>34730.871695000002</v>
      </c>
    </row>
    <row r="169" spans="1:44" s="92" customFormat="1" ht="14.1" x14ac:dyDescent="0.5">
      <c r="A169" s="4" t="str">
        <f t="shared" si="1"/>
        <v>Western</v>
      </c>
      <c r="B169" s="4" t="s">
        <v>41</v>
      </c>
      <c r="C169" s="4" t="s">
        <v>163</v>
      </c>
      <c r="D169" s="3" t="s">
        <v>449</v>
      </c>
      <c r="E169" s="3" t="s">
        <v>450</v>
      </c>
      <c r="F169" s="3" t="s">
        <v>150</v>
      </c>
      <c r="G169" s="144">
        <v>0</v>
      </c>
      <c r="H169" s="145">
        <v>0</v>
      </c>
      <c r="I169" s="145">
        <v>0</v>
      </c>
      <c r="J169" s="146">
        <v>0</v>
      </c>
      <c r="K169" s="147">
        <v>5581.7590500000006</v>
      </c>
      <c r="L169" s="145">
        <v>5760.5066399999996</v>
      </c>
      <c r="M169" s="145">
        <v>6018.1836750000002</v>
      </c>
      <c r="N169" s="146">
        <v>5739.0211200000003</v>
      </c>
      <c r="O169" s="147">
        <v>0</v>
      </c>
      <c r="P169" s="145">
        <v>23099.470485000002</v>
      </c>
      <c r="Q169" s="145">
        <v>23099.470485000002</v>
      </c>
      <c r="R169" s="148">
        <v>18.487587796579092</v>
      </c>
      <c r="S169" s="149">
        <v>20.24078598811467</v>
      </c>
      <c r="T169" s="149">
        <v>17.381492800202565</v>
      </c>
      <c r="U169" s="150">
        <v>19.134690991738147</v>
      </c>
      <c r="V169" s="151">
        <v>75.244557576634463</v>
      </c>
      <c r="W169" s="148">
        <v>150.51203346783171</v>
      </c>
      <c r="X169" s="149">
        <v>81.300286452486134</v>
      </c>
      <c r="Y169" s="149">
        <v>648.83194759011258</v>
      </c>
      <c r="Z169" s="150">
        <v>91.865125741922796</v>
      </c>
      <c r="AA169" s="152">
        <v>972.50939325235322</v>
      </c>
      <c r="AB169" s="148">
        <v>10.651662430771719</v>
      </c>
      <c r="AC169" s="149">
        <v>10.35469111248862</v>
      </c>
      <c r="AD169" s="149">
        <v>11.922524984012625</v>
      </c>
      <c r="AE169" s="150">
        <v>10.74337416141797</v>
      </c>
      <c r="AF169" s="151">
        <v>43.672252688690932</v>
      </c>
      <c r="AG169" s="148">
        <v>0</v>
      </c>
      <c r="AH169" s="149">
        <v>0</v>
      </c>
      <c r="AI169" s="149">
        <v>0</v>
      </c>
      <c r="AJ169" s="150">
        <v>0</v>
      </c>
      <c r="AK169" s="151">
        <v>0</v>
      </c>
      <c r="AL169" s="153">
        <v>11342.26569</v>
      </c>
      <c r="AM169" s="154">
        <v>11311.827870000001</v>
      </c>
      <c r="AN169" s="154">
        <v>445.37692500000003</v>
      </c>
      <c r="AO169" s="154">
        <v>1991.3496120000002</v>
      </c>
      <c r="AP169" s="142">
        <v>3299.9243550000001</v>
      </c>
      <c r="AQ169" s="142">
        <v>159.86250000000001</v>
      </c>
      <c r="AR169" s="142">
        <v>23099.470485000002</v>
      </c>
    </row>
    <row r="170" spans="1:44" s="92" customFormat="1" ht="14.1" x14ac:dyDescent="0.5">
      <c r="A170" s="4" t="str">
        <f t="shared" si="1"/>
        <v>Western</v>
      </c>
      <c r="B170" s="4" t="s">
        <v>41</v>
      </c>
      <c r="C170" s="4" t="s">
        <v>163</v>
      </c>
      <c r="D170" s="3" t="s">
        <v>451</v>
      </c>
      <c r="E170" s="3" t="s">
        <v>452</v>
      </c>
      <c r="F170" s="3" t="s">
        <v>150</v>
      </c>
      <c r="G170" s="144">
        <v>0</v>
      </c>
      <c r="H170" s="145">
        <v>0</v>
      </c>
      <c r="I170" s="145">
        <v>0</v>
      </c>
      <c r="J170" s="146">
        <v>0</v>
      </c>
      <c r="K170" s="147">
        <v>7896.1286999999993</v>
      </c>
      <c r="L170" s="145">
        <v>8148.9905600000002</v>
      </c>
      <c r="M170" s="145">
        <v>8513.5084500000012</v>
      </c>
      <c r="N170" s="146">
        <v>8118.5964800000002</v>
      </c>
      <c r="O170" s="147">
        <v>0</v>
      </c>
      <c r="P170" s="145">
        <v>32677.224190000001</v>
      </c>
      <c r="Q170" s="145">
        <v>32677.224190000001</v>
      </c>
      <c r="R170" s="148">
        <v>48.510266712475733</v>
      </c>
      <c r="S170" s="149">
        <v>53.110548415368214</v>
      </c>
      <c r="T170" s="149">
        <v>45.607943063011376</v>
      </c>
      <c r="U170" s="150">
        <v>50.208224765903857</v>
      </c>
      <c r="V170" s="151">
        <v>197.43698295675918</v>
      </c>
      <c r="W170" s="148">
        <v>502.41340749121287</v>
      </c>
      <c r="X170" s="149">
        <v>271.38264632731284</v>
      </c>
      <c r="Y170" s="149">
        <v>2165.8193180120657</v>
      </c>
      <c r="Z170" s="150">
        <v>306.64837747655918</v>
      </c>
      <c r="AA170" s="152">
        <v>3246.2637493071506</v>
      </c>
      <c r="AB170" s="148">
        <v>14.93697352551794</v>
      </c>
      <c r="AC170" s="149">
        <v>14.520526539156638</v>
      </c>
      <c r="AD170" s="149">
        <v>16.719121658328817</v>
      </c>
      <c r="AE170" s="150">
        <v>15.065582153658934</v>
      </c>
      <c r="AF170" s="151">
        <v>61.24220387666233</v>
      </c>
      <c r="AG170" s="148">
        <v>0</v>
      </c>
      <c r="AH170" s="149">
        <v>0</v>
      </c>
      <c r="AI170" s="149">
        <v>0</v>
      </c>
      <c r="AJ170" s="150">
        <v>0</v>
      </c>
      <c r="AK170" s="151">
        <v>0</v>
      </c>
      <c r="AL170" s="153">
        <v>16045.119259999999</v>
      </c>
      <c r="AM170" s="154">
        <v>16002.060980000002</v>
      </c>
      <c r="AN170" s="154">
        <v>630.04395</v>
      </c>
      <c r="AO170" s="154">
        <v>2817.0246480000001</v>
      </c>
      <c r="AP170" s="142">
        <v>4668.1748842857141</v>
      </c>
      <c r="AQ170" s="142">
        <v>226.1464285714286</v>
      </c>
      <c r="AR170" s="142">
        <v>32677.224190000001</v>
      </c>
    </row>
    <row r="171" spans="1:44" s="92" customFormat="1" ht="14.1" x14ac:dyDescent="0.5">
      <c r="A171" s="4" t="str">
        <f t="shared" ref="A171:A234" si="2">INDEX($A$8:$C$41,MATCH(B171,$B$8:$B$41,0),1)</f>
        <v>Western</v>
      </c>
      <c r="B171" s="4" t="s">
        <v>41</v>
      </c>
      <c r="C171" s="4" t="s">
        <v>163</v>
      </c>
      <c r="D171" s="3" t="s">
        <v>453</v>
      </c>
      <c r="E171" s="3" t="s">
        <v>454</v>
      </c>
      <c r="F171" s="3" t="s">
        <v>150</v>
      </c>
      <c r="G171" s="144">
        <v>6592.4092499999997</v>
      </c>
      <c r="H171" s="145">
        <v>6592.4092499999997</v>
      </c>
      <c r="I171" s="145">
        <v>9609.2744999999995</v>
      </c>
      <c r="J171" s="146">
        <v>9660.7793600000005</v>
      </c>
      <c r="K171" s="147">
        <v>30908.516100000001</v>
      </c>
      <c r="L171" s="145">
        <v>31898.31568</v>
      </c>
      <c r="M171" s="145">
        <v>33325.180350000002</v>
      </c>
      <c r="N171" s="146">
        <v>31779.341440000004</v>
      </c>
      <c r="O171" s="147">
        <v>32972.687749999997</v>
      </c>
      <c r="P171" s="145">
        <v>127911.35357000001</v>
      </c>
      <c r="Q171" s="145">
        <v>160884.04132000002</v>
      </c>
      <c r="R171" s="148">
        <v>1100.7031227169377</v>
      </c>
      <c r="S171" s="149">
        <v>1205.0840049281896</v>
      </c>
      <c r="T171" s="149">
        <v>1034.8490897338731</v>
      </c>
      <c r="U171" s="150">
        <v>1139.229971945125</v>
      </c>
      <c r="V171" s="151">
        <v>4479.8661893241251</v>
      </c>
      <c r="W171" s="148">
        <v>1250.7337992397283</v>
      </c>
      <c r="X171" s="149">
        <v>675.59392967558892</v>
      </c>
      <c r="Y171" s="149">
        <v>5391.7020996924848</v>
      </c>
      <c r="Z171" s="150">
        <v>763.38625616527406</v>
      </c>
      <c r="AA171" s="152">
        <v>8081.4160847730764</v>
      </c>
      <c r="AB171" s="148">
        <v>76.114032608576423</v>
      </c>
      <c r="AC171" s="149">
        <v>73.991952158644821</v>
      </c>
      <c r="AD171" s="149">
        <v>85.195288651666118</v>
      </c>
      <c r="AE171" s="150">
        <v>76.769380982820024</v>
      </c>
      <c r="AF171" s="151">
        <v>312.07065440170737</v>
      </c>
      <c r="AG171" s="148">
        <v>0</v>
      </c>
      <c r="AH171" s="149">
        <v>0</v>
      </c>
      <c r="AI171" s="149">
        <v>0</v>
      </c>
      <c r="AJ171" s="150">
        <v>0</v>
      </c>
      <c r="AK171" s="151">
        <v>0</v>
      </c>
      <c r="AL171" s="153">
        <v>76509.465670000005</v>
      </c>
      <c r="AM171" s="154">
        <v>81273.041250000009</v>
      </c>
      <c r="AN171" s="154">
        <v>3101.5344</v>
      </c>
      <c r="AO171" s="154">
        <v>13867.443456000005</v>
      </c>
      <c r="AP171" s="142">
        <v>22983.434474285717</v>
      </c>
      <c r="AQ171" s="142">
        <v>1113.257142857143</v>
      </c>
      <c r="AR171" s="142">
        <v>160884.04132000002</v>
      </c>
    </row>
    <row r="172" spans="1:44" s="92" customFormat="1" ht="14.1" x14ac:dyDescent="0.5">
      <c r="A172" s="4" t="str">
        <f t="shared" si="2"/>
        <v>Western</v>
      </c>
      <c r="B172" s="4" t="s">
        <v>41</v>
      </c>
      <c r="C172" s="4" t="s">
        <v>163</v>
      </c>
      <c r="D172" s="3" t="s">
        <v>455</v>
      </c>
      <c r="E172" s="3" t="s">
        <v>456</v>
      </c>
      <c r="F172" s="3" t="s">
        <v>150</v>
      </c>
      <c r="G172" s="144">
        <v>0</v>
      </c>
      <c r="H172" s="145">
        <v>0</v>
      </c>
      <c r="I172" s="145">
        <v>0</v>
      </c>
      <c r="J172" s="146">
        <v>0</v>
      </c>
      <c r="K172" s="147">
        <v>14048.9514</v>
      </c>
      <c r="L172" s="145">
        <v>14498.848319999999</v>
      </c>
      <c r="M172" s="145">
        <v>15147.405900000002</v>
      </c>
      <c r="N172" s="146">
        <v>14444.770560000003</v>
      </c>
      <c r="O172" s="147">
        <v>0</v>
      </c>
      <c r="P172" s="145">
        <v>58139.976180000005</v>
      </c>
      <c r="Q172" s="145">
        <v>58139.976180000005</v>
      </c>
      <c r="R172" s="148">
        <v>55.790566407054328</v>
      </c>
      <c r="S172" s="149">
        <v>61.081246900682181</v>
      </c>
      <c r="T172" s="149">
        <v>52.452669271589542</v>
      </c>
      <c r="U172" s="150">
        <v>57.743349765217395</v>
      </c>
      <c r="V172" s="151">
        <v>227.06783234454346</v>
      </c>
      <c r="W172" s="148">
        <v>374.7607568976498</v>
      </c>
      <c r="X172" s="149">
        <v>208.78026938875169</v>
      </c>
      <c r="Y172" s="149">
        <v>1574.849000164849</v>
      </c>
      <c r="Z172" s="150">
        <v>230.69956429210927</v>
      </c>
      <c r="AA172" s="152">
        <v>2389.0895907433596</v>
      </c>
      <c r="AB172" s="148">
        <v>27.604999713277703</v>
      </c>
      <c r="AC172" s="149">
        <v>26.835364624920636</v>
      </c>
      <c r="AD172" s="149">
        <v>30.898585164923382</v>
      </c>
      <c r="AE172" s="150">
        <v>27.84268113762327</v>
      </c>
      <c r="AF172" s="151">
        <v>113.18163064074498</v>
      </c>
      <c r="AG172" s="148">
        <v>0</v>
      </c>
      <c r="AH172" s="149">
        <v>0</v>
      </c>
      <c r="AI172" s="149">
        <v>0</v>
      </c>
      <c r="AJ172" s="150">
        <v>0</v>
      </c>
      <c r="AK172" s="151">
        <v>0</v>
      </c>
      <c r="AL172" s="153">
        <v>28547.799719999999</v>
      </c>
      <c r="AM172" s="154">
        <v>28471.189560000006</v>
      </c>
      <c r="AN172" s="154">
        <v>1120.9869000000001</v>
      </c>
      <c r="AO172" s="154">
        <v>5012.1070560000007</v>
      </c>
      <c r="AP172" s="142">
        <v>8305.7108828571436</v>
      </c>
      <c r="AQ172" s="142">
        <v>402.36428571428576</v>
      </c>
      <c r="AR172" s="142">
        <v>58139.976180000005</v>
      </c>
    </row>
    <row r="173" spans="1:44" s="92" customFormat="1" ht="14.1" x14ac:dyDescent="0.5">
      <c r="A173" s="4" t="str">
        <f t="shared" si="2"/>
        <v>Western</v>
      </c>
      <c r="B173" s="4" t="s">
        <v>41</v>
      </c>
      <c r="C173" s="4" t="s">
        <v>163</v>
      </c>
      <c r="D173" s="3" t="s">
        <v>457</v>
      </c>
      <c r="E173" s="3" t="s">
        <v>458</v>
      </c>
      <c r="F173" s="3" t="s">
        <v>150</v>
      </c>
      <c r="G173" s="144">
        <v>0</v>
      </c>
      <c r="H173" s="145">
        <v>0</v>
      </c>
      <c r="I173" s="145">
        <v>0</v>
      </c>
      <c r="J173" s="146">
        <v>0</v>
      </c>
      <c r="K173" s="147">
        <v>18201.835500000001</v>
      </c>
      <c r="L173" s="145">
        <v>18784.722399999999</v>
      </c>
      <c r="M173" s="145">
        <v>19624.994250000003</v>
      </c>
      <c r="N173" s="146">
        <v>18714.659200000002</v>
      </c>
      <c r="O173" s="147">
        <v>0</v>
      </c>
      <c r="P173" s="145">
        <v>75326.211349999998</v>
      </c>
      <c r="Q173" s="145">
        <v>75326.211349999998</v>
      </c>
      <c r="R173" s="148">
        <v>70.211902530133415</v>
      </c>
      <c r="S173" s="149">
        <v>76.870174117240069</v>
      </c>
      <c r="T173" s="149">
        <v>66.01119041294595</v>
      </c>
      <c r="U173" s="150">
        <v>72.669462000052604</v>
      </c>
      <c r="V173" s="151">
        <v>285.76272906037201</v>
      </c>
      <c r="W173" s="148">
        <v>1127.5215149649048</v>
      </c>
      <c r="X173" s="149">
        <v>610.01790908295027</v>
      </c>
      <c r="Y173" s="149">
        <v>4851.2488201458609</v>
      </c>
      <c r="Z173" s="150">
        <v>688.95660264698063</v>
      </c>
      <c r="AA173" s="152">
        <v>7277.7448468406965</v>
      </c>
      <c r="AB173" s="148">
        <v>36.313974514463965</v>
      </c>
      <c r="AC173" s="149">
        <v>35.301530780563368</v>
      </c>
      <c r="AD173" s="149">
        <v>40.646638140420926</v>
      </c>
      <c r="AE173" s="150">
        <v>36.626640961697973</v>
      </c>
      <c r="AF173" s="151">
        <v>148.88878439714622</v>
      </c>
      <c r="AG173" s="148">
        <v>0</v>
      </c>
      <c r="AH173" s="149">
        <v>0</v>
      </c>
      <c r="AI173" s="149">
        <v>0</v>
      </c>
      <c r="AJ173" s="150">
        <v>0</v>
      </c>
      <c r="AK173" s="151">
        <v>0</v>
      </c>
      <c r="AL173" s="153">
        <v>36986.5579</v>
      </c>
      <c r="AM173" s="154">
        <v>36887.301699999996</v>
      </c>
      <c r="AN173" s="154">
        <v>1452.35175</v>
      </c>
      <c r="AO173" s="154">
        <v>6493.6909200000009</v>
      </c>
      <c r="AP173" s="142">
        <v>10760.887335714286</v>
      </c>
      <c r="AQ173" s="142">
        <v>521.30357142857144</v>
      </c>
      <c r="AR173" s="142">
        <v>75326.211349999998</v>
      </c>
    </row>
    <row r="174" spans="1:44" s="92" customFormat="1" ht="14.1" x14ac:dyDescent="0.5">
      <c r="A174" s="4" t="str">
        <f t="shared" si="2"/>
        <v>Western</v>
      </c>
      <c r="B174" s="4" t="s">
        <v>41</v>
      </c>
      <c r="C174" s="4" t="s">
        <v>163</v>
      </c>
      <c r="D174" s="3" t="s">
        <v>459</v>
      </c>
      <c r="E174" s="3" t="s">
        <v>460</v>
      </c>
      <c r="F174" s="3" t="s">
        <v>150</v>
      </c>
      <c r="G174" s="144">
        <v>0</v>
      </c>
      <c r="H174" s="145">
        <v>0</v>
      </c>
      <c r="I174" s="145">
        <v>0</v>
      </c>
      <c r="J174" s="146">
        <v>0</v>
      </c>
      <c r="K174" s="147">
        <v>7114.4467500000001</v>
      </c>
      <c r="L174" s="145">
        <v>7342.2763999999997</v>
      </c>
      <c r="M174" s="145">
        <v>7670.7086250000011</v>
      </c>
      <c r="N174" s="146">
        <v>7314.8912</v>
      </c>
      <c r="O174" s="147">
        <v>0</v>
      </c>
      <c r="P174" s="145">
        <v>29442.322975000003</v>
      </c>
      <c r="Q174" s="145">
        <v>29442.322975000003</v>
      </c>
      <c r="R174" s="148">
        <v>70.713380925423905</v>
      </c>
      <c r="S174" s="149">
        <v>77.419208257790103</v>
      </c>
      <c r="T174" s="149">
        <v>66.482665827321625</v>
      </c>
      <c r="U174" s="150">
        <v>73.188493159687823</v>
      </c>
      <c r="V174" s="151">
        <v>287.80374817022346</v>
      </c>
      <c r="W174" s="148">
        <v>494.15165596559746</v>
      </c>
      <c r="X174" s="149">
        <v>268.76749160728849</v>
      </c>
      <c r="Y174" s="149">
        <v>2112.6264191710693</v>
      </c>
      <c r="Z174" s="150">
        <v>303.0660191596146</v>
      </c>
      <c r="AA174" s="152">
        <v>3178.6115859035699</v>
      </c>
      <c r="AB174" s="148">
        <v>14.955690462684414</v>
      </c>
      <c r="AC174" s="149">
        <v>14.538721642896576</v>
      </c>
      <c r="AD174" s="149">
        <v>16.740071735600022</v>
      </c>
      <c r="AE174" s="150">
        <v>15.084460245265953</v>
      </c>
      <c r="AF174" s="151">
        <v>61.318944086446969</v>
      </c>
      <c r="AG174" s="148">
        <v>0</v>
      </c>
      <c r="AH174" s="149">
        <v>0</v>
      </c>
      <c r="AI174" s="149">
        <v>0</v>
      </c>
      <c r="AJ174" s="150">
        <v>0</v>
      </c>
      <c r="AK174" s="151">
        <v>0</v>
      </c>
      <c r="AL174" s="153">
        <v>14456.72315</v>
      </c>
      <c r="AM174" s="154">
        <v>14417.927450000003</v>
      </c>
      <c r="AN174" s="154">
        <v>567.67237499999999</v>
      </c>
      <c r="AO174" s="154">
        <v>2538.1516200000005</v>
      </c>
      <c r="AP174" s="142">
        <v>4206.0461392857151</v>
      </c>
      <c r="AQ174" s="142">
        <v>203.75892857142858</v>
      </c>
      <c r="AR174" s="142">
        <v>29442.322975000003</v>
      </c>
    </row>
    <row r="175" spans="1:44" s="92" customFormat="1" ht="14.1" x14ac:dyDescent="0.5">
      <c r="A175" s="4" t="str">
        <f t="shared" si="2"/>
        <v>Western</v>
      </c>
      <c r="B175" s="4" t="s">
        <v>41</v>
      </c>
      <c r="C175" s="4" t="s">
        <v>163</v>
      </c>
      <c r="D175" s="3" t="s">
        <v>461</v>
      </c>
      <c r="E175" s="3" t="s">
        <v>462</v>
      </c>
      <c r="F175" s="3" t="s">
        <v>150</v>
      </c>
      <c r="G175" s="144">
        <v>0</v>
      </c>
      <c r="H175" s="145">
        <v>0</v>
      </c>
      <c r="I175" s="145">
        <v>0</v>
      </c>
      <c r="J175" s="146">
        <v>0</v>
      </c>
      <c r="K175" s="147">
        <v>11492.352000000001</v>
      </c>
      <c r="L175" s="145">
        <v>11860.3776</v>
      </c>
      <c r="M175" s="145">
        <v>12390.912000000002</v>
      </c>
      <c r="N175" s="146">
        <v>11816.140800000001</v>
      </c>
      <c r="O175" s="147">
        <v>0</v>
      </c>
      <c r="P175" s="145">
        <v>47559.782400000004</v>
      </c>
      <c r="Q175" s="145">
        <v>47559.782400000004</v>
      </c>
      <c r="R175" s="148">
        <v>217.06279104899016</v>
      </c>
      <c r="S175" s="149">
        <v>237.64709317125903</v>
      </c>
      <c r="T175" s="149">
        <v>204.07612833665743</v>
      </c>
      <c r="U175" s="150">
        <v>224.6604304589263</v>
      </c>
      <c r="V175" s="151">
        <v>883.44644301583287</v>
      </c>
      <c r="W175" s="148">
        <v>900.95231301166882</v>
      </c>
      <c r="X175" s="149">
        <v>486.65664425783956</v>
      </c>
      <c r="Y175" s="149">
        <v>3806.1761432574917</v>
      </c>
      <c r="Z175" s="150">
        <v>538.89894185226547</v>
      </c>
      <c r="AA175" s="152">
        <v>5732.6840423792655</v>
      </c>
      <c r="AB175" s="148">
        <v>22.850259527103166</v>
      </c>
      <c r="AC175" s="149">
        <v>22.213187920771468</v>
      </c>
      <c r="AD175" s="149">
        <v>25.576551254199117</v>
      </c>
      <c r="AE175" s="150">
        <v>23.047002229058545</v>
      </c>
      <c r="AF175" s="151">
        <v>93.687000931132303</v>
      </c>
      <c r="AG175" s="148">
        <v>0</v>
      </c>
      <c r="AH175" s="149">
        <v>0</v>
      </c>
      <c r="AI175" s="149">
        <v>0</v>
      </c>
      <c r="AJ175" s="150">
        <v>0</v>
      </c>
      <c r="AK175" s="151">
        <v>0</v>
      </c>
      <c r="AL175" s="153">
        <v>23352.729599999999</v>
      </c>
      <c r="AM175" s="154">
        <v>23290.060800000007</v>
      </c>
      <c r="AN175" s="154">
        <v>916.99199999999985</v>
      </c>
      <c r="AO175" s="154">
        <v>4100.0140800000008</v>
      </c>
      <c r="AP175" s="142">
        <v>6794.2546285714288</v>
      </c>
      <c r="AQ175" s="142">
        <v>329.14285714285717</v>
      </c>
      <c r="AR175" s="142">
        <v>47559.782400000004</v>
      </c>
    </row>
    <row r="176" spans="1:44" s="92" customFormat="1" ht="14.1" x14ac:dyDescent="0.5">
      <c r="A176" s="4" t="str">
        <f t="shared" si="2"/>
        <v>Western</v>
      </c>
      <c r="B176" s="4" t="s">
        <v>41</v>
      </c>
      <c r="C176" s="4" t="s">
        <v>163</v>
      </c>
      <c r="D176" s="3" t="s">
        <v>463</v>
      </c>
      <c r="E176" s="3" t="s">
        <v>464</v>
      </c>
      <c r="F176" s="3" t="s">
        <v>150</v>
      </c>
      <c r="G176" s="144">
        <v>0</v>
      </c>
      <c r="H176" s="145">
        <v>0</v>
      </c>
      <c r="I176" s="145">
        <v>0</v>
      </c>
      <c r="J176" s="146">
        <v>0</v>
      </c>
      <c r="K176" s="147">
        <v>20730.564450000002</v>
      </c>
      <c r="L176" s="145">
        <v>21394.43016</v>
      </c>
      <c r="M176" s="145">
        <v>22351.438575000004</v>
      </c>
      <c r="N176" s="146">
        <v>21314.633280000002</v>
      </c>
      <c r="O176" s="147">
        <v>0</v>
      </c>
      <c r="P176" s="145">
        <v>85791.066465000011</v>
      </c>
      <c r="Q176" s="145">
        <v>85791.066465000011</v>
      </c>
      <c r="R176" s="148">
        <v>53.875893471630555</v>
      </c>
      <c r="S176" s="149">
        <v>58.985003434548709</v>
      </c>
      <c r="T176" s="149">
        <v>50.65254941777232</v>
      </c>
      <c r="U176" s="150">
        <v>55.761659380690475</v>
      </c>
      <c r="V176" s="151">
        <v>219.27510570464207</v>
      </c>
      <c r="W176" s="148">
        <v>949.70973230406503</v>
      </c>
      <c r="X176" s="149">
        <v>512.99335677061674</v>
      </c>
      <c r="Y176" s="149">
        <v>4094.0382045122597</v>
      </c>
      <c r="Z176" s="150">
        <v>579.65600468142839</v>
      </c>
      <c r="AA176" s="152">
        <v>6136.3972982683699</v>
      </c>
      <c r="AB176" s="148">
        <v>41.358971138254311</v>
      </c>
      <c r="AC176" s="149">
        <v>40.205871491923318</v>
      </c>
      <c r="AD176" s="149">
        <v>46.293559330641358</v>
      </c>
      <c r="AE176" s="150">
        <v>41.715075440797712</v>
      </c>
      <c r="AF176" s="151">
        <v>169.57347740161669</v>
      </c>
      <c r="AG176" s="148">
        <v>0</v>
      </c>
      <c r="AH176" s="149">
        <v>0</v>
      </c>
      <c r="AI176" s="149">
        <v>0</v>
      </c>
      <c r="AJ176" s="150">
        <v>0</v>
      </c>
      <c r="AK176" s="151">
        <v>0</v>
      </c>
      <c r="AL176" s="153">
        <v>42124.994610000002</v>
      </c>
      <c r="AM176" s="154">
        <v>42011.949030000011</v>
      </c>
      <c r="AN176" s="154">
        <v>1654.1228250000001</v>
      </c>
      <c r="AO176" s="154">
        <v>7395.8408280000012</v>
      </c>
      <c r="AP176" s="142">
        <v>12255.866637857145</v>
      </c>
      <c r="AQ176" s="142">
        <v>593.72678571428571</v>
      </c>
      <c r="AR176" s="142">
        <v>85791.066465000011</v>
      </c>
    </row>
    <row r="177" spans="1:44" s="92" customFormat="1" ht="14.1" x14ac:dyDescent="0.5">
      <c r="A177" s="4" t="str">
        <f t="shared" si="2"/>
        <v>Western</v>
      </c>
      <c r="B177" s="4" t="s">
        <v>41</v>
      </c>
      <c r="C177" s="4" t="s">
        <v>163</v>
      </c>
      <c r="D177" s="3" t="s">
        <v>465</v>
      </c>
      <c r="E177" s="3" t="s">
        <v>466</v>
      </c>
      <c r="F177" s="3" t="s">
        <v>150</v>
      </c>
      <c r="G177" s="144">
        <v>0</v>
      </c>
      <c r="H177" s="145">
        <v>0</v>
      </c>
      <c r="I177" s="145">
        <v>0</v>
      </c>
      <c r="J177" s="146">
        <v>0</v>
      </c>
      <c r="K177" s="147">
        <v>7686.2676541254095</v>
      </c>
      <c r="L177" s="145">
        <v>11361.176160000001</v>
      </c>
      <c r="M177" s="145">
        <v>7912.9203000000007</v>
      </c>
      <c r="N177" s="146">
        <v>11318.80128</v>
      </c>
      <c r="O177" s="147">
        <v>0</v>
      </c>
      <c r="P177" s="145">
        <v>38279.165394125412</v>
      </c>
      <c r="Q177" s="145">
        <v>38279.165394125412</v>
      </c>
      <c r="R177" s="148">
        <v>76.059952935188605</v>
      </c>
      <c r="S177" s="149">
        <v>83.272801544834081</v>
      </c>
      <c r="T177" s="149">
        <v>71.509357460433733</v>
      </c>
      <c r="U177" s="150">
        <v>78.72220607007921</v>
      </c>
      <c r="V177" s="151">
        <v>309.56431801053566</v>
      </c>
      <c r="W177" s="148">
        <v>620.63003598212742</v>
      </c>
      <c r="X177" s="149">
        <v>335.78169124626208</v>
      </c>
      <c r="Y177" s="149">
        <v>2670.2612651577829</v>
      </c>
      <c r="Z177" s="150">
        <v>379.23145283098751</v>
      </c>
      <c r="AA177" s="152">
        <v>4005.9044452171597</v>
      </c>
      <c r="AB177" s="148">
        <v>22.112105026786619</v>
      </c>
      <c r="AC177" s="149">
        <v>21.495613373723277</v>
      </c>
      <c r="AD177" s="149">
        <v>24.750326659748858</v>
      </c>
      <c r="AE177" s="150">
        <v>22.302492154938534</v>
      </c>
      <c r="AF177" s="151">
        <v>90.66053721519728</v>
      </c>
      <c r="AG177" s="148">
        <v>0</v>
      </c>
      <c r="AH177" s="149">
        <v>0</v>
      </c>
      <c r="AI177" s="149">
        <v>0</v>
      </c>
      <c r="AJ177" s="150">
        <v>0</v>
      </c>
      <c r="AK177" s="151">
        <v>0</v>
      </c>
      <c r="AL177" s="153">
        <v>19047.44381412541</v>
      </c>
      <c r="AM177" s="154">
        <v>18646.12428</v>
      </c>
      <c r="AN177" s="154">
        <v>585.59730000000002</v>
      </c>
      <c r="AO177" s="154">
        <v>3781.6468496986254</v>
      </c>
      <c r="AP177" s="142">
        <v>5468.4521991607735</v>
      </c>
      <c r="AQ177" s="142">
        <v>210.19285714285718</v>
      </c>
      <c r="AR177" s="142">
        <v>38279.165394125412</v>
      </c>
    </row>
    <row r="178" spans="1:44" s="92" customFormat="1" ht="14.1" x14ac:dyDescent="0.5">
      <c r="A178" s="4" t="str">
        <f t="shared" si="2"/>
        <v>Southern</v>
      </c>
      <c r="B178" s="4" t="s">
        <v>42</v>
      </c>
      <c r="C178" s="4" t="s">
        <v>165</v>
      </c>
      <c r="D178" s="3" t="s">
        <v>467</v>
      </c>
      <c r="E178" s="3" t="s">
        <v>468</v>
      </c>
      <c r="F178" s="3" t="s">
        <v>150</v>
      </c>
      <c r="G178" s="144">
        <v>0</v>
      </c>
      <c r="H178" s="145">
        <v>0</v>
      </c>
      <c r="I178" s="145">
        <v>0</v>
      </c>
      <c r="J178" s="146">
        <v>0</v>
      </c>
      <c r="K178" s="147">
        <v>19977.028200000001</v>
      </c>
      <c r="L178" s="145">
        <v>20594.4198</v>
      </c>
      <c r="M178" s="145">
        <v>17110.567199999998</v>
      </c>
      <c r="N178" s="146">
        <v>15816.9848</v>
      </c>
      <c r="O178" s="147">
        <v>0</v>
      </c>
      <c r="P178" s="145">
        <v>73499</v>
      </c>
      <c r="Q178" s="145">
        <v>73499</v>
      </c>
      <c r="R178" s="148">
        <v>0</v>
      </c>
      <c r="S178" s="149">
        <v>0</v>
      </c>
      <c r="T178" s="149">
        <v>0</v>
      </c>
      <c r="U178" s="150">
        <v>0</v>
      </c>
      <c r="V178" s="151">
        <v>0</v>
      </c>
      <c r="W178" s="148">
        <v>167.6310541086834</v>
      </c>
      <c r="X178" s="149">
        <v>99.525773128237191</v>
      </c>
      <c r="Y178" s="149">
        <v>631.80489636177117</v>
      </c>
      <c r="Z178" s="150">
        <v>101.06725405353588</v>
      </c>
      <c r="AA178" s="152">
        <v>1000.0289776522277</v>
      </c>
      <c r="AB178" s="148">
        <v>89.341605222554037</v>
      </c>
      <c r="AC178" s="149">
        <v>90.516293969088721</v>
      </c>
      <c r="AD178" s="149">
        <v>75.865314880364565</v>
      </c>
      <c r="AE178" s="150">
        <v>70.579215520958513</v>
      </c>
      <c r="AF178" s="151">
        <v>326.30242959296584</v>
      </c>
      <c r="AG178" s="148">
        <v>0</v>
      </c>
      <c r="AH178" s="149">
        <v>0</v>
      </c>
      <c r="AI178" s="149">
        <v>0</v>
      </c>
      <c r="AJ178" s="150">
        <v>0</v>
      </c>
      <c r="AK178" s="151">
        <v>0</v>
      </c>
      <c r="AL178" s="153">
        <v>40571.448000000004</v>
      </c>
      <c r="AM178" s="154">
        <v>32486.557999999997</v>
      </c>
      <c r="AN178" s="154">
        <v>440.99400000000009</v>
      </c>
      <c r="AO178" s="154">
        <v>6017.9836814999999</v>
      </c>
      <c r="AP178" s="142">
        <v>10499.857142857143</v>
      </c>
      <c r="AQ178" s="142">
        <v>787.48392857142858</v>
      </c>
      <c r="AR178" s="142">
        <v>73499</v>
      </c>
    </row>
    <row r="179" spans="1:44" s="92" customFormat="1" ht="14.1" x14ac:dyDescent="0.5">
      <c r="A179" s="4" t="str">
        <f t="shared" si="2"/>
        <v>Southern</v>
      </c>
      <c r="B179" s="4" t="s">
        <v>42</v>
      </c>
      <c r="C179" s="4" t="s">
        <v>165</v>
      </c>
      <c r="D179" s="3" t="s">
        <v>469</v>
      </c>
      <c r="E179" s="3" t="s">
        <v>470</v>
      </c>
      <c r="F179" s="3" t="s">
        <v>150</v>
      </c>
      <c r="G179" s="144">
        <v>0</v>
      </c>
      <c r="H179" s="145">
        <v>0</v>
      </c>
      <c r="I179" s="145">
        <v>0</v>
      </c>
      <c r="J179" s="146">
        <v>0</v>
      </c>
      <c r="K179" s="147">
        <v>2488.1931</v>
      </c>
      <c r="L179" s="145">
        <v>2565.0909000000001</v>
      </c>
      <c r="M179" s="145">
        <v>2131.1676000000002</v>
      </c>
      <c r="N179" s="146">
        <v>1970.0484000000001</v>
      </c>
      <c r="O179" s="147">
        <v>0</v>
      </c>
      <c r="P179" s="145">
        <v>9154.5</v>
      </c>
      <c r="Q179" s="145">
        <v>9154.5</v>
      </c>
      <c r="R179" s="148">
        <v>0</v>
      </c>
      <c r="S179" s="149">
        <v>0</v>
      </c>
      <c r="T179" s="149">
        <v>0</v>
      </c>
      <c r="U179" s="150">
        <v>0</v>
      </c>
      <c r="V179" s="151">
        <v>0</v>
      </c>
      <c r="W179" s="148">
        <v>20.247902647835659</v>
      </c>
      <c r="X179" s="149">
        <v>14.079546060357508</v>
      </c>
      <c r="Y179" s="149">
        <v>55.496797528439757</v>
      </c>
      <c r="Z179" s="150">
        <v>11.92205435433825</v>
      </c>
      <c r="AA179" s="152">
        <v>101.74630059097117</v>
      </c>
      <c r="AB179" s="148">
        <v>7.4185434624277677</v>
      </c>
      <c r="AC179" s="149">
        <v>7.5160845744246263</v>
      </c>
      <c r="AD179" s="149">
        <v>6.2995301497971372</v>
      </c>
      <c r="AE179" s="150">
        <v>5.8605951458112715</v>
      </c>
      <c r="AF179" s="151">
        <v>27.094753332460801</v>
      </c>
      <c r="AG179" s="148">
        <v>0</v>
      </c>
      <c r="AH179" s="149">
        <v>0</v>
      </c>
      <c r="AI179" s="149">
        <v>0</v>
      </c>
      <c r="AJ179" s="150">
        <v>0</v>
      </c>
      <c r="AK179" s="151">
        <v>0</v>
      </c>
      <c r="AL179" s="153">
        <v>5053.2839999999997</v>
      </c>
      <c r="AM179" s="154">
        <v>4046.2890000000002</v>
      </c>
      <c r="AN179" s="154">
        <v>54.927</v>
      </c>
      <c r="AO179" s="154">
        <v>747.69561840000006</v>
      </c>
      <c r="AP179" s="142">
        <v>1307.7857142857142</v>
      </c>
      <c r="AQ179" s="142">
        <v>65.38928571428572</v>
      </c>
      <c r="AR179" s="142">
        <v>9154.5</v>
      </c>
    </row>
    <row r="180" spans="1:44" s="92" customFormat="1" ht="14.1" x14ac:dyDescent="0.5">
      <c r="A180" s="4" t="str">
        <f t="shared" si="2"/>
        <v>Southern</v>
      </c>
      <c r="B180" s="4" t="s">
        <v>42</v>
      </c>
      <c r="C180" s="4" t="s">
        <v>165</v>
      </c>
      <c r="D180" s="3" t="s">
        <v>471</v>
      </c>
      <c r="E180" s="3" t="s">
        <v>472</v>
      </c>
      <c r="F180" s="3" t="s">
        <v>150</v>
      </c>
      <c r="G180" s="144">
        <v>0</v>
      </c>
      <c r="H180" s="145">
        <v>0</v>
      </c>
      <c r="I180" s="145">
        <v>0</v>
      </c>
      <c r="J180" s="146">
        <v>0</v>
      </c>
      <c r="K180" s="147">
        <v>33977.718000000001</v>
      </c>
      <c r="L180" s="145">
        <v>35027.801999999996</v>
      </c>
      <c r="M180" s="145">
        <v>29102.327999999998</v>
      </c>
      <c r="N180" s="146">
        <v>26902.151999999998</v>
      </c>
      <c r="O180" s="147">
        <v>0</v>
      </c>
      <c r="P180" s="145">
        <v>125009.99999999999</v>
      </c>
      <c r="Q180" s="145">
        <v>125009.99999999999</v>
      </c>
      <c r="R180" s="148">
        <v>80.351089873542037</v>
      </c>
      <c r="S180" s="149">
        <v>87.970871697121709</v>
      </c>
      <c r="T180" s="149">
        <v>75.54375971016772</v>
      </c>
      <c r="U180" s="150">
        <v>83.163541533747406</v>
      </c>
      <c r="V180" s="151">
        <v>327.02926281457883</v>
      </c>
      <c r="W180" s="148">
        <v>873.83045600836761</v>
      </c>
      <c r="X180" s="149">
        <v>584.89265463977131</v>
      </c>
      <c r="Y180" s="149">
        <v>2647.9762684063189</v>
      </c>
      <c r="Z180" s="150">
        <v>520.44569156212424</v>
      </c>
      <c r="AA180" s="152">
        <v>4627.1450706165824</v>
      </c>
      <c r="AB180" s="148">
        <v>151.95615418095429</v>
      </c>
      <c r="AC180" s="149">
        <v>153.95411676331892</v>
      </c>
      <c r="AD180" s="149">
        <v>129.03508344438231</v>
      </c>
      <c r="AE180" s="150">
        <v>120.04425182374146</v>
      </c>
      <c r="AF180" s="151">
        <v>554.98960621239689</v>
      </c>
      <c r="AG180" s="148">
        <v>0</v>
      </c>
      <c r="AH180" s="149">
        <v>0</v>
      </c>
      <c r="AI180" s="149">
        <v>0</v>
      </c>
      <c r="AJ180" s="150">
        <v>0</v>
      </c>
      <c r="AK180" s="151">
        <v>0</v>
      </c>
      <c r="AL180" s="153">
        <v>69005.51999999999</v>
      </c>
      <c r="AM180" s="154">
        <v>55254.42</v>
      </c>
      <c r="AN180" s="154">
        <v>750.06</v>
      </c>
      <c r="AO180" s="154">
        <v>10235.652850500001</v>
      </c>
      <c r="AP180" s="142">
        <v>17858.571428571428</v>
      </c>
      <c r="AQ180" s="142">
        <v>1339.3875</v>
      </c>
      <c r="AR180" s="142">
        <v>125009.99999999999</v>
      </c>
    </row>
    <row r="181" spans="1:44" s="92" customFormat="1" ht="14.1" x14ac:dyDescent="0.5">
      <c r="A181" s="4" t="str">
        <f t="shared" si="2"/>
        <v>Southern</v>
      </c>
      <c r="B181" s="4" t="s">
        <v>42</v>
      </c>
      <c r="C181" s="4" t="s">
        <v>165</v>
      </c>
      <c r="D181" s="3" t="s">
        <v>473</v>
      </c>
      <c r="E181" s="3" t="s">
        <v>474</v>
      </c>
      <c r="F181" s="3" t="s">
        <v>150</v>
      </c>
      <c r="G181" s="144">
        <v>0</v>
      </c>
      <c r="H181" s="145">
        <v>0</v>
      </c>
      <c r="I181" s="145">
        <v>0</v>
      </c>
      <c r="J181" s="146">
        <v>0</v>
      </c>
      <c r="K181" s="147">
        <v>27793.180799999998</v>
      </c>
      <c r="L181" s="145">
        <v>28652.1312</v>
      </c>
      <c r="M181" s="145">
        <v>23805.196800000002</v>
      </c>
      <c r="N181" s="146">
        <v>22005.4912</v>
      </c>
      <c r="O181" s="147">
        <v>0</v>
      </c>
      <c r="P181" s="145">
        <v>102256</v>
      </c>
      <c r="Q181" s="145">
        <v>102256</v>
      </c>
      <c r="R181" s="148">
        <v>27.287733368184856</v>
      </c>
      <c r="S181" s="149">
        <v>29.875458998948822</v>
      </c>
      <c r="T181" s="149">
        <v>25.655133935900295</v>
      </c>
      <c r="U181" s="150">
        <v>28.242859566664258</v>
      </c>
      <c r="V181" s="151">
        <v>111.06118586969822</v>
      </c>
      <c r="W181" s="148">
        <v>111.8800488593174</v>
      </c>
      <c r="X181" s="149">
        <v>91.686004694729334</v>
      </c>
      <c r="Y181" s="149">
        <v>174.39243341373304</v>
      </c>
      <c r="Z181" s="150">
        <v>64.943213050206964</v>
      </c>
      <c r="AA181" s="152">
        <v>442.90170001798674</v>
      </c>
      <c r="AB181" s="148">
        <v>124.29798136883728</v>
      </c>
      <c r="AC181" s="149">
        <v>125.93228645622885</v>
      </c>
      <c r="AD181" s="149">
        <v>105.54887022737279</v>
      </c>
      <c r="AE181" s="150">
        <v>98.194497334110679</v>
      </c>
      <c r="AF181" s="151">
        <v>453.97363538654963</v>
      </c>
      <c r="AG181" s="148">
        <v>0</v>
      </c>
      <c r="AH181" s="149">
        <v>0</v>
      </c>
      <c r="AI181" s="149">
        <v>0</v>
      </c>
      <c r="AJ181" s="150">
        <v>0</v>
      </c>
      <c r="AK181" s="151">
        <v>0</v>
      </c>
      <c r="AL181" s="153">
        <v>56445.311999999998</v>
      </c>
      <c r="AM181" s="154">
        <v>45197.152000000002</v>
      </c>
      <c r="AN181" s="154">
        <v>613.53600000000006</v>
      </c>
      <c r="AO181" s="154">
        <v>9445.7999999999993</v>
      </c>
      <c r="AP181" s="142">
        <v>14608</v>
      </c>
      <c r="AQ181" s="142">
        <v>1095.6000000000001</v>
      </c>
      <c r="AR181" s="142">
        <v>102256</v>
      </c>
    </row>
    <row r="182" spans="1:44" s="92" customFormat="1" ht="14.1" x14ac:dyDescent="0.5">
      <c r="A182" s="4" t="str">
        <f t="shared" si="2"/>
        <v>Southern</v>
      </c>
      <c r="B182" s="4" t="s">
        <v>42</v>
      </c>
      <c r="C182" s="4" t="s">
        <v>165</v>
      </c>
      <c r="D182" s="3" t="s">
        <v>475</v>
      </c>
      <c r="E182" s="3" t="s">
        <v>476</v>
      </c>
      <c r="F182" s="3" t="s">
        <v>150</v>
      </c>
      <c r="G182" s="144">
        <v>30326.716223207888</v>
      </c>
      <c r="H182" s="145">
        <v>30326.716223207888</v>
      </c>
      <c r="I182" s="145">
        <v>21849.836099999997</v>
      </c>
      <c r="J182" s="146">
        <v>26377.778000000002</v>
      </c>
      <c r="K182" s="147">
        <v>12592.460905440768</v>
      </c>
      <c r="L182" s="145">
        <v>13762.1631</v>
      </c>
      <c r="M182" s="145">
        <v>9147.1776000000009</v>
      </c>
      <c r="N182" s="146">
        <v>10569.6556</v>
      </c>
      <c r="O182" s="147">
        <v>109237.7187232079</v>
      </c>
      <c r="P182" s="145">
        <v>46071.457205440769</v>
      </c>
      <c r="Q182" s="145">
        <v>155309.17592864868</v>
      </c>
      <c r="R182" s="148">
        <v>396.82185365856293</v>
      </c>
      <c r="S182" s="149">
        <v>434.45290449390893</v>
      </c>
      <c r="T182" s="149">
        <v>373.08037523454641</v>
      </c>
      <c r="U182" s="150">
        <v>410.71142606989235</v>
      </c>
      <c r="V182" s="151">
        <v>1615.0665594569105</v>
      </c>
      <c r="W182" s="148">
        <v>2786.7156627012055</v>
      </c>
      <c r="X182" s="149">
        <v>2346.2364543678987</v>
      </c>
      <c r="Y182" s="149">
        <v>3872.3274984169475</v>
      </c>
      <c r="Z182" s="150">
        <v>1628.3730088289735</v>
      </c>
      <c r="AA182" s="152">
        <v>10633.652624315026</v>
      </c>
      <c r="AB182" s="148">
        <v>203.48604021392791</v>
      </c>
      <c r="AC182" s="149">
        <v>206.16153234237984</v>
      </c>
      <c r="AD182" s="149">
        <v>172.79219996252098</v>
      </c>
      <c r="AE182" s="150">
        <v>160.75248538448724</v>
      </c>
      <c r="AF182" s="151">
        <v>743.19225790331598</v>
      </c>
      <c r="AG182" s="148">
        <v>0</v>
      </c>
      <c r="AH182" s="149">
        <v>0</v>
      </c>
      <c r="AI182" s="149">
        <v>0</v>
      </c>
      <c r="AJ182" s="150">
        <v>0</v>
      </c>
      <c r="AK182" s="151">
        <v>0</v>
      </c>
      <c r="AL182" s="153">
        <v>87364.728628648663</v>
      </c>
      <c r="AM182" s="154">
        <v>67140.921300000016</v>
      </c>
      <c r="AN182" s="154">
        <v>803.52599999999995</v>
      </c>
      <c r="AO182" s="154">
        <v>13499.075488499999</v>
      </c>
      <c r="AP182" s="142">
        <v>22187.025132664097</v>
      </c>
      <c r="AQ182" s="142">
        <v>1793.5875000000005</v>
      </c>
      <c r="AR182" s="142">
        <v>155309.17592864868</v>
      </c>
    </row>
    <row r="183" spans="1:44" s="92" customFormat="1" ht="14.1" x14ac:dyDescent="0.5">
      <c r="A183" s="4" t="str">
        <f t="shared" si="2"/>
        <v>Southern</v>
      </c>
      <c r="B183" s="4" t="s">
        <v>42</v>
      </c>
      <c r="C183" s="4" t="s">
        <v>165</v>
      </c>
      <c r="D183" s="3" t="s">
        <v>477</v>
      </c>
      <c r="E183" s="3" t="s">
        <v>478</v>
      </c>
      <c r="F183" s="3" t="s">
        <v>150</v>
      </c>
      <c r="G183" s="144">
        <v>0</v>
      </c>
      <c r="H183" s="145">
        <v>0</v>
      </c>
      <c r="I183" s="145">
        <v>0</v>
      </c>
      <c r="J183" s="146">
        <v>0</v>
      </c>
      <c r="K183" s="147">
        <v>27771.164999999997</v>
      </c>
      <c r="L183" s="145">
        <v>28629.435000000001</v>
      </c>
      <c r="M183" s="145">
        <v>23786.34</v>
      </c>
      <c r="N183" s="146">
        <v>21988.06</v>
      </c>
      <c r="O183" s="147">
        <v>0</v>
      </c>
      <c r="P183" s="145">
        <v>102175</v>
      </c>
      <c r="Q183" s="145">
        <v>102175</v>
      </c>
      <c r="R183" s="148">
        <v>0</v>
      </c>
      <c r="S183" s="149">
        <v>0</v>
      </c>
      <c r="T183" s="149">
        <v>0</v>
      </c>
      <c r="U183" s="150">
        <v>0</v>
      </c>
      <c r="V183" s="151">
        <v>0</v>
      </c>
      <c r="W183" s="148">
        <v>218.52818921316535</v>
      </c>
      <c r="X183" s="149">
        <v>147.96812673322222</v>
      </c>
      <c r="Y183" s="149">
        <v>639.2905805268465</v>
      </c>
      <c r="Z183" s="150">
        <v>129.2239076679561</v>
      </c>
      <c r="AA183" s="152">
        <v>1135.0108041411902</v>
      </c>
      <c r="AB183" s="148">
        <v>124.19891348547044</v>
      </c>
      <c r="AC183" s="149">
        <v>125.83191600025383</v>
      </c>
      <c r="AD183" s="149">
        <v>105.46474574642761</v>
      </c>
      <c r="AE183" s="150">
        <v>98.11623442990232</v>
      </c>
      <c r="AF183" s="151">
        <v>453.61180966205416</v>
      </c>
      <c r="AG183" s="148">
        <v>0</v>
      </c>
      <c r="AH183" s="149">
        <v>0</v>
      </c>
      <c r="AI183" s="149">
        <v>0</v>
      </c>
      <c r="AJ183" s="150">
        <v>0</v>
      </c>
      <c r="AK183" s="151">
        <v>0</v>
      </c>
      <c r="AL183" s="153">
        <v>56400.6</v>
      </c>
      <c r="AM183" s="154">
        <v>45161.35</v>
      </c>
      <c r="AN183" s="154">
        <v>613.04999999999995</v>
      </c>
      <c r="AO183" s="154">
        <v>8365.9458855000012</v>
      </c>
      <c r="AP183" s="142">
        <v>14596.428571428571</v>
      </c>
      <c r="AQ183" s="142">
        <v>729.81785714285718</v>
      </c>
      <c r="AR183" s="142">
        <v>102175</v>
      </c>
    </row>
    <row r="184" spans="1:44" s="92" customFormat="1" ht="14.1" x14ac:dyDescent="0.5">
      <c r="A184" s="4" t="str">
        <f t="shared" si="2"/>
        <v>Southern</v>
      </c>
      <c r="B184" s="4" t="s">
        <v>42</v>
      </c>
      <c r="C184" s="4" t="s">
        <v>165</v>
      </c>
      <c r="D184" s="3" t="s">
        <v>479</v>
      </c>
      <c r="E184" s="3" t="s">
        <v>480</v>
      </c>
      <c r="F184" s="3" t="s">
        <v>150</v>
      </c>
      <c r="G184" s="144">
        <v>1013.0544500000001</v>
      </c>
      <c r="H184" s="145">
        <v>1013.0544500000001</v>
      </c>
      <c r="I184" s="145">
        <v>815.88514999999995</v>
      </c>
      <c r="J184" s="146">
        <v>787.97050000000002</v>
      </c>
      <c r="K184" s="147">
        <v>65675.034</v>
      </c>
      <c r="L184" s="145">
        <v>67704.866099999999</v>
      </c>
      <c r="M184" s="145">
        <v>56251.464</v>
      </c>
      <c r="N184" s="146">
        <v>51998.883600000001</v>
      </c>
      <c r="O184" s="147">
        <v>3533.5</v>
      </c>
      <c r="P184" s="145">
        <v>241630.24770000001</v>
      </c>
      <c r="Q184" s="145">
        <v>245163.74770000001</v>
      </c>
      <c r="R184" s="148">
        <v>419.5723099407225</v>
      </c>
      <c r="S184" s="149">
        <v>459.36081145321259</v>
      </c>
      <c r="T184" s="149">
        <v>394.46969310666219</v>
      </c>
      <c r="U184" s="150">
        <v>434.25819461915228</v>
      </c>
      <c r="V184" s="151">
        <v>1707.6610091197495</v>
      </c>
      <c r="W184" s="148">
        <v>853.26421243094171</v>
      </c>
      <c r="X184" s="149">
        <v>628.31705659148145</v>
      </c>
      <c r="Y184" s="149">
        <v>2011.7951090223373</v>
      </c>
      <c r="Z184" s="150">
        <v>500.82023877809087</v>
      </c>
      <c r="AA184" s="152">
        <v>3994.1966168228514</v>
      </c>
      <c r="AB184" s="148">
        <v>298.01077984968731</v>
      </c>
      <c r="AC184" s="149">
        <v>301.92911004493521</v>
      </c>
      <c r="AD184" s="149">
        <v>253.05882510976008</v>
      </c>
      <c r="AE184" s="150">
        <v>235.42633923114451</v>
      </c>
      <c r="AF184" s="151">
        <v>1088.4250542355271</v>
      </c>
      <c r="AG184" s="148">
        <v>0</v>
      </c>
      <c r="AH184" s="149">
        <v>0</v>
      </c>
      <c r="AI184" s="149">
        <v>0</v>
      </c>
      <c r="AJ184" s="150">
        <v>0</v>
      </c>
      <c r="AK184" s="151">
        <v>0</v>
      </c>
      <c r="AL184" s="153">
        <v>135309.54444999999</v>
      </c>
      <c r="AM184" s="154">
        <v>108383.21925000002</v>
      </c>
      <c r="AN184" s="154">
        <v>1470.9839999999999</v>
      </c>
      <c r="AO184" s="154">
        <v>20023.818732800006</v>
      </c>
      <c r="AP184" s="142">
        <v>35023.392528571429</v>
      </c>
      <c r="AQ184" s="142">
        <v>1751.1714285714288</v>
      </c>
      <c r="AR184" s="142">
        <v>245163.74770000001</v>
      </c>
    </row>
    <row r="185" spans="1:44" s="92" customFormat="1" ht="14.1" x14ac:dyDescent="0.5">
      <c r="A185" s="4" t="str">
        <f t="shared" si="2"/>
        <v>Southern</v>
      </c>
      <c r="B185" s="4" t="s">
        <v>42</v>
      </c>
      <c r="C185" s="4" t="s">
        <v>165</v>
      </c>
      <c r="D185" s="3" t="s">
        <v>481</v>
      </c>
      <c r="E185" s="3" t="s">
        <v>482</v>
      </c>
      <c r="F185" s="3" t="s">
        <v>150</v>
      </c>
      <c r="G185" s="144">
        <v>0</v>
      </c>
      <c r="H185" s="145">
        <v>0</v>
      </c>
      <c r="I185" s="145">
        <v>0</v>
      </c>
      <c r="J185" s="146">
        <v>0</v>
      </c>
      <c r="K185" s="147">
        <v>43622.540999999997</v>
      </c>
      <c r="L185" s="145">
        <v>44970.699000000001</v>
      </c>
      <c r="M185" s="145">
        <v>37363.236000000004</v>
      </c>
      <c r="N185" s="146">
        <v>34538.523999999998</v>
      </c>
      <c r="O185" s="147">
        <v>0</v>
      </c>
      <c r="P185" s="145">
        <v>160495</v>
      </c>
      <c r="Q185" s="145">
        <v>160495</v>
      </c>
      <c r="R185" s="148">
        <v>28.742678497690317</v>
      </c>
      <c r="S185" s="149">
        <v>31.468378168004453</v>
      </c>
      <c r="T185" s="149">
        <v>27.023031066204574</v>
      </c>
      <c r="U185" s="150">
        <v>29.748730736518709</v>
      </c>
      <c r="V185" s="151">
        <v>116.98281846841805</v>
      </c>
      <c r="W185" s="148">
        <v>753.815110768762</v>
      </c>
      <c r="X185" s="149">
        <v>621.26268444944071</v>
      </c>
      <c r="Y185" s="149">
        <v>1148.1480576754664</v>
      </c>
      <c r="Z185" s="150">
        <v>438.12503783710093</v>
      </c>
      <c r="AA185" s="152">
        <v>2961.3508907307701</v>
      </c>
      <c r="AB185" s="148">
        <v>195.09079682161962</v>
      </c>
      <c r="AC185" s="149">
        <v>197.65590591058177</v>
      </c>
      <c r="AD185" s="149">
        <v>165.66329532880411</v>
      </c>
      <c r="AE185" s="150">
        <v>154.12030442847453</v>
      </c>
      <c r="AF185" s="151">
        <v>712.53030248947994</v>
      </c>
      <c r="AG185" s="148">
        <v>0</v>
      </c>
      <c r="AH185" s="149">
        <v>0</v>
      </c>
      <c r="AI185" s="149">
        <v>0</v>
      </c>
      <c r="AJ185" s="150">
        <v>0</v>
      </c>
      <c r="AK185" s="151">
        <v>0</v>
      </c>
      <c r="AL185" s="153">
        <v>88593.239999999991</v>
      </c>
      <c r="AM185" s="154">
        <v>70938.790000000008</v>
      </c>
      <c r="AN185" s="154">
        <v>962.97</v>
      </c>
      <c r="AO185" s="154">
        <v>13141.170104999999</v>
      </c>
      <c r="AP185" s="142">
        <v>22927.857142857141</v>
      </c>
      <c r="AQ185" s="142">
        <v>1719.5892857142856</v>
      </c>
      <c r="AR185" s="142">
        <v>160495</v>
      </c>
    </row>
    <row r="186" spans="1:44" s="92" customFormat="1" ht="14.1" x14ac:dyDescent="0.5">
      <c r="A186" s="4" t="str">
        <f t="shared" si="2"/>
        <v>Southern</v>
      </c>
      <c r="B186" s="4" t="s">
        <v>42</v>
      </c>
      <c r="C186" s="4" t="s">
        <v>165</v>
      </c>
      <c r="D186" s="3" t="s">
        <v>483</v>
      </c>
      <c r="E186" s="3" t="s">
        <v>484</v>
      </c>
      <c r="F186" s="3" t="s">
        <v>150</v>
      </c>
      <c r="G186" s="144">
        <v>482.70725486321874</v>
      </c>
      <c r="H186" s="145">
        <v>482.70725486321874</v>
      </c>
      <c r="I186" s="145">
        <v>360.66579999999999</v>
      </c>
      <c r="J186" s="146">
        <v>435.51900000000001</v>
      </c>
      <c r="K186" s="147">
        <v>18832.503473785433</v>
      </c>
      <c r="L186" s="145">
        <v>21349.839</v>
      </c>
      <c r="M186" s="145">
        <v>14190.5568</v>
      </c>
      <c r="N186" s="146">
        <v>16397.164000000001</v>
      </c>
      <c r="O186" s="147">
        <v>1785.5002548632187</v>
      </c>
      <c r="P186" s="145">
        <v>70770.063273785432</v>
      </c>
      <c r="Q186" s="145">
        <v>72555.56352864865</v>
      </c>
      <c r="R186" s="148">
        <v>23.806923236258168</v>
      </c>
      <c r="S186" s="149">
        <v>26.064559831312359</v>
      </c>
      <c r="T186" s="149">
        <v>22.382577401610245</v>
      </c>
      <c r="U186" s="150">
        <v>24.640213996664436</v>
      </c>
      <c r="V186" s="151">
        <v>96.8942744658452</v>
      </c>
      <c r="W186" s="148">
        <v>671.16014809355318</v>
      </c>
      <c r="X186" s="149">
        <v>454.05103545906849</v>
      </c>
      <c r="Y186" s="149">
        <v>1982.7923892608674</v>
      </c>
      <c r="Z186" s="150">
        <v>398.78733051749913</v>
      </c>
      <c r="AA186" s="152">
        <v>3506.7909033309879</v>
      </c>
      <c r="AB186" s="148">
        <v>94.993336801868793</v>
      </c>
      <c r="AC186" s="149">
        <v>96.242336117013892</v>
      </c>
      <c r="AD186" s="149">
        <v>80.664539103120873</v>
      </c>
      <c r="AE186" s="150">
        <v>75.044042184967935</v>
      </c>
      <c r="AF186" s="151">
        <v>346.94425420697155</v>
      </c>
      <c r="AG186" s="148">
        <v>0</v>
      </c>
      <c r="AH186" s="149">
        <v>0</v>
      </c>
      <c r="AI186" s="149">
        <v>0</v>
      </c>
      <c r="AJ186" s="150">
        <v>0</v>
      </c>
      <c r="AK186" s="151">
        <v>0</v>
      </c>
      <c r="AL186" s="153">
        <v>41171.657928648652</v>
      </c>
      <c r="AM186" s="154">
        <v>31008.797599999998</v>
      </c>
      <c r="AN186" s="154">
        <v>375.108</v>
      </c>
      <c r="AO186" s="154">
        <v>6395.2525770000002</v>
      </c>
      <c r="AP186" s="142">
        <v>10365.080504092664</v>
      </c>
      <c r="AQ186" s="142">
        <v>837.30000000000007</v>
      </c>
      <c r="AR186" s="142">
        <v>72555.56352864865</v>
      </c>
    </row>
    <row r="187" spans="1:44" s="92" customFormat="1" ht="14.1" x14ac:dyDescent="0.5">
      <c r="A187" s="4" t="str">
        <f t="shared" si="2"/>
        <v>Southern</v>
      </c>
      <c r="B187" s="4" t="s">
        <v>42</v>
      </c>
      <c r="C187" s="4" t="s">
        <v>165</v>
      </c>
      <c r="D187" s="3" t="s">
        <v>485</v>
      </c>
      <c r="E187" s="3" t="s">
        <v>486</v>
      </c>
      <c r="F187" s="3" t="s">
        <v>150</v>
      </c>
      <c r="G187" s="144">
        <v>0</v>
      </c>
      <c r="H187" s="145">
        <v>0</v>
      </c>
      <c r="I187" s="145">
        <v>0</v>
      </c>
      <c r="J187" s="146">
        <v>0</v>
      </c>
      <c r="K187" s="147">
        <v>25644.329999999998</v>
      </c>
      <c r="L187" s="145">
        <v>26436.87</v>
      </c>
      <c r="M187" s="145">
        <v>21964.68</v>
      </c>
      <c r="N187" s="146">
        <v>20304.12</v>
      </c>
      <c r="O187" s="147">
        <v>0</v>
      </c>
      <c r="P187" s="145">
        <v>94350</v>
      </c>
      <c r="Q187" s="145">
        <v>94350</v>
      </c>
      <c r="R187" s="148">
        <v>63.111110728914376</v>
      </c>
      <c r="S187" s="149">
        <v>69.096006455343769</v>
      </c>
      <c r="T187" s="149">
        <v>59.335232309235742</v>
      </c>
      <c r="U187" s="150">
        <v>65.320128035665135</v>
      </c>
      <c r="V187" s="151">
        <v>256.86247752915904</v>
      </c>
      <c r="W187" s="148">
        <v>213.54094292994111</v>
      </c>
      <c r="X187" s="149">
        <v>158.33099601186447</v>
      </c>
      <c r="Y187" s="149">
        <v>507.50178909368685</v>
      </c>
      <c r="Z187" s="150">
        <v>126.9995226740868</v>
      </c>
      <c r="AA187" s="152">
        <v>1006.3732507095792</v>
      </c>
      <c r="AB187" s="148">
        <v>114.68778890382761</v>
      </c>
      <c r="AC187" s="149">
        <v>116.19573645698239</v>
      </c>
      <c r="AD187" s="149">
        <v>97.388279474579704</v>
      </c>
      <c r="AE187" s="150">
        <v>90.602515485383165</v>
      </c>
      <c r="AF187" s="151">
        <v>418.87432032077282</v>
      </c>
      <c r="AG187" s="148">
        <v>0</v>
      </c>
      <c r="AH187" s="149">
        <v>0</v>
      </c>
      <c r="AI187" s="149">
        <v>0</v>
      </c>
      <c r="AJ187" s="150">
        <v>0</v>
      </c>
      <c r="AK187" s="151">
        <v>0</v>
      </c>
      <c r="AL187" s="153">
        <v>52081.2</v>
      </c>
      <c r="AM187" s="154">
        <v>41702.700000000004</v>
      </c>
      <c r="AN187" s="154">
        <v>566.1</v>
      </c>
      <c r="AO187" s="154">
        <v>7725.2836500000003</v>
      </c>
      <c r="AP187" s="142">
        <v>13478.571428571429</v>
      </c>
      <c r="AQ187" s="142">
        <v>1010.8928571428571</v>
      </c>
      <c r="AR187" s="142">
        <v>94350</v>
      </c>
    </row>
    <row r="188" spans="1:44" s="92" customFormat="1" ht="14.1" x14ac:dyDescent="0.5">
      <c r="A188" s="4" t="str">
        <f t="shared" si="2"/>
        <v>Southern</v>
      </c>
      <c r="B188" s="4" t="s">
        <v>42</v>
      </c>
      <c r="C188" s="4" t="s">
        <v>165</v>
      </c>
      <c r="D188" s="3" t="s">
        <v>487</v>
      </c>
      <c r="E188" s="3" t="s">
        <v>488</v>
      </c>
      <c r="F188" s="3" t="s">
        <v>150</v>
      </c>
      <c r="G188" s="144">
        <v>0</v>
      </c>
      <c r="H188" s="145">
        <v>0</v>
      </c>
      <c r="I188" s="145">
        <v>0</v>
      </c>
      <c r="J188" s="146">
        <v>0</v>
      </c>
      <c r="K188" s="147">
        <v>4992.0110270270288</v>
      </c>
      <c r="L188" s="145">
        <v>5667.0450000000001</v>
      </c>
      <c r="M188" s="145">
        <v>3766.7040000000002</v>
      </c>
      <c r="N188" s="146">
        <v>4352.42</v>
      </c>
      <c r="O188" s="147">
        <v>0</v>
      </c>
      <c r="P188" s="145">
        <v>18778.180027027029</v>
      </c>
      <c r="Q188" s="145">
        <v>18778.180027027029</v>
      </c>
      <c r="R188" s="148">
        <v>10.695910800329306</v>
      </c>
      <c r="S188" s="149">
        <v>11.710215731740265</v>
      </c>
      <c r="T188" s="149">
        <v>10.055984513130117</v>
      </c>
      <c r="U188" s="150">
        <v>11.070289444541075</v>
      </c>
      <c r="V188" s="151">
        <v>43.532400489740766</v>
      </c>
      <c r="W188" s="148">
        <v>101.68245682858516</v>
      </c>
      <c r="X188" s="149">
        <v>74.677319290385867</v>
      </c>
      <c r="Y188" s="149">
        <v>238.52252697682351</v>
      </c>
      <c r="Z188" s="150">
        <v>59.319707601127213</v>
      </c>
      <c r="AA188" s="152">
        <v>474.20201069692177</v>
      </c>
      <c r="AB188" s="148">
        <v>24.584637314042538</v>
      </c>
      <c r="AC188" s="149">
        <v>24.90788309318992</v>
      </c>
      <c r="AD188" s="149">
        <v>20.876289903268411</v>
      </c>
      <c r="AE188" s="150">
        <v>19.42168389710519</v>
      </c>
      <c r="AF188" s="151">
        <v>89.790494207606059</v>
      </c>
      <c r="AG188" s="148">
        <v>0</v>
      </c>
      <c r="AH188" s="149">
        <v>0</v>
      </c>
      <c r="AI188" s="149">
        <v>0</v>
      </c>
      <c r="AJ188" s="150">
        <v>0</v>
      </c>
      <c r="AK188" s="151">
        <v>0</v>
      </c>
      <c r="AL188" s="153">
        <v>10659.056027027029</v>
      </c>
      <c r="AM188" s="154">
        <v>8022.0439999999999</v>
      </c>
      <c r="AN188" s="154">
        <v>97.08</v>
      </c>
      <c r="AO188" s="154">
        <v>1656.0027749999999</v>
      </c>
      <c r="AP188" s="142">
        <v>2682.5971467181471</v>
      </c>
      <c r="AQ188" s="142">
        <v>216.69642857142858</v>
      </c>
      <c r="AR188" s="142">
        <v>18778.180027027029</v>
      </c>
    </row>
    <row r="189" spans="1:44" s="92" customFormat="1" ht="14.1" x14ac:dyDescent="0.5">
      <c r="A189" s="4" t="str">
        <f t="shared" si="2"/>
        <v>Southern</v>
      </c>
      <c r="B189" s="4" t="s">
        <v>42</v>
      </c>
      <c r="C189" s="4" t="s">
        <v>165</v>
      </c>
      <c r="D189" s="3" t="s">
        <v>489</v>
      </c>
      <c r="E189" s="3" t="s">
        <v>490</v>
      </c>
      <c r="F189" s="3" t="s">
        <v>150</v>
      </c>
      <c r="G189" s="144">
        <v>0</v>
      </c>
      <c r="H189" s="145">
        <v>0</v>
      </c>
      <c r="I189" s="145">
        <v>0</v>
      </c>
      <c r="J189" s="146">
        <v>0</v>
      </c>
      <c r="K189" s="147">
        <v>20451.251249999998</v>
      </c>
      <c r="L189" s="145">
        <v>21083.298750000002</v>
      </c>
      <c r="M189" s="145">
        <v>17516.744999999999</v>
      </c>
      <c r="N189" s="146">
        <v>16192.454999999998</v>
      </c>
      <c r="O189" s="147">
        <v>0</v>
      </c>
      <c r="P189" s="145">
        <v>75243.75</v>
      </c>
      <c r="Q189" s="145">
        <v>75243.75</v>
      </c>
      <c r="R189" s="148">
        <v>65.689454934015373</v>
      </c>
      <c r="S189" s="149">
        <v>71.918857864265902</v>
      </c>
      <c r="T189" s="149">
        <v>61.759316604629838</v>
      </c>
      <c r="U189" s="150">
        <v>67.988719534880374</v>
      </c>
      <c r="V189" s="151">
        <v>267.35634893779149</v>
      </c>
      <c r="W189" s="148">
        <v>67.972275279619282</v>
      </c>
      <c r="X189" s="149">
        <v>52.278522095831171</v>
      </c>
      <c r="Y189" s="149">
        <v>135.58828284450914</v>
      </c>
      <c r="Z189" s="150">
        <v>39.326364262252419</v>
      </c>
      <c r="AA189" s="152">
        <v>295.16544448221202</v>
      </c>
      <c r="AB189" s="148">
        <v>60.975370544655568</v>
      </c>
      <c r="AC189" s="149">
        <v>61.777091998128029</v>
      </c>
      <c r="AD189" s="149">
        <v>51.777843870096497</v>
      </c>
      <c r="AE189" s="150">
        <v>48.170097329470416</v>
      </c>
      <c r="AF189" s="151">
        <v>222.70040374235052</v>
      </c>
      <c r="AG189" s="148">
        <v>0</v>
      </c>
      <c r="AH189" s="149">
        <v>0</v>
      </c>
      <c r="AI189" s="149">
        <v>0</v>
      </c>
      <c r="AJ189" s="150">
        <v>0</v>
      </c>
      <c r="AK189" s="151">
        <v>0</v>
      </c>
      <c r="AL189" s="153">
        <v>41534.550000000003</v>
      </c>
      <c r="AM189" s="154">
        <v>33257.737499999996</v>
      </c>
      <c r="AN189" s="154">
        <v>451.46250000000003</v>
      </c>
      <c r="AO189" s="154">
        <v>6145.5483300000014</v>
      </c>
      <c r="AP189" s="142">
        <v>10749.107142857143</v>
      </c>
      <c r="AQ189" s="142">
        <v>537.45535714285722</v>
      </c>
      <c r="AR189" s="142">
        <v>75243.75</v>
      </c>
    </row>
    <row r="190" spans="1:44" s="92" customFormat="1" ht="14.1" x14ac:dyDescent="0.5">
      <c r="A190" s="4" t="str">
        <f t="shared" si="2"/>
        <v>Southern</v>
      </c>
      <c r="B190" s="4" t="s">
        <v>42</v>
      </c>
      <c r="C190" s="4" t="s">
        <v>165</v>
      </c>
      <c r="D190" s="3" t="s">
        <v>491</v>
      </c>
      <c r="E190" s="3" t="s">
        <v>492</v>
      </c>
      <c r="F190" s="3" t="s">
        <v>150</v>
      </c>
      <c r="G190" s="144">
        <v>0</v>
      </c>
      <c r="H190" s="145">
        <v>0</v>
      </c>
      <c r="I190" s="145">
        <v>0</v>
      </c>
      <c r="J190" s="146">
        <v>0</v>
      </c>
      <c r="K190" s="147">
        <v>8815.9284972972982</v>
      </c>
      <c r="L190" s="145">
        <v>10008.0435</v>
      </c>
      <c r="M190" s="145">
        <v>6652.0271999999995</v>
      </c>
      <c r="N190" s="146">
        <v>7686.4059999999999</v>
      </c>
      <c r="O190" s="147">
        <v>0</v>
      </c>
      <c r="P190" s="145">
        <v>33162.405197297296</v>
      </c>
      <c r="Q190" s="145">
        <v>33162.405197297296</v>
      </c>
      <c r="R190" s="148">
        <v>33.032359688541966</v>
      </c>
      <c r="S190" s="149">
        <v>36.164854522660917</v>
      </c>
      <c r="T190" s="149">
        <v>31.056064664441163</v>
      </c>
      <c r="U190" s="150">
        <v>34.188559498560117</v>
      </c>
      <c r="V190" s="151">
        <v>134.44183837420417</v>
      </c>
      <c r="W190" s="148">
        <v>64.891498170535542</v>
      </c>
      <c r="X190" s="149">
        <v>43.281965810773443</v>
      </c>
      <c r="Y190" s="149">
        <v>196.48071642548325</v>
      </c>
      <c r="Z190" s="150">
        <v>38.463966819830191</v>
      </c>
      <c r="AA190" s="152">
        <v>343.11814722662245</v>
      </c>
      <c r="AB190" s="148">
        <v>43.416651830126789</v>
      </c>
      <c r="AC190" s="149">
        <v>43.987506273473969</v>
      </c>
      <c r="AD190" s="149">
        <v>36.86768279950504</v>
      </c>
      <c r="AE190" s="150">
        <v>34.298837804442748</v>
      </c>
      <c r="AF190" s="151">
        <v>158.57067870754855</v>
      </c>
      <c r="AG190" s="148">
        <v>0</v>
      </c>
      <c r="AH190" s="149">
        <v>0</v>
      </c>
      <c r="AI190" s="149">
        <v>0</v>
      </c>
      <c r="AJ190" s="150">
        <v>0</v>
      </c>
      <c r="AK190" s="151">
        <v>0</v>
      </c>
      <c r="AL190" s="153">
        <v>18823.971997297296</v>
      </c>
      <c r="AM190" s="154">
        <v>14166.9892</v>
      </c>
      <c r="AN190" s="154">
        <v>171.44400000000002</v>
      </c>
      <c r="AO190" s="154">
        <v>2924.5131824999994</v>
      </c>
      <c r="AP190" s="142">
        <v>4737.4864567567565</v>
      </c>
      <c r="AQ190" s="142">
        <v>382.6875</v>
      </c>
      <c r="AR190" s="142">
        <v>33162.405197297296</v>
      </c>
    </row>
    <row r="191" spans="1:44" s="92" customFormat="1" ht="14.1" x14ac:dyDescent="0.5">
      <c r="A191" s="4" t="str">
        <f t="shared" si="2"/>
        <v>Western</v>
      </c>
      <c r="B191" s="4" t="s">
        <v>43</v>
      </c>
      <c r="C191" s="4" t="s">
        <v>166</v>
      </c>
      <c r="D191" s="3" t="s">
        <v>493</v>
      </c>
      <c r="E191" s="3" t="s">
        <v>494</v>
      </c>
      <c r="F191" s="3" t="s">
        <v>150</v>
      </c>
      <c r="G191" s="144">
        <v>0</v>
      </c>
      <c r="H191" s="145">
        <v>0</v>
      </c>
      <c r="I191" s="145">
        <v>0</v>
      </c>
      <c r="J191" s="146">
        <v>0</v>
      </c>
      <c r="K191" s="147">
        <v>7477.2368759078008</v>
      </c>
      <c r="L191" s="145">
        <v>7904.7466999999997</v>
      </c>
      <c r="M191" s="145">
        <v>8061.8644584266549</v>
      </c>
      <c r="N191" s="146">
        <v>7875.2636000000002</v>
      </c>
      <c r="O191" s="147">
        <v>0</v>
      </c>
      <c r="P191" s="145">
        <v>31319.111634334455</v>
      </c>
      <c r="Q191" s="145">
        <v>31319.111634334455</v>
      </c>
      <c r="R191" s="148">
        <v>88.738232786554676</v>
      </c>
      <c r="S191" s="149">
        <v>97.1533765550802</v>
      </c>
      <c r="T191" s="149">
        <v>83.429107748042867</v>
      </c>
      <c r="U191" s="150">
        <v>91.844251516568377</v>
      </c>
      <c r="V191" s="151">
        <v>361.16496860624608</v>
      </c>
      <c r="W191" s="148">
        <v>1070.36006939398</v>
      </c>
      <c r="X191" s="149">
        <v>583.72723908391833</v>
      </c>
      <c r="Y191" s="149">
        <v>4559.4244718110349</v>
      </c>
      <c r="Z191" s="150">
        <v>653.02740085101675</v>
      </c>
      <c r="AA191" s="152">
        <v>6866.5391811399495</v>
      </c>
      <c r="AB191" s="148">
        <v>29.400439334258856</v>
      </c>
      <c r="AC191" s="149">
        <v>28.580746888695259</v>
      </c>
      <c r="AD191" s="149">
        <v>32.908240829244228</v>
      </c>
      <c r="AE191" s="150">
        <v>29.653579648329963</v>
      </c>
      <c r="AF191" s="151">
        <v>120.54300670052831</v>
      </c>
      <c r="AG191" s="148">
        <v>0</v>
      </c>
      <c r="AH191" s="149">
        <v>0</v>
      </c>
      <c r="AI191" s="149">
        <v>0</v>
      </c>
      <c r="AJ191" s="150">
        <v>0</v>
      </c>
      <c r="AK191" s="151">
        <v>0</v>
      </c>
      <c r="AL191" s="153">
        <v>15381.983575907801</v>
      </c>
      <c r="AM191" s="154">
        <v>15340.508115240746</v>
      </c>
      <c r="AN191" s="154">
        <v>596.61994318590712</v>
      </c>
      <c r="AO191" s="154">
        <v>2637.335973177052</v>
      </c>
      <c r="AP191" s="142">
        <v>4474.1588049049224</v>
      </c>
      <c r="AQ191" s="142">
        <v>350.98928571428576</v>
      </c>
      <c r="AR191" s="142">
        <v>31319.111634334455</v>
      </c>
    </row>
    <row r="192" spans="1:44" s="92" customFormat="1" ht="14.1" x14ac:dyDescent="0.5">
      <c r="A192" s="4" t="str">
        <f t="shared" si="2"/>
        <v>Western</v>
      </c>
      <c r="B192" s="4" t="s">
        <v>43</v>
      </c>
      <c r="C192" s="4" t="s">
        <v>166</v>
      </c>
      <c r="D192" s="3" t="s">
        <v>495</v>
      </c>
      <c r="E192" s="3" t="s">
        <v>496</v>
      </c>
      <c r="F192" s="3" t="s">
        <v>150</v>
      </c>
      <c r="G192" s="144">
        <v>0</v>
      </c>
      <c r="H192" s="145">
        <v>0</v>
      </c>
      <c r="I192" s="145">
        <v>0</v>
      </c>
      <c r="J192" s="146">
        <v>0</v>
      </c>
      <c r="K192" s="147">
        <v>5831.4708000000001</v>
      </c>
      <c r="L192" s="145">
        <v>5642.0765999999994</v>
      </c>
      <c r="M192" s="145">
        <v>6287.4198000000006</v>
      </c>
      <c r="N192" s="146">
        <v>5621.0328</v>
      </c>
      <c r="O192" s="147">
        <v>0</v>
      </c>
      <c r="P192" s="145">
        <v>23382</v>
      </c>
      <c r="Q192" s="145">
        <v>23382</v>
      </c>
      <c r="R192" s="148">
        <v>42.657760106277756</v>
      </c>
      <c r="S192" s="149">
        <v>46.703042200198269</v>
      </c>
      <c r="T192" s="149">
        <v>40.105586424705585</v>
      </c>
      <c r="U192" s="150">
        <v>44.150868518626098</v>
      </c>
      <c r="V192" s="151">
        <v>173.61725724980772</v>
      </c>
      <c r="W192" s="148">
        <v>189.96838821736546</v>
      </c>
      <c r="X192" s="149">
        <v>104.31295260686717</v>
      </c>
      <c r="Y192" s="149">
        <v>802.20255809649325</v>
      </c>
      <c r="Z192" s="150">
        <v>115.86556625095768</v>
      </c>
      <c r="AA192" s="152">
        <v>1212.3494651716837</v>
      </c>
      <c r="AB192" s="148">
        <v>22.27642625900053</v>
      </c>
      <c r="AC192" s="149">
        <v>21.655353284169848</v>
      </c>
      <c r="AD192" s="149">
        <v>24.934253254231834</v>
      </c>
      <c r="AE192" s="150">
        <v>22.468228207110002</v>
      </c>
      <c r="AF192" s="151">
        <v>91.334261004512214</v>
      </c>
      <c r="AG192" s="148">
        <v>0</v>
      </c>
      <c r="AH192" s="149">
        <v>0</v>
      </c>
      <c r="AI192" s="149">
        <v>0</v>
      </c>
      <c r="AJ192" s="150">
        <v>0</v>
      </c>
      <c r="AK192" s="151">
        <v>0</v>
      </c>
      <c r="AL192" s="153">
        <v>11473.547399999999</v>
      </c>
      <c r="AM192" s="154">
        <v>11443.150800000001</v>
      </c>
      <c r="AN192" s="154">
        <v>465.30180000000001</v>
      </c>
      <c r="AO192" s="154">
        <v>2080.4368320000003</v>
      </c>
      <c r="AP192" s="142">
        <v>3340.2857142857142</v>
      </c>
      <c r="AQ192" s="142">
        <v>167.01428571428573</v>
      </c>
      <c r="AR192" s="142">
        <v>23382</v>
      </c>
    </row>
    <row r="193" spans="1:44" s="92" customFormat="1" ht="14.1" x14ac:dyDescent="0.5">
      <c r="A193" s="4" t="str">
        <f t="shared" si="2"/>
        <v>Western</v>
      </c>
      <c r="B193" s="4" t="s">
        <v>43</v>
      </c>
      <c r="C193" s="4" t="s">
        <v>166</v>
      </c>
      <c r="D193" s="3" t="s">
        <v>497</v>
      </c>
      <c r="E193" s="3" t="s">
        <v>498</v>
      </c>
      <c r="F193" s="3" t="s">
        <v>150</v>
      </c>
      <c r="G193" s="144">
        <v>0</v>
      </c>
      <c r="H193" s="145">
        <v>0</v>
      </c>
      <c r="I193" s="145">
        <v>0</v>
      </c>
      <c r="J193" s="146">
        <v>0</v>
      </c>
      <c r="K193" s="147">
        <v>4884.2496000000001</v>
      </c>
      <c r="L193" s="145">
        <v>4725.6192000000001</v>
      </c>
      <c r="M193" s="145">
        <v>5266.1376000000009</v>
      </c>
      <c r="N193" s="146">
        <v>4707.9935999999998</v>
      </c>
      <c r="O193" s="147">
        <v>0</v>
      </c>
      <c r="P193" s="145">
        <v>19584</v>
      </c>
      <c r="Q193" s="145">
        <v>19584</v>
      </c>
      <c r="R193" s="148">
        <v>0</v>
      </c>
      <c r="S193" s="149">
        <v>0</v>
      </c>
      <c r="T193" s="149">
        <v>0</v>
      </c>
      <c r="U193" s="150">
        <v>0</v>
      </c>
      <c r="V193" s="151">
        <v>0</v>
      </c>
      <c r="W193" s="148">
        <v>284.06496457309089</v>
      </c>
      <c r="X193" s="149">
        <v>153.4399772483541</v>
      </c>
      <c r="Y193" s="149">
        <v>1224.5560700996491</v>
      </c>
      <c r="Z193" s="150">
        <v>173.37925140024868</v>
      </c>
      <c r="AA193" s="152">
        <v>1835.4402633213429</v>
      </c>
      <c r="AB193" s="148">
        <v>18.441642769591567</v>
      </c>
      <c r="AC193" s="149">
        <v>17.927484627593934</v>
      </c>
      <c r="AD193" s="149">
        <v>20.641937171375556</v>
      </c>
      <c r="AE193" s="150">
        <v>18.600426901679072</v>
      </c>
      <c r="AF193" s="151">
        <v>75.611491470240125</v>
      </c>
      <c r="AG193" s="148">
        <v>0</v>
      </c>
      <c r="AH193" s="149">
        <v>0</v>
      </c>
      <c r="AI193" s="149">
        <v>0</v>
      </c>
      <c r="AJ193" s="150">
        <v>0</v>
      </c>
      <c r="AK193" s="151">
        <v>0</v>
      </c>
      <c r="AL193" s="153">
        <v>9609.8688000000002</v>
      </c>
      <c r="AM193" s="154">
        <v>9584.409599999999</v>
      </c>
      <c r="AN193" s="154">
        <v>389.72160000000002</v>
      </c>
      <c r="AO193" s="154">
        <v>1742.5059840000004</v>
      </c>
      <c r="AP193" s="142">
        <v>2797.7142857142858</v>
      </c>
      <c r="AQ193" s="142">
        <v>139.8857142857143</v>
      </c>
      <c r="AR193" s="142">
        <v>19584</v>
      </c>
    </row>
    <row r="194" spans="1:44" s="92" customFormat="1" ht="14.1" x14ac:dyDescent="0.5">
      <c r="A194" s="4" t="str">
        <f t="shared" si="2"/>
        <v>Western</v>
      </c>
      <c r="B194" s="4" t="s">
        <v>43</v>
      </c>
      <c r="C194" s="4" t="s">
        <v>166</v>
      </c>
      <c r="D194" s="3" t="s">
        <v>499</v>
      </c>
      <c r="E194" s="3" t="s">
        <v>500</v>
      </c>
      <c r="F194" s="3" t="s">
        <v>150</v>
      </c>
      <c r="G194" s="144">
        <v>0</v>
      </c>
      <c r="H194" s="145">
        <v>0</v>
      </c>
      <c r="I194" s="145">
        <v>0</v>
      </c>
      <c r="J194" s="146">
        <v>0</v>
      </c>
      <c r="K194" s="147">
        <v>22013.328650448791</v>
      </c>
      <c r="L194" s="145">
        <v>23271.9372</v>
      </c>
      <c r="M194" s="145">
        <v>23734.499094248924</v>
      </c>
      <c r="N194" s="146">
        <v>23185.137600000002</v>
      </c>
      <c r="O194" s="147">
        <v>0</v>
      </c>
      <c r="P194" s="145">
        <v>92204.902544697718</v>
      </c>
      <c r="Q194" s="145">
        <v>92204.902544697718</v>
      </c>
      <c r="R194" s="148">
        <v>28.020688819816687</v>
      </c>
      <c r="S194" s="149">
        <v>30.677921418521318</v>
      </c>
      <c r="T194" s="149">
        <v>26.344237351964409</v>
      </c>
      <c r="U194" s="150">
        <v>29.001469950669041</v>
      </c>
      <c r="V194" s="151">
        <v>114.04431754097146</v>
      </c>
      <c r="W194" s="148">
        <v>552.23077068126986</v>
      </c>
      <c r="X194" s="149">
        <v>298.29189606862866</v>
      </c>
      <c r="Y194" s="149">
        <v>2380.5735541862578</v>
      </c>
      <c r="Z194" s="150">
        <v>337.05444022212515</v>
      </c>
      <c r="AA194" s="152">
        <v>3568.1506611582813</v>
      </c>
      <c r="AB194" s="148">
        <v>85.490726350146829</v>
      </c>
      <c r="AC194" s="149">
        <v>83.107221064451863</v>
      </c>
      <c r="AD194" s="149">
        <v>95.690726910988445</v>
      </c>
      <c r="AE194" s="150">
        <v>86.226808864846731</v>
      </c>
      <c r="AF194" s="151">
        <v>350.51548319043388</v>
      </c>
      <c r="AG194" s="148">
        <v>0</v>
      </c>
      <c r="AH194" s="149">
        <v>0</v>
      </c>
      <c r="AI194" s="149">
        <v>0</v>
      </c>
      <c r="AJ194" s="150">
        <v>0</v>
      </c>
      <c r="AK194" s="151">
        <v>0</v>
      </c>
      <c r="AL194" s="153">
        <v>45285.265850448792</v>
      </c>
      <c r="AM194" s="154">
        <v>45163.160190063158</v>
      </c>
      <c r="AN194" s="154">
        <v>1756.4765041857693</v>
      </c>
      <c r="AO194" s="154">
        <v>7764.4381878899721</v>
      </c>
      <c r="AP194" s="142">
        <v>13172.128934956816</v>
      </c>
      <c r="AQ194" s="142">
        <v>1033.3285714285716</v>
      </c>
      <c r="AR194" s="142">
        <v>92204.902544697718</v>
      </c>
    </row>
    <row r="195" spans="1:44" s="92" customFormat="1" ht="14.1" x14ac:dyDescent="0.5">
      <c r="A195" s="4" t="str">
        <f t="shared" si="2"/>
        <v>Western</v>
      </c>
      <c r="B195" s="4" t="s">
        <v>43</v>
      </c>
      <c r="C195" s="4" t="s">
        <v>166</v>
      </c>
      <c r="D195" s="3" t="s">
        <v>501</v>
      </c>
      <c r="E195" s="3" t="s">
        <v>502</v>
      </c>
      <c r="F195" s="3" t="s">
        <v>150</v>
      </c>
      <c r="G195" s="144">
        <v>0</v>
      </c>
      <c r="H195" s="145">
        <v>0</v>
      </c>
      <c r="I195" s="145">
        <v>0</v>
      </c>
      <c r="J195" s="146">
        <v>0</v>
      </c>
      <c r="K195" s="147">
        <v>11313.089750478714</v>
      </c>
      <c r="L195" s="145">
        <v>11959.913849999999</v>
      </c>
      <c r="M195" s="145">
        <v>12197.633656390241</v>
      </c>
      <c r="N195" s="146">
        <v>11915.3058</v>
      </c>
      <c r="O195" s="147">
        <v>0</v>
      </c>
      <c r="P195" s="145">
        <v>47385.943056868957</v>
      </c>
      <c r="Q195" s="145">
        <v>47385.943056868957</v>
      </c>
      <c r="R195" s="148">
        <v>54.425994248690486</v>
      </c>
      <c r="S195" s="149">
        <v>59.587270870564666</v>
      </c>
      <c r="T195" s="149">
        <v>51.169738182529521</v>
      </c>
      <c r="U195" s="150">
        <v>56.331014804403701</v>
      </c>
      <c r="V195" s="151">
        <v>221.51401810618839</v>
      </c>
      <c r="W195" s="148">
        <v>928.41922072914201</v>
      </c>
      <c r="X195" s="149">
        <v>504.27493132979271</v>
      </c>
      <c r="Y195" s="149">
        <v>3974.8999299613756</v>
      </c>
      <c r="Z195" s="150">
        <v>566.5275148639123</v>
      </c>
      <c r="AA195" s="152">
        <v>5974.1215968842225</v>
      </c>
      <c r="AB195" s="148">
        <v>43.935393660381699</v>
      </c>
      <c r="AC195" s="149">
        <v>42.710462635820001</v>
      </c>
      <c r="AD195" s="149">
        <v>49.17737789784421</v>
      </c>
      <c r="AE195" s="150">
        <v>44.313681182672802</v>
      </c>
      <c r="AF195" s="151">
        <v>180.13691537671872</v>
      </c>
      <c r="AG195" s="148">
        <v>0</v>
      </c>
      <c r="AH195" s="149">
        <v>0</v>
      </c>
      <c r="AI195" s="149">
        <v>0</v>
      </c>
      <c r="AJ195" s="150">
        <v>0</v>
      </c>
      <c r="AK195" s="151">
        <v>0</v>
      </c>
      <c r="AL195" s="153">
        <v>23273.003600478711</v>
      </c>
      <c r="AM195" s="154">
        <v>23210.251060101047</v>
      </c>
      <c r="AN195" s="154">
        <v>902.68839628919966</v>
      </c>
      <c r="AO195" s="154">
        <v>3990.3000348769492</v>
      </c>
      <c r="AP195" s="142">
        <v>6769.4204366955655</v>
      </c>
      <c r="AQ195" s="142">
        <v>531.04821428571438</v>
      </c>
      <c r="AR195" s="142">
        <v>47385.943056868957</v>
      </c>
    </row>
    <row r="196" spans="1:44" s="92" customFormat="1" ht="14.1" x14ac:dyDescent="0.5">
      <c r="A196" s="4" t="str">
        <f t="shared" si="2"/>
        <v>Western</v>
      </c>
      <c r="B196" s="4" t="s">
        <v>43</v>
      </c>
      <c r="C196" s="4" t="s">
        <v>166</v>
      </c>
      <c r="D196" s="3" t="s">
        <v>503</v>
      </c>
      <c r="E196" s="3" t="s">
        <v>504</v>
      </c>
      <c r="F196" s="3" t="s">
        <v>150</v>
      </c>
      <c r="G196" s="144">
        <v>0</v>
      </c>
      <c r="H196" s="145">
        <v>0</v>
      </c>
      <c r="I196" s="145">
        <v>0</v>
      </c>
      <c r="J196" s="146">
        <v>0</v>
      </c>
      <c r="K196" s="147">
        <v>48166.653102210679</v>
      </c>
      <c r="L196" s="145">
        <v>50920.573799999998</v>
      </c>
      <c r="M196" s="145">
        <v>51932.690534019457</v>
      </c>
      <c r="N196" s="146">
        <v>50730.650399999999</v>
      </c>
      <c r="O196" s="147">
        <v>0</v>
      </c>
      <c r="P196" s="145">
        <v>201750.56783623016</v>
      </c>
      <c r="Q196" s="145">
        <v>201750.56783623016</v>
      </c>
      <c r="R196" s="148">
        <v>229.16896762457085</v>
      </c>
      <c r="S196" s="149">
        <v>250.90131172572057</v>
      </c>
      <c r="T196" s="149">
        <v>215.45800374959654</v>
      </c>
      <c r="U196" s="150">
        <v>237.19034785074626</v>
      </c>
      <c r="V196" s="151">
        <v>932.71863095063418</v>
      </c>
      <c r="W196" s="148">
        <v>2055.4924458959999</v>
      </c>
      <c r="X196" s="149">
        <v>1150.6271193634757</v>
      </c>
      <c r="Y196" s="149">
        <v>8464.1827591512319</v>
      </c>
      <c r="Z196" s="150">
        <v>1252.6310030499526</v>
      </c>
      <c r="AA196" s="152">
        <v>12922.933327460662</v>
      </c>
      <c r="AB196" s="148">
        <v>187.05949586045875</v>
      </c>
      <c r="AC196" s="149">
        <v>181.8442249631602</v>
      </c>
      <c r="AD196" s="149">
        <v>209.37778749448643</v>
      </c>
      <c r="AE196" s="150">
        <v>188.67009422580097</v>
      </c>
      <c r="AF196" s="151">
        <v>766.95160254390635</v>
      </c>
      <c r="AG196" s="148">
        <v>0</v>
      </c>
      <c r="AH196" s="149">
        <v>0</v>
      </c>
      <c r="AI196" s="149">
        <v>0</v>
      </c>
      <c r="AJ196" s="150">
        <v>0</v>
      </c>
      <c r="AK196" s="151">
        <v>0</v>
      </c>
      <c r="AL196" s="153">
        <v>99087.226902210678</v>
      </c>
      <c r="AM196" s="154">
        <v>98820.051452327447</v>
      </c>
      <c r="AN196" s="154">
        <v>3843.2894816920311</v>
      </c>
      <c r="AO196" s="154">
        <v>16989.116306226089</v>
      </c>
      <c r="AP196" s="142">
        <v>28821.509690890023</v>
      </c>
      <c r="AQ196" s="142">
        <v>2260.9928571428572</v>
      </c>
      <c r="AR196" s="142">
        <v>201750.56783623016</v>
      </c>
    </row>
    <row r="197" spans="1:44" s="92" customFormat="1" ht="14.1" x14ac:dyDescent="0.5">
      <c r="A197" s="4" t="str">
        <f t="shared" si="2"/>
        <v>Western</v>
      </c>
      <c r="B197" s="4" t="s">
        <v>43</v>
      </c>
      <c r="C197" s="4" t="s">
        <v>166</v>
      </c>
      <c r="D197" s="3" t="s">
        <v>43</v>
      </c>
      <c r="E197" s="3" t="s">
        <v>505</v>
      </c>
      <c r="F197" s="3" t="s">
        <v>150</v>
      </c>
      <c r="G197" s="144">
        <v>82253.035697605534</v>
      </c>
      <c r="H197" s="145">
        <v>82253.035697605534</v>
      </c>
      <c r="I197" s="145">
        <v>119894.25542362842</v>
      </c>
      <c r="J197" s="146">
        <v>113003.32313516074</v>
      </c>
      <c r="K197" s="147">
        <v>8597.7153955155845</v>
      </c>
      <c r="L197" s="145">
        <v>8318.4792499515261</v>
      </c>
      <c r="M197" s="145">
        <v>9269.9505607623942</v>
      </c>
      <c r="N197" s="146">
        <v>8287.453011555519</v>
      </c>
      <c r="O197" s="147">
        <v>398319.78546055953</v>
      </c>
      <c r="P197" s="145">
        <v>34473.598217785024</v>
      </c>
      <c r="Q197" s="145">
        <v>432793.38367834454</v>
      </c>
      <c r="R197" s="148">
        <v>1078.367339929418</v>
      </c>
      <c r="S197" s="149">
        <v>1180.63009540502</v>
      </c>
      <c r="T197" s="149">
        <v>1013.8496358310769</v>
      </c>
      <c r="U197" s="150">
        <v>1116.1123913066788</v>
      </c>
      <c r="V197" s="151">
        <v>4388.9594624721931</v>
      </c>
      <c r="W197" s="148">
        <v>5980.4667804211422</v>
      </c>
      <c r="X197" s="149">
        <v>4091.6545319985194</v>
      </c>
      <c r="Y197" s="149">
        <v>18977.922438512665</v>
      </c>
      <c r="Z197" s="150">
        <v>3746.4820608508171</v>
      </c>
      <c r="AA197" s="152">
        <v>32796.525811783147</v>
      </c>
      <c r="AB197" s="148">
        <v>419.18945728925985</v>
      </c>
      <c r="AC197" s="149">
        <v>407.5023383488458</v>
      </c>
      <c r="AD197" s="149">
        <v>469.20345157838426</v>
      </c>
      <c r="AE197" s="150">
        <v>422.79871460909351</v>
      </c>
      <c r="AF197" s="151">
        <v>1718.6939618255833</v>
      </c>
      <c r="AG197" s="148">
        <v>6.75</v>
      </c>
      <c r="AH197" s="149">
        <v>7.2499999999999991</v>
      </c>
      <c r="AI197" s="149">
        <v>5</v>
      </c>
      <c r="AJ197" s="150">
        <v>6</v>
      </c>
      <c r="AK197" s="151">
        <v>25</v>
      </c>
      <c r="AL197" s="153">
        <v>182338.40154723747</v>
      </c>
      <c r="AM197" s="154">
        <v>241842.39379590802</v>
      </c>
      <c r="AN197" s="154">
        <v>8612.588335199056</v>
      </c>
      <c r="AO197" s="154">
        <v>41195.0865703772</v>
      </c>
      <c r="AP197" s="142">
        <v>61827.626239763507</v>
      </c>
      <c r="AQ197" s="142">
        <v>2059.7543285188599</v>
      </c>
      <c r="AR197" s="142">
        <v>432793.38367834454</v>
      </c>
    </row>
    <row r="198" spans="1:44" s="92" customFormat="1" ht="14.1" x14ac:dyDescent="0.5">
      <c r="A198" s="4" t="str">
        <f t="shared" si="2"/>
        <v>Western</v>
      </c>
      <c r="B198" s="4" t="s">
        <v>43</v>
      </c>
      <c r="C198" s="4" t="s">
        <v>166</v>
      </c>
      <c r="D198" s="3" t="s">
        <v>506</v>
      </c>
      <c r="E198" s="3" t="s">
        <v>507</v>
      </c>
      <c r="F198" s="3" t="s">
        <v>150</v>
      </c>
      <c r="G198" s="144">
        <v>18249.484897231101</v>
      </c>
      <c r="H198" s="145">
        <v>18249.484897231101</v>
      </c>
      <c r="I198" s="145">
        <v>26000.85039217478</v>
      </c>
      <c r="J198" s="146">
        <v>18431.989000000001</v>
      </c>
      <c r="K198" s="147">
        <v>29956.805700000001</v>
      </c>
      <c r="L198" s="145">
        <v>28983.870149999999</v>
      </c>
      <c r="M198" s="145">
        <v>32299.057950000002</v>
      </c>
      <c r="N198" s="146">
        <v>28875.766200000002</v>
      </c>
      <c r="O198" s="147">
        <v>79775.508051031415</v>
      </c>
      <c r="P198" s="145">
        <v>120115.5</v>
      </c>
      <c r="Q198" s="145">
        <v>199891.00805103141</v>
      </c>
      <c r="R198" s="148">
        <v>1522.7641569136813</v>
      </c>
      <c r="S198" s="149">
        <v>1667.1695490833545</v>
      </c>
      <c r="T198" s="149">
        <v>1431.6586090641447</v>
      </c>
      <c r="U198" s="150">
        <v>1576.0640012338181</v>
      </c>
      <c r="V198" s="151">
        <v>6197.6563162949988</v>
      </c>
      <c r="W198" s="148">
        <v>2895.0998205684486</v>
      </c>
      <c r="X198" s="149">
        <v>1624.0011796246931</v>
      </c>
      <c r="Y198" s="149">
        <v>11897.588142813183</v>
      </c>
      <c r="Z198" s="150">
        <v>1765.0955185210173</v>
      </c>
      <c r="AA198" s="152">
        <v>18181.784661527345</v>
      </c>
      <c r="AB198" s="148">
        <v>164.06464981250181</v>
      </c>
      <c r="AC198" s="149">
        <v>159.49048163404746</v>
      </c>
      <c r="AD198" s="149">
        <v>183.63939892912256</v>
      </c>
      <c r="AE198" s="150">
        <v>165.47726057349507</v>
      </c>
      <c r="AF198" s="151">
        <v>672.67179094916685</v>
      </c>
      <c r="AG198" s="148">
        <v>0</v>
      </c>
      <c r="AH198" s="149">
        <v>0</v>
      </c>
      <c r="AI198" s="149">
        <v>0</v>
      </c>
      <c r="AJ198" s="150">
        <v>0</v>
      </c>
      <c r="AK198" s="151">
        <v>0</v>
      </c>
      <c r="AL198" s="153">
        <v>94283.344508856637</v>
      </c>
      <c r="AM198" s="154">
        <v>101924.47204217478</v>
      </c>
      <c r="AN198" s="154">
        <v>3683.1915000000008</v>
      </c>
      <c r="AO198" s="154">
        <v>16468.122960000008</v>
      </c>
      <c r="AP198" s="142">
        <v>28555.858293004487</v>
      </c>
      <c r="AQ198" s="142">
        <v>1322.0357142857144</v>
      </c>
      <c r="AR198" s="142">
        <v>199891.00805103141</v>
      </c>
    </row>
    <row r="199" spans="1:44" s="92" customFormat="1" ht="14.1" x14ac:dyDescent="0.5">
      <c r="A199" s="4" t="str">
        <f t="shared" si="2"/>
        <v>Western</v>
      </c>
      <c r="B199" s="4" t="s">
        <v>43</v>
      </c>
      <c r="C199" s="4" t="s">
        <v>166</v>
      </c>
      <c r="D199" s="3" t="s">
        <v>508</v>
      </c>
      <c r="E199" s="3" t="s">
        <v>509</v>
      </c>
      <c r="F199" s="3" t="s">
        <v>150</v>
      </c>
      <c r="G199" s="144">
        <v>0</v>
      </c>
      <c r="H199" s="145">
        <v>0</v>
      </c>
      <c r="I199" s="145">
        <v>0</v>
      </c>
      <c r="J199" s="146">
        <v>0</v>
      </c>
      <c r="K199" s="147">
        <v>21267.397950000002</v>
      </c>
      <c r="L199" s="145">
        <v>20576.676524999999</v>
      </c>
      <c r="M199" s="145">
        <v>22930.245825000002</v>
      </c>
      <c r="N199" s="146">
        <v>20499.929700000001</v>
      </c>
      <c r="O199" s="147">
        <v>0</v>
      </c>
      <c r="P199" s="145">
        <v>85274.25</v>
      </c>
      <c r="Q199" s="145">
        <v>85274.25</v>
      </c>
      <c r="R199" s="148">
        <v>73.551419251026985</v>
      </c>
      <c r="S199" s="149">
        <v>80.526380864982727</v>
      </c>
      <c r="T199" s="149">
        <v>69.150906988145039</v>
      </c>
      <c r="U199" s="150">
        <v>76.12586860210078</v>
      </c>
      <c r="V199" s="151">
        <v>299.35457570625556</v>
      </c>
      <c r="W199" s="148">
        <v>735.66352233506359</v>
      </c>
      <c r="X199" s="149">
        <v>402.62911434650181</v>
      </c>
      <c r="Y199" s="149">
        <v>3119.6440343957961</v>
      </c>
      <c r="Z199" s="150">
        <v>448.75999528036289</v>
      </c>
      <c r="AA199" s="152">
        <v>4706.6966663577241</v>
      </c>
      <c r="AB199" s="148">
        <v>51.021101863089498</v>
      </c>
      <c r="AC199" s="149">
        <v>49.598619318321113</v>
      </c>
      <c r="AD199" s="149">
        <v>57.108490400260067</v>
      </c>
      <c r="AE199" s="150">
        <v>51.460397943091493</v>
      </c>
      <c r="AF199" s="151">
        <v>209.18860952476217</v>
      </c>
      <c r="AG199" s="148">
        <v>0</v>
      </c>
      <c r="AH199" s="149">
        <v>0</v>
      </c>
      <c r="AI199" s="149">
        <v>0</v>
      </c>
      <c r="AJ199" s="150">
        <v>0</v>
      </c>
      <c r="AK199" s="151">
        <v>0</v>
      </c>
      <c r="AL199" s="153">
        <v>41844.074475000001</v>
      </c>
      <c r="AM199" s="154">
        <v>41733.217949999998</v>
      </c>
      <c r="AN199" s="154">
        <v>1696.9575750000004</v>
      </c>
      <c r="AO199" s="154">
        <v>7587.3616680000014</v>
      </c>
      <c r="AP199" s="142">
        <v>12182.035714285714</v>
      </c>
      <c r="AQ199" s="142">
        <v>609.10178571428571</v>
      </c>
      <c r="AR199" s="142">
        <v>85274.25</v>
      </c>
    </row>
    <row r="200" spans="1:44" s="92" customFormat="1" ht="14.1" x14ac:dyDescent="0.5">
      <c r="A200" s="4" t="str">
        <f t="shared" si="2"/>
        <v>Western</v>
      </c>
      <c r="B200" s="4" t="s">
        <v>43</v>
      </c>
      <c r="C200" s="4" t="s">
        <v>166</v>
      </c>
      <c r="D200" s="3" t="s">
        <v>510</v>
      </c>
      <c r="E200" s="3" t="s">
        <v>511</v>
      </c>
      <c r="F200" s="3" t="s">
        <v>150</v>
      </c>
      <c r="G200" s="144">
        <v>0</v>
      </c>
      <c r="H200" s="145">
        <v>0</v>
      </c>
      <c r="I200" s="145">
        <v>0</v>
      </c>
      <c r="J200" s="146">
        <v>0</v>
      </c>
      <c r="K200" s="147">
        <v>16485.117254054305</v>
      </c>
      <c r="L200" s="145">
        <v>17427.6512</v>
      </c>
      <c r="M200" s="145">
        <v>17774.049838072184</v>
      </c>
      <c r="N200" s="146">
        <v>17362.649600000001</v>
      </c>
      <c r="O200" s="147">
        <v>0</v>
      </c>
      <c r="P200" s="145">
        <v>69049.467892126486</v>
      </c>
      <c r="Q200" s="145">
        <v>69049.467892126486</v>
      </c>
      <c r="R200" s="148">
        <v>87.708518544980279</v>
      </c>
      <c r="S200" s="149">
        <v>96.026013384614131</v>
      </c>
      <c r="T200" s="149">
        <v>82.461000341434456</v>
      </c>
      <c r="U200" s="150">
        <v>90.778495181068294</v>
      </c>
      <c r="V200" s="151">
        <v>356.97402745209718</v>
      </c>
      <c r="W200" s="148">
        <v>291.15450769892436</v>
      </c>
      <c r="X200" s="149">
        <v>158.35126827962162</v>
      </c>
      <c r="Y200" s="149">
        <v>1244.4784853646884</v>
      </c>
      <c r="Z200" s="150">
        <v>177.65432140808548</v>
      </c>
      <c r="AA200" s="152">
        <v>1871.6385827513197</v>
      </c>
      <c r="AB200" s="148">
        <v>64.021424037918436</v>
      </c>
      <c r="AC200" s="149">
        <v>62.236488886389736</v>
      </c>
      <c r="AD200" s="149">
        <v>71.659896524607333</v>
      </c>
      <c r="AE200" s="150">
        <v>64.572654011184625</v>
      </c>
      <c r="AF200" s="151">
        <v>262.49046346010016</v>
      </c>
      <c r="AG200" s="148">
        <v>0</v>
      </c>
      <c r="AH200" s="149">
        <v>0</v>
      </c>
      <c r="AI200" s="149">
        <v>0</v>
      </c>
      <c r="AJ200" s="150">
        <v>0</v>
      </c>
      <c r="AK200" s="151">
        <v>0</v>
      </c>
      <c r="AL200" s="153">
        <v>33912.768454054305</v>
      </c>
      <c r="AM200" s="154">
        <v>33821.327211305215</v>
      </c>
      <c r="AN200" s="154">
        <v>1315.3722267669634</v>
      </c>
      <c r="AO200" s="154">
        <v>5814.5533540932065</v>
      </c>
      <c r="AP200" s="142">
        <v>9864.2096988752128</v>
      </c>
      <c r="AQ200" s="142">
        <v>773.82857142857154</v>
      </c>
      <c r="AR200" s="142">
        <v>69049.467892126486</v>
      </c>
    </row>
    <row r="201" spans="1:44" s="92" customFormat="1" ht="14.1" x14ac:dyDescent="0.5">
      <c r="A201" s="4" t="str">
        <f t="shared" si="2"/>
        <v>Western</v>
      </c>
      <c r="B201" s="4" t="s">
        <v>43</v>
      </c>
      <c r="C201" s="4" t="s">
        <v>166</v>
      </c>
      <c r="D201" s="3" t="s">
        <v>512</v>
      </c>
      <c r="E201" s="3" t="s">
        <v>513</v>
      </c>
      <c r="F201" s="3" t="s">
        <v>150</v>
      </c>
      <c r="G201" s="144">
        <v>0</v>
      </c>
      <c r="H201" s="145">
        <v>0</v>
      </c>
      <c r="I201" s="145">
        <v>0</v>
      </c>
      <c r="J201" s="146">
        <v>0</v>
      </c>
      <c r="K201" s="147">
        <v>21228.429200000002</v>
      </c>
      <c r="L201" s="145">
        <v>20538.973399999999</v>
      </c>
      <c r="M201" s="145">
        <v>22888.230200000002</v>
      </c>
      <c r="N201" s="146">
        <v>20462.367200000001</v>
      </c>
      <c r="O201" s="147">
        <v>0</v>
      </c>
      <c r="P201" s="145">
        <v>85118</v>
      </c>
      <c r="Q201" s="145">
        <v>85118</v>
      </c>
      <c r="R201" s="148">
        <v>16.711665529481493</v>
      </c>
      <c r="S201" s="149">
        <v>18.29645106809329</v>
      </c>
      <c r="T201" s="149">
        <v>15.71182229267491</v>
      </c>
      <c r="U201" s="150">
        <v>17.296607831286703</v>
      </c>
      <c r="V201" s="151">
        <v>68.0165467215364</v>
      </c>
      <c r="W201" s="148">
        <v>1333.710311151832</v>
      </c>
      <c r="X201" s="149">
        <v>727.36889994074352</v>
      </c>
      <c r="Y201" s="149">
        <v>5681.0036334936513</v>
      </c>
      <c r="Z201" s="150">
        <v>813.69650104287189</v>
      </c>
      <c r="AA201" s="152">
        <v>8555.7793456290983</v>
      </c>
      <c r="AB201" s="148">
        <v>75.451035268879323</v>
      </c>
      <c r="AC201" s="149">
        <v>73.34743936962397</v>
      </c>
      <c r="AD201" s="149">
        <v>84.453188308339705</v>
      </c>
      <c r="AE201" s="150">
        <v>76.100675178943476</v>
      </c>
      <c r="AF201" s="151">
        <v>309.35233812578645</v>
      </c>
      <c r="AG201" s="148">
        <v>0</v>
      </c>
      <c r="AH201" s="149">
        <v>0</v>
      </c>
      <c r="AI201" s="149">
        <v>0</v>
      </c>
      <c r="AJ201" s="150">
        <v>0</v>
      </c>
      <c r="AK201" s="151">
        <v>0</v>
      </c>
      <c r="AL201" s="153">
        <v>41767.402600000001</v>
      </c>
      <c r="AM201" s="154">
        <v>41656.749199999998</v>
      </c>
      <c r="AN201" s="154">
        <v>1693.8482000000004</v>
      </c>
      <c r="AO201" s="154">
        <v>7573.4591680000021</v>
      </c>
      <c r="AP201" s="142">
        <v>12159.714285714286</v>
      </c>
      <c r="AQ201" s="142">
        <v>911.9785714285714</v>
      </c>
      <c r="AR201" s="142">
        <v>85118</v>
      </c>
    </row>
    <row r="202" spans="1:44" s="92" customFormat="1" ht="14.1" x14ac:dyDescent="0.5">
      <c r="A202" s="4" t="str">
        <f t="shared" si="2"/>
        <v>Western</v>
      </c>
      <c r="B202" s="4" t="s">
        <v>43</v>
      </c>
      <c r="C202" s="4" t="s">
        <v>166</v>
      </c>
      <c r="D202" s="3" t="s">
        <v>514</v>
      </c>
      <c r="E202" s="3" t="s">
        <v>515</v>
      </c>
      <c r="F202" s="3" t="s">
        <v>150</v>
      </c>
      <c r="G202" s="144">
        <v>0</v>
      </c>
      <c r="H202" s="145">
        <v>0</v>
      </c>
      <c r="I202" s="145">
        <v>0</v>
      </c>
      <c r="J202" s="146">
        <v>0</v>
      </c>
      <c r="K202" s="147">
        <v>7904.1782226029245</v>
      </c>
      <c r="L202" s="145">
        <v>8356.0983500000002</v>
      </c>
      <c r="M202" s="145">
        <v>8522.1873458617738</v>
      </c>
      <c r="N202" s="146">
        <v>8324.9318000000003</v>
      </c>
      <c r="O202" s="147">
        <v>0</v>
      </c>
      <c r="P202" s="145">
        <v>33107.395718464701</v>
      </c>
      <c r="Q202" s="145">
        <v>33107.395718464701</v>
      </c>
      <c r="R202" s="148">
        <v>0</v>
      </c>
      <c r="S202" s="149">
        <v>0</v>
      </c>
      <c r="T202" s="149">
        <v>0</v>
      </c>
      <c r="U202" s="150">
        <v>0</v>
      </c>
      <c r="V202" s="151">
        <v>0</v>
      </c>
      <c r="W202" s="148">
        <v>690.08593473564963</v>
      </c>
      <c r="X202" s="149">
        <v>378.01001351934048</v>
      </c>
      <c r="Y202" s="149">
        <v>2923.1667544917473</v>
      </c>
      <c r="Z202" s="150">
        <v>420.94168255569605</v>
      </c>
      <c r="AA202" s="152">
        <v>4412.2043853024334</v>
      </c>
      <c r="AB202" s="148">
        <v>30.696581520285445</v>
      </c>
      <c r="AC202" s="149">
        <v>29.840752269207371</v>
      </c>
      <c r="AD202" s="149">
        <v>34.359027285928356</v>
      </c>
      <c r="AE202" s="150">
        <v>30.960881730177199</v>
      </c>
      <c r="AF202" s="151">
        <v>125.85724280559836</v>
      </c>
      <c r="AG202" s="148">
        <v>0</v>
      </c>
      <c r="AH202" s="149">
        <v>0</v>
      </c>
      <c r="AI202" s="149">
        <v>0</v>
      </c>
      <c r="AJ202" s="150">
        <v>0</v>
      </c>
      <c r="AK202" s="151">
        <v>0</v>
      </c>
      <c r="AL202" s="153">
        <v>16260.276572602925</v>
      </c>
      <c r="AM202" s="154">
        <v>16216.432912382232</v>
      </c>
      <c r="AN202" s="154">
        <v>630.6862334795436</v>
      </c>
      <c r="AO202" s="154">
        <v>2787.9247255146588</v>
      </c>
      <c r="AP202" s="142">
        <v>4729.6279597806715</v>
      </c>
      <c r="AQ202" s="142">
        <v>371.03035714285721</v>
      </c>
      <c r="AR202" s="142">
        <v>33107.395718464701</v>
      </c>
    </row>
    <row r="203" spans="1:44" s="92" customFormat="1" ht="14.1" x14ac:dyDescent="0.5">
      <c r="A203" s="4" t="str">
        <f t="shared" si="2"/>
        <v>Western</v>
      </c>
      <c r="B203" s="4" t="s">
        <v>43</v>
      </c>
      <c r="C203" s="4" t="s">
        <v>166</v>
      </c>
      <c r="D203" s="3" t="s">
        <v>516</v>
      </c>
      <c r="E203" s="3" t="s">
        <v>517</v>
      </c>
      <c r="F203" s="3" t="s">
        <v>150</v>
      </c>
      <c r="G203" s="144">
        <v>0</v>
      </c>
      <c r="H203" s="145">
        <v>0</v>
      </c>
      <c r="I203" s="145">
        <v>0</v>
      </c>
      <c r="J203" s="146">
        <v>0</v>
      </c>
      <c r="K203" s="147">
        <v>18778.343509197795</v>
      </c>
      <c r="L203" s="145">
        <v>19851.992299999998</v>
      </c>
      <c r="M203" s="145">
        <v>20246.578065851194</v>
      </c>
      <c r="N203" s="146">
        <v>19777.948400000001</v>
      </c>
      <c r="O203" s="147">
        <v>0</v>
      </c>
      <c r="P203" s="145">
        <v>78654.862275048989</v>
      </c>
      <c r="Q203" s="145">
        <v>78654.862275048989</v>
      </c>
      <c r="R203" s="148">
        <v>124.56105693765366</v>
      </c>
      <c r="S203" s="149">
        <v>136.37331834036968</v>
      </c>
      <c r="T203" s="149">
        <v>117.10868600975986</v>
      </c>
      <c r="U203" s="150">
        <v>128.92094741247587</v>
      </c>
      <c r="V203" s="151">
        <v>506.96400870025911</v>
      </c>
      <c r="W203" s="148">
        <v>791.71643376454199</v>
      </c>
      <c r="X203" s="149">
        <v>436.06060845718406</v>
      </c>
      <c r="Y203" s="149">
        <v>3338.4235984234842</v>
      </c>
      <c r="Z203" s="150">
        <v>483.6712865880271</v>
      </c>
      <c r="AA203" s="152">
        <v>5049.8719272332373</v>
      </c>
      <c r="AB203" s="148">
        <v>75.654171944909223</v>
      </c>
      <c r="AC203" s="149">
        <v>73.544912538491076</v>
      </c>
      <c r="AD203" s="149">
        <v>84.680561463551513</v>
      </c>
      <c r="AE203" s="150">
        <v>76.305560879244226</v>
      </c>
      <c r="AF203" s="151">
        <v>310.18520682619607</v>
      </c>
      <c r="AG203" s="148">
        <v>0</v>
      </c>
      <c r="AH203" s="149">
        <v>0</v>
      </c>
      <c r="AI203" s="149">
        <v>0</v>
      </c>
      <c r="AJ203" s="150">
        <v>0</v>
      </c>
      <c r="AK203" s="151">
        <v>0</v>
      </c>
      <c r="AL203" s="153">
        <v>38630.335809197793</v>
      </c>
      <c r="AM203" s="154">
        <v>38526.174277266444</v>
      </c>
      <c r="AN203" s="154">
        <v>1498.3521885847481</v>
      </c>
      <c r="AO203" s="154">
        <v>6623.4093790790084</v>
      </c>
      <c r="AP203" s="142">
        <v>11236.408896435571</v>
      </c>
      <c r="AQ203" s="142">
        <v>881.47500000000025</v>
      </c>
      <c r="AR203" s="142">
        <v>78654.862275048989</v>
      </c>
    </row>
    <row r="204" spans="1:44" s="92" customFormat="1" ht="14.1" x14ac:dyDescent="0.5">
      <c r="A204" s="4" t="str">
        <f t="shared" si="2"/>
        <v>Western</v>
      </c>
      <c r="B204" s="4" t="s">
        <v>43</v>
      </c>
      <c r="C204" s="4" t="s">
        <v>166</v>
      </c>
      <c r="D204" s="3" t="s">
        <v>518</v>
      </c>
      <c r="E204" s="3" t="s">
        <v>519</v>
      </c>
      <c r="F204" s="3" t="s">
        <v>150</v>
      </c>
      <c r="G204" s="144">
        <v>0</v>
      </c>
      <c r="H204" s="145">
        <v>0</v>
      </c>
      <c r="I204" s="145">
        <v>0</v>
      </c>
      <c r="J204" s="146">
        <v>0</v>
      </c>
      <c r="K204" s="147">
        <v>32894.363600000004</v>
      </c>
      <c r="L204" s="145">
        <v>31826.022199999999</v>
      </c>
      <c r="M204" s="145">
        <v>35466.296600000001</v>
      </c>
      <c r="N204" s="146">
        <v>31707.317600000002</v>
      </c>
      <c r="O204" s="147">
        <v>0</v>
      </c>
      <c r="P204" s="145">
        <v>131894</v>
      </c>
      <c r="Q204" s="145">
        <v>131894</v>
      </c>
      <c r="R204" s="148">
        <v>160.14449615218203</v>
      </c>
      <c r="S204" s="149">
        <v>175.33117405346746</v>
      </c>
      <c r="T204" s="149">
        <v>150.56320151059847</v>
      </c>
      <c r="U204" s="150">
        <v>165.74987941188394</v>
      </c>
      <c r="V204" s="151">
        <v>651.78875112813193</v>
      </c>
      <c r="W204" s="148">
        <v>1228.1084429020225</v>
      </c>
      <c r="X204" s="149">
        <v>674.49992439607217</v>
      </c>
      <c r="Y204" s="149">
        <v>5184.734106473572</v>
      </c>
      <c r="Z204" s="150">
        <v>749.04160970347357</v>
      </c>
      <c r="AA204" s="152">
        <v>7836.3840834751409</v>
      </c>
      <c r="AB204" s="148">
        <v>118.3717923487511</v>
      </c>
      <c r="AC204" s="149">
        <v>115.07155377568218</v>
      </c>
      <c r="AD204" s="149">
        <v>132.49487212467835</v>
      </c>
      <c r="AE204" s="150">
        <v>119.39098367278709</v>
      </c>
      <c r="AF204" s="151">
        <v>485.32920192189874</v>
      </c>
      <c r="AG204" s="148">
        <v>0</v>
      </c>
      <c r="AH204" s="149">
        <v>0</v>
      </c>
      <c r="AI204" s="149">
        <v>0</v>
      </c>
      <c r="AJ204" s="150">
        <v>0</v>
      </c>
      <c r="AK204" s="151">
        <v>0</v>
      </c>
      <c r="AL204" s="153">
        <v>64720.385800000004</v>
      </c>
      <c r="AM204" s="154">
        <v>64548.923599999995</v>
      </c>
      <c r="AN204" s="154">
        <v>2624.6906000000004</v>
      </c>
      <c r="AO204" s="154">
        <v>11735.400544000002</v>
      </c>
      <c r="AP204" s="142">
        <v>18842</v>
      </c>
      <c r="AQ204" s="142">
        <v>1413.15</v>
      </c>
      <c r="AR204" s="142">
        <v>131894</v>
      </c>
    </row>
    <row r="205" spans="1:44" s="92" customFormat="1" ht="14.1" x14ac:dyDescent="0.5">
      <c r="A205" s="4" t="str">
        <f t="shared" si="2"/>
        <v>Western</v>
      </c>
      <c r="B205" s="4" t="s">
        <v>43</v>
      </c>
      <c r="C205" s="4" t="s">
        <v>166</v>
      </c>
      <c r="D205" s="3" t="s">
        <v>520</v>
      </c>
      <c r="E205" s="3" t="s">
        <v>521</v>
      </c>
      <c r="F205" s="3" t="s">
        <v>150</v>
      </c>
      <c r="G205" s="144">
        <v>0</v>
      </c>
      <c r="H205" s="145">
        <v>0</v>
      </c>
      <c r="I205" s="145">
        <v>0</v>
      </c>
      <c r="J205" s="146">
        <v>0</v>
      </c>
      <c r="K205" s="147">
        <v>35252.961270096275</v>
      </c>
      <c r="L205" s="145">
        <v>37268.543699999995</v>
      </c>
      <c r="M205" s="145">
        <v>38009.30748006772</v>
      </c>
      <c r="N205" s="146">
        <v>37129.539600000004</v>
      </c>
      <c r="O205" s="147">
        <v>0</v>
      </c>
      <c r="P205" s="145">
        <v>147660.35205016402</v>
      </c>
      <c r="Q205" s="145">
        <v>147660.35205016402</v>
      </c>
      <c r="R205" s="148">
        <v>237.34430170114206</v>
      </c>
      <c r="S205" s="149">
        <v>259.85192168338301</v>
      </c>
      <c r="T205" s="149">
        <v>223.14421527457802</v>
      </c>
      <c r="U205" s="150">
        <v>245.65183525681894</v>
      </c>
      <c r="V205" s="151">
        <v>965.99227391592194</v>
      </c>
      <c r="W205" s="148">
        <v>1871.3257096703203</v>
      </c>
      <c r="X205" s="149">
        <v>1023.4843619436016</v>
      </c>
      <c r="Y205" s="149">
        <v>7942.3359199047754</v>
      </c>
      <c r="Z205" s="150">
        <v>1141.5553824782294</v>
      </c>
      <c r="AA205" s="152">
        <v>11978.701373996926</v>
      </c>
      <c r="AB205" s="148">
        <v>138.61437939915581</v>
      </c>
      <c r="AC205" s="149">
        <v>134.7497718554319</v>
      </c>
      <c r="AD205" s="149">
        <v>155.15262638773899</v>
      </c>
      <c r="AE205" s="150">
        <v>139.80786114059995</v>
      </c>
      <c r="AF205" s="151">
        <v>568.32463878292663</v>
      </c>
      <c r="AG205" s="148">
        <v>0</v>
      </c>
      <c r="AH205" s="149">
        <v>0</v>
      </c>
      <c r="AI205" s="149">
        <v>0</v>
      </c>
      <c r="AJ205" s="150">
        <v>0</v>
      </c>
      <c r="AK205" s="151">
        <v>0</v>
      </c>
      <c r="AL205" s="153">
        <v>72521.50497009627</v>
      </c>
      <c r="AM205" s="154">
        <v>72325.960435019966</v>
      </c>
      <c r="AN205" s="154">
        <v>2812.8866450477785</v>
      </c>
      <c r="AO205" s="154">
        <v>12434.259401117937</v>
      </c>
      <c r="AP205" s="142">
        <v>21094.336007166286</v>
      </c>
      <c r="AQ205" s="142">
        <v>621.7129700558969</v>
      </c>
      <c r="AR205" s="142">
        <v>147660.35205016402</v>
      </c>
    </row>
    <row r="206" spans="1:44" s="92" customFormat="1" ht="14.1" x14ac:dyDescent="0.5">
      <c r="A206" s="4" t="str">
        <f t="shared" si="2"/>
        <v>Western</v>
      </c>
      <c r="B206" s="4" t="s">
        <v>43</v>
      </c>
      <c r="C206" s="4" t="s">
        <v>166</v>
      </c>
      <c r="D206" s="3" t="s">
        <v>522</v>
      </c>
      <c r="E206" s="3" t="s">
        <v>523</v>
      </c>
      <c r="F206" s="3" t="s">
        <v>150</v>
      </c>
      <c r="G206" s="144">
        <v>0</v>
      </c>
      <c r="H206" s="145">
        <v>0</v>
      </c>
      <c r="I206" s="145">
        <v>0</v>
      </c>
      <c r="J206" s="146">
        <v>0</v>
      </c>
      <c r="K206" s="147">
        <v>13993.313628354941</v>
      </c>
      <c r="L206" s="145">
        <v>14793.379099999998</v>
      </c>
      <c r="M206" s="145">
        <v>15087.417941718701</v>
      </c>
      <c r="N206" s="146">
        <v>14738.202800000001</v>
      </c>
      <c r="O206" s="147">
        <v>0</v>
      </c>
      <c r="P206" s="145">
        <v>58612.313470073641</v>
      </c>
      <c r="Q206" s="145">
        <v>58612.313470073641</v>
      </c>
      <c r="R206" s="148">
        <v>36.757953287186147</v>
      </c>
      <c r="S206" s="149">
        <v>40.243750241160242</v>
      </c>
      <c r="T206" s="149">
        <v>34.558759500773299</v>
      </c>
      <c r="U206" s="150">
        <v>38.044556454747401</v>
      </c>
      <c r="V206" s="151">
        <v>149.6050194838671</v>
      </c>
      <c r="W206" s="148">
        <v>347.40128569923093</v>
      </c>
      <c r="X206" s="149">
        <v>191.97886991519908</v>
      </c>
      <c r="Y206" s="149">
        <v>1455.0306203884941</v>
      </c>
      <c r="Z206" s="150">
        <v>211.8284691040146</v>
      </c>
      <c r="AA206" s="152">
        <v>2206.2392451069386</v>
      </c>
      <c r="AB206" s="148">
        <v>54.344282281411509</v>
      </c>
      <c r="AC206" s="149">
        <v>52.829148540068338</v>
      </c>
      <c r="AD206" s="149">
        <v>60.828163439218287</v>
      </c>
      <c r="AE206" s="150">
        <v>54.812191230943952</v>
      </c>
      <c r="AF206" s="151">
        <v>222.81378549164208</v>
      </c>
      <c r="AG206" s="148">
        <v>0</v>
      </c>
      <c r="AH206" s="149">
        <v>0</v>
      </c>
      <c r="AI206" s="149">
        <v>0</v>
      </c>
      <c r="AJ206" s="150">
        <v>0</v>
      </c>
      <c r="AK206" s="151">
        <v>0</v>
      </c>
      <c r="AL206" s="153">
        <v>28786.692728354938</v>
      </c>
      <c r="AM206" s="154">
        <v>28709.07326295261</v>
      </c>
      <c r="AN206" s="154">
        <v>1116.5474787660919</v>
      </c>
      <c r="AO206" s="154">
        <v>4935.656048950379</v>
      </c>
      <c r="AP206" s="142">
        <v>8373.1876385819487</v>
      </c>
      <c r="AQ206" s="142">
        <v>656.86071428571438</v>
      </c>
      <c r="AR206" s="142">
        <v>58612.313470073641</v>
      </c>
    </row>
    <row r="207" spans="1:44" s="92" customFormat="1" ht="14.1" x14ac:dyDescent="0.5">
      <c r="A207" s="4" t="str">
        <f t="shared" si="2"/>
        <v>Northern</v>
      </c>
      <c r="B207" s="4" t="s">
        <v>44</v>
      </c>
      <c r="C207" s="4" t="s">
        <v>167</v>
      </c>
      <c r="D207" s="3" t="s">
        <v>524</v>
      </c>
      <c r="E207" s="3" t="s">
        <v>525</v>
      </c>
      <c r="F207" s="3" t="s">
        <v>150</v>
      </c>
      <c r="G207" s="144">
        <v>0</v>
      </c>
      <c r="H207" s="145">
        <v>0</v>
      </c>
      <c r="I207" s="145">
        <v>0</v>
      </c>
      <c r="J207" s="146">
        <v>0</v>
      </c>
      <c r="K207" s="147">
        <v>21745.971750000001</v>
      </c>
      <c r="L207" s="145">
        <v>24600.439200000001</v>
      </c>
      <c r="M207" s="145">
        <v>18873.396375</v>
      </c>
      <c r="N207" s="146">
        <v>19868.234800000002</v>
      </c>
      <c r="O207" s="147">
        <v>0</v>
      </c>
      <c r="P207" s="145">
        <v>85088.042125000007</v>
      </c>
      <c r="Q207" s="145">
        <v>85088.042125000007</v>
      </c>
      <c r="R207" s="148">
        <v>27.487546587723116</v>
      </c>
      <c r="S207" s="149">
        <v>30.094220724857621</v>
      </c>
      <c r="T207" s="149">
        <v>25.84299251837216</v>
      </c>
      <c r="U207" s="150">
        <v>28.449666655506665</v>
      </c>
      <c r="V207" s="151">
        <v>111.87442648645956</v>
      </c>
      <c r="W207" s="148">
        <v>781.27383809388812</v>
      </c>
      <c r="X207" s="149">
        <v>530.12054381273651</v>
      </c>
      <c r="Y207" s="149">
        <v>2465.8103025027954</v>
      </c>
      <c r="Z207" s="150">
        <v>492.0898213781058</v>
      </c>
      <c r="AA207" s="152">
        <v>4269.2945057875258</v>
      </c>
      <c r="AB207" s="148">
        <v>235.84097669023441</v>
      </c>
      <c r="AC207" s="149">
        <v>249.90195633030262</v>
      </c>
      <c r="AD207" s="149">
        <v>214.93211735532788</v>
      </c>
      <c r="AE207" s="150">
        <v>212.37557560258821</v>
      </c>
      <c r="AF207" s="151">
        <v>913.05062597845313</v>
      </c>
      <c r="AG207" s="148">
        <v>0</v>
      </c>
      <c r="AH207" s="149">
        <v>0</v>
      </c>
      <c r="AI207" s="149">
        <v>0</v>
      </c>
      <c r="AJ207" s="150">
        <v>0</v>
      </c>
      <c r="AK207" s="151">
        <v>0</v>
      </c>
      <c r="AL207" s="153">
        <v>46346.410950000005</v>
      </c>
      <c r="AM207" s="154">
        <v>36568.680175000001</v>
      </c>
      <c r="AN207" s="154">
        <v>2172.951</v>
      </c>
      <c r="AO207" s="154">
        <v>7320.2109900000005</v>
      </c>
      <c r="AP207" s="142">
        <v>12155.434589285715</v>
      </c>
      <c r="AQ207" s="142">
        <v>587.91964285714289</v>
      </c>
      <c r="AR207" s="142">
        <v>85088.042125000007</v>
      </c>
    </row>
    <row r="208" spans="1:44" s="92" customFormat="1" ht="14.1" x14ac:dyDescent="0.5">
      <c r="A208" s="4" t="str">
        <f t="shared" si="2"/>
        <v>Northern</v>
      </c>
      <c r="B208" s="4" t="s">
        <v>44</v>
      </c>
      <c r="C208" s="4" t="s">
        <v>167</v>
      </c>
      <c r="D208" s="3" t="s">
        <v>526</v>
      </c>
      <c r="E208" s="3" t="s">
        <v>527</v>
      </c>
      <c r="F208" s="3" t="s">
        <v>150</v>
      </c>
      <c r="G208" s="144">
        <v>0</v>
      </c>
      <c r="H208" s="145">
        <v>0</v>
      </c>
      <c r="I208" s="145">
        <v>0</v>
      </c>
      <c r="J208" s="146">
        <v>0</v>
      </c>
      <c r="K208" s="147">
        <v>11315.553899999999</v>
      </c>
      <c r="L208" s="145">
        <v>12800.880960000002</v>
      </c>
      <c r="M208" s="145">
        <v>9820.8043500000003</v>
      </c>
      <c r="N208" s="146">
        <v>10338.470240000001</v>
      </c>
      <c r="O208" s="147">
        <v>0</v>
      </c>
      <c r="P208" s="145">
        <v>44275.709450000002</v>
      </c>
      <c r="Q208" s="145">
        <v>44275.709450000002</v>
      </c>
      <c r="R208" s="148">
        <v>0</v>
      </c>
      <c r="S208" s="149">
        <v>0</v>
      </c>
      <c r="T208" s="149">
        <v>0</v>
      </c>
      <c r="U208" s="150">
        <v>0</v>
      </c>
      <c r="V208" s="151">
        <v>0</v>
      </c>
      <c r="W208" s="148">
        <v>229.450878485809</v>
      </c>
      <c r="X208" s="149">
        <v>127.47185847399831</v>
      </c>
      <c r="Y208" s="149">
        <v>960.20484401119222</v>
      </c>
      <c r="Z208" s="150">
        <v>140.59158557508525</v>
      </c>
      <c r="AA208" s="152">
        <v>1457.7191665460848</v>
      </c>
      <c r="AB208" s="148">
        <v>189.36165891724019</v>
      </c>
      <c r="AC208" s="149">
        <v>200.65151392043612</v>
      </c>
      <c r="AD208" s="149">
        <v>172.57349790599437</v>
      </c>
      <c r="AE208" s="150">
        <v>170.52079699632242</v>
      </c>
      <c r="AF208" s="151">
        <v>733.10746773999313</v>
      </c>
      <c r="AG208" s="148">
        <v>0</v>
      </c>
      <c r="AH208" s="149">
        <v>0</v>
      </c>
      <c r="AI208" s="149">
        <v>0</v>
      </c>
      <c r="AJ208" s="150">
        <v>0</v>
      </c>
      <c r="AK208" s="151">
        <v>0</v>
      </c>
      <c r="AL208" s="153">
        <v>24116.434860000001</v>
      </c>
      <c r="AM208" s="154">
        <v>19028.575790000003</v>
      </c>
      <c r="AN208" s="154">
        <v>1130.6987999999999</v>
      </c>
      <c r="AO208" s="154">
        <v>3954.8999999999996</v>
      </c>
      <c r="AP208" s="142">
        <v>6325.1013499999999</v>
      </c>
      <c r="AQ208" s="142">
        <v>305.92500000000001</v>
      </c>
      <c r="AR208" s="142">
        <v>44275.709450000002</v>
      </c>
    </row>
    <row r="209" spans="1:44" s="92" customFormat="1" ht="14.1" x14ac:dyDescent="0.5">
      <c r="A209" s="4" t="str">
        <f t="shared" si="2"/>
        <v>Northern</v>
      </c>
      <c r="B209" s="4" t="s">
        <v>44</v>
      </c>
      <c r="C209" s="4" t="s">
        <v>167</v>
      </c>
      <c r="D209" s="3" t="s">
        <v>216</v>
      </c>
      <c r="E209" s="3" t="s">
        <v>528</v>
      </c>
      <c r="F209" s="3" t="s">
        <v>150</v>
      </c>
      <c r="G209" s="144">
        <v>0</v>
      </c>
      <c r="H209" s="145">
        <v>0</v>
      </c>
      <c r="I209" s="145">
        <v>0</v>
      </c>
      <c r="J209" s="146">
        <v>0</v>
      </c>
      <c r="K209" s="147">
        <v>11008.474240000001</v>
      </c>
      <c r="L209" s="145">
        <v>11675.149440000001</v>
      </c>
      <c r="M209" s="145">
        <v>9554.2889599999999</v>
      </c>
      <c r="N209" s="146">
        <v>9429.2873600000003</v>
      </c>
      <c r="O209" s="147">
        <v>0</v>
      </c>
      <c r="P209" s="145">
        <v>41667.200000000004</v>
      </c>
      <c r="Q209" s="145">
        <v>41667.200000000004</v>
      </c>
      <c r="R209" s="148">
        <v>20.769705498225004</v>
      </c>
      <c r="S209" s="149">
        <v>22.739319409941086</v>
      </c>
      <c r="T209" s="149">
        <v>19.527073545339746</v>
      </c>
      <c r="U209" s="150">
        <v>21.496687457055831</v>
      </c>
      <c r="V209" s="151">
        <v>84.532785910561671</v>
      </c>
      <c r="W209" s="148">
        <v>318.09547504031576</v>
      </c>
      <c r="X209" s="149">
        <v>194.57100300782321</v>
      </c>
      <c r="Y209" s="149">
        <v>1169.3797465916527</v>
      </c>
      <c r="Z209" s="150">
        <v>196.31058206803212</v>
      </c>
      <c r="AA209" s="152">
        <v>1878.3568067078238</v>
      </c>
      <c r="AB209" s="148">
        <v>111.92802797333974</v>
      </c>
      <c r="AC209" s="149">
        <v>118.60124373326786</v>
      </c>
      <c r="AD209" s="149">
        <v>102.0048694731869</v>
      </c>
      <c r="AE209" s="150">
        <v>100.79155751683635</v>
      </c>
      <c r="AF209" s="151">
        <v>433.32569869663087</v>
      </c>
      <c r="AG209" s="148">
        <v>0</v>
      </c>
      <c r="AH209" s="149">
        <v>0</v>
      </c>
      <c r="AI209" s="149">
        <v>0</v>
      </c>
      <c r="AJ209" s="150">
        <v>0</v>
      </c>
      <c r="AK209" s="151">
        <v>0</v>
      </c>
      <c r="AL209" s="153">
        <v>22683.623680000004</v>
      </c>
      <c r="AM209" s="154">
        <v>17883.562239999999</v>
      </c>
      <c r="AN209" s="154">
        <v>1100.0140800000001</v>
      </c>
      <c r="AO209" s="154">
        <v>3984.8999999999996</v>
      </c>
      <c r="AP209" s="142">
        <v>5952.4571428571435</v>
      </c>
      <c r="AQ209" s="142">
        <v>297.62285714285719</v>
      </c>
      <c r="AR209" s="142">
        <v>41667.200000000004</v>
      </c>
    </row>
    <row r="210" spans="1:44" s="92" customFormat="1" ht="14.1" x14ac:dyDescent="0.5">
      <c r="A210" s="4" t="str">
        <f t="shared" si="2"/>
        <v>Northern</v>
      </c>
      <c r="B210" s="4" t="s">
        <v>44</v>
      </c>
      <c r="C210" s="4" t="s">
        <v>167</v>
      </c>
      <c r="D210" s="3" t="s">
        <v>529</v>
      </c>
      <c r="E210" s="3" t="s">
        <v>530</v>
      </c>
      <c r="F210" s="3" t="s">
        <v>150</v>
      </c>
      <c r="G210" s="144">
        <v>0</v>
      </c>
      <c r="H210" s="145">
        <v>0</v>
      </c>
      <c r="I210" s="145">
        <v>0</v>
      </c>
      <c r="J210" s="146">
        <v>0</v>
      </c>
      <c r="K210" s="147">
        <v>3445.9605999999999</v>
      </c>
      <c r="L210" s="145">
        <v>3654.6486</v>
      </c>
      <c r="M210" s="145">
        <v>2562.2722338985682</v>
      </c>
      <c r="N210" s="146">
        <v>2951.6309000000001</v>
      </c>
      <c r="O210" s="147">
        <v>0</v>
      </c>
      <c r="P210" s="145">
        <v>12614.512333898569</v>
      </c>
      <c r="Q210" s="145">
        <v>12614.512333898569</v>
      </c>
      <c r="R210" s="148">
        <v>0</v>
      </c>
      <c r="S210" s="149">
        <v>0</v>
      </c>
      <c r="T210" s="149">
        <v>0</v>
      </c>
      <c r="U210" s="150">
        <v>0</v>
      </c>
      <c r="V210" s="151">
        <v>0</v>
      </c>
      <c r="W210" s="148">
        <v>24.473445026458798</v>
      </c>
      <c r="X210" s="149">
        <v>14.864926942515609</v>
      </c>
      <c r="Y210" s="149">
        <v>89.636516733787175</v>
      </c>
      <c r="Z210" s="150">
        <v>14.98397543112546</v>
      </c>
      <c r="AA210" s="152">
        <v>143.95886413388703</v>
      </c>
      <c r="AB210" s="148">
        <v>56.058569574390233</v>
      </c>
      <c r="AC210" s="149">
        <v>59.400814914868789</v>
      </c>
      <c r="AD210" s="149">
        <v>51.088607347314991</v>
      </c>
      <c r="AE210" s="150">
        <v>50.480926376318898</v>
      </c>
      <c r="AF210" s="151">
        <v>217.0289182128929</v>
      </c>
      <c r="AG210" s="148">
        <v>0</v>
      </c>
      <c r="AH210" s="149">
        <v>0</v>
      </c>
      <c r="AI210" s="149">
        <v>0</v>
      </c>
      <c r="AJ210" s="150">
        <v>0</v>
      </c>
      <c r="AK210" s="151">
        <v>0</v>
      </c>
      <c r="AL210" s="153">
        <v>7100.6091999999999</v>
      </c>
      <c r="AM210" s="154">
        <v>5238.445533898569</v>
      </c>
      <c r="AN210" s="154">
        <v>275.45760000000001</v>
      </c>
      <c r="AO210" s="154">
        <v>1091.3338960000001</v>
      </c>
      <c r="AP210" s="142">
        <v>1802.0731905569385</v>
      </c>
      <c r="AQ210" s="142">
        <v>93.164285714285711</v>
      </c>
      <c r="AR210" s="142">
        <v>12614.512333898569</v>
      </c>
    </row>
    <row r="211" spans="1:44" s="92" customFormat="1" ht="14.1" x14ac:dyDescent="0.5">
      <c r="A211" s="4" t="str">
        <f t="shared" si="2"/>
        <v>Northern</v>
      </c>
      <c r="B211" s="4" t="s">
        <v>44</v>
      </c>
      <c r="C211" s="4" t="s">
        <v>167</v>
      </c>
      <c r="D211" s="3" t="s">
        <v>531</v>
      </c>
      <c r="E211" s="3" t="s">
        <v>532</v>
      </c>
      <c r="F211" s="3" t="s">
        <v>150</v>
      </c>
      <c r="G211" s="144">
        <v>0</v>
      </c>
      <c r="H211" s="145">
        <v>0</v>
      </c>
      <c r="I211" s="145">
        <v>0</v>
      </c>
      <c r="J211" s="146">
        <v>0</v>
      </c>
      <c r="K211" s="147">
        <v>6580.5614999999998</v>
      </c>
      <c r="L211" s="145">
        <v>7444.3536000000013</v>
      </c>
      <c r="M211" s="145">
        <v>5711.2897499999999</v>
      </c>
      <c r="N211" s="146">
        <v>6012.3384000000005</v>
      </c>
      <c r="O211" s="147">
        <v>0</v>
      </c>
      <c r="P211" s="145">
        <v>25748.543250000002</v>
      </c>
      <c r="Q211" s="145">
        <v>25748.543250000002</v>
      </c>
      <c r="R211" s="148">
        <v>10.993313220499367</v>
      </c>
      <c r="S211" s="149">
        <v>12.035821149020469</v>
      </c>
      <c r="T211" s="149">
        <v>10.335593626110516</v>
      </c>
      <c r="U211" s="150">
        <v>11.378101554631618</v>
      </c>
      <c r="V211" s="151">
        <v>44.742829550261973</v>
      </c>
      <c r="W211" s="148">
        <v>203.00259180391697</v>
      </c>
      <c r="X211" s="149">
        <v>125.95788845757831</v>
      </c>
      <c r="Y211" s="149">
        <v>717.9083914811855</v>
      </c>
      <c r="Z211" s="150">
        <v>124.36444953186398</v>
      </c>
      <c r="AA211" s="152">
        <v>1171.2333212745448</v>
      </c>
      <c r="AB211" s="148">
        <v>71.367978822567636</v>
      </c>
      <c r="AC211" s="149">
        <v>75.6229802699836</v>
      </c>
      <c r="AD211" s="149">
        <v>65.040736410501069</v>
      </c>
      <c r="AE211" s="150">
        <v>64.267099783698171</v>
      </c>
      <c r="AF211" s="151">
        <v>276.29879528675048</v>
      </c>
      <c r="AG211" s="148">
        <v>0</v>
      </c>
      <c r="AH211" s="149">
        <v>0</v>
      </c>
      <c r="AI211" s="149">
        <v>0</v>
      </c>
      <c r="AJ211" s="150">
        <v>0</v>
      </c>
      <c r="AK211" s="151">
        <v>0</v>
      </c>
      <c r="AL211" s="153">
        <v>14024.915100000002</v>
      </c>
      <c r="AM211" s="154">
        <v>11066.07015</v>
      </c>
      <c r="AN211" s="154">
        <v>657.55799999999999</v>
      </c>
      <c r="AO211" s="154">
        <v>2215.1734200000001</v>
      </c>
      <c r="AP211" s="142">
        <v>3678.3633214285719</v>
      </c>
      <c r="AQ211" s="142">
        <v>177.91071428571431</v>
      </c>
      <c r="AR211" s="142">
        <v>25748.543250000002</v>
      </c>
    </row>
    <row r="212" spans="1:44" s="92" customFormat="1" ht="14.1" x14ac:dyDescent="0.5">
      <c r="A212" s="4" t="str">
        <f t="shared" si="2"/>
        <v>Northern</v>
      </c>
      <c r="B212" s="4" t="s">
        <v>44</v>
      </c>
      <c r="C212" s="4" t="s">
        <v>167</v>
      </c>
      <c r="D212" s="3" t="s">
        <v>533</v>
      </c>
      <c r="E212" s="3" t="s">
        <v>534</v>
      </c>
      <c r="F212" s="3" t="s">
        <v>150</v>
      </c>
      <c r="G212" s="144">
        <v>0</v>
      </c>
      <c r="H212" s="145">
        <v>0</v>
      </c>
      <c r="I212" s="145">
        <v>0</v>
      </c>
      <c r="J212" s="146">
        <v>0</v>
      </c>
      <c r="K212" s="147">
        <v>10170.2469</v>
      </c>
      <c r="L212" s="145">
        <v>11505.23616</v>
      </c>
      <c r="M212" s="145">
        <v>8826.7888500000008</v>
      </c>
      <c r="N212" s="146">
        <v>9292.0590400000001</v>
      </c>
      <c r="O212" s="147">
        <v>0</v>
      </c>
      <c r="P212" s="145">
        <v>39794.330950000003</v>
      </c>
      <c r="Q212" s="145">
        <v>39794.330950000003</v>
      </c>
      <c r="R212" s="148">
        <v>16.573523831573056</v>
      </c>
      <c r="S212" s="149">
        <v>18.145209241730367</v>
      </c>
      <c r="T212" s="149">
        <v>15.581945482675524</v>
      </c>
      <c r="U212" s="150">
        <v>17.153630892832833</v>
      </c>
      <c r="V212" s="151">
        <v>67.454309448811784</v>
      </c>
      <c r="W212" s="148">
        <v>197.41275895828659</v>
      </c>
      <c r="X212" s="149">
        <v>142.40324686366228</v>
      </c>
      <c r="Y212" s="149">
        <v>532.334524238433</v>
      </c>
      <c r="Z212" s="150">
        <v>123.77878453365359</v>
      </c>
      <c r="AA212" s="152">
        <v>995.92931459403553</v>
      </c>
      <c r="AB212" s="148">
        <v>110.29909307579364</v>
      </c>
      <c r="AC212" s="149">
        <v>116.87519076594937</v>
      </c>
      <c r="AD212" s="149">
        <v>100.52035040666598</v>
      </c>
      <c r="AE212" s="150">
        <v>99.324696281183151</v>
      </c>
      <c r="AF212" s="151">
        <v>427.01933052959214</v>
      </c>
      <c r="AG212" s="148">
        <v>0</v>
      </c>
      <c r="AH212" s="149">
        <v>0</v>
      </c>
      <c r="AI212" s="149">
        <v>0</v>
      </c>
      <c r="AJ212" s="150">
        <v>0</v>
      </c>
      <c r="AK212" s="151">
        <v>0</v>
      </c>
      <c r="AL212" s="153">
        <v>21675.483059999999</v>
      </c>
      <c r="AM212" s="154">
        <v>17102.593090000006</v>
      </c>
      <c r="AN212" s="154">
        <v>1016.2548</v>
      </c>
      <c r="AO212" s="154">
        <v>3423.5468519999999</v>
      </c>
      <c r="AP212" s="142">
        <v>5684.9044214285723</v>
      </c>
      <c r="AQ212" s="142">
        <v>274.96071428571429</v>
      </c>
      <c r="AR212" s="142">
        <v>39794.330950000003</v>
      </c>
    </row>
    <row r="213" spans="1:44" s="92" customFormat="1" ht="14.1" x14ac:dyDescent="0.5">
      <c r="A213" s="4" t="str">
        <f t="shared" si="2"/>
        <v>Northern</v>
      </c>
      <c r="B213" s="4" t="s">
        <v>44</v>
      </c>
      <c r="C213" s="4" t="s">
        <v>167</v>
      </c>
      <c r="D213" s="3" t="s">
        <v>535</v>
      </c>
      <c r="E213" s="3" t="s">
        <v>536</v>
      </c>
      <c r="F213" s="3" t="s">
        <v>150</v>
      </c>
      <c r="G213" s="144">
        <v>0</v>
      </c>
      <c r="H213" s="145">
        <v>0</v>
      </c>
      <c r="I213" s="145">
        <v>0</v>
      </c>
      <c r="J213" s="146">
        <v>0</v>
      </c>
      <c r="K213" s="147">
        <v>10045.610549999999</v>
      </c>
      <c r="L213" s="145">
        <v>11364.239520000001</v>
      </c>
      <c r="M213" s="145">
        <v>8718.6165749999982</v>
      </c>
      <c r="N213" s="146">
        <v>9178.1848800000007</v>
      </c>
      <c r="O213" s="147">
        <v>0</v>
      </c>
      <c r="P213" s="145">
        <v>39306.651525000001</v>
      </c>
      <c r="Q213" s="145">
        <v>39306.651525000001</v>
      </c>
      <c r="R213" s="148">
        <v>0</v>
      </c>
      <c r="S213" s="149">
        <v>0</v>
      </c>
      <c r="T213" s="149">
        <v>0</v>
      </c>
      <c r="U213" s="150">
        <v>0</v>
      </c>
      <c r="V213" s="151">
        <v>0</v>
      </c>
      <c r="W213" s="148">
        <v>177.77886511311408</v>
      </c>
      <c r="X213" s="149">
        <v>128.08861774945572</v>
      </c>
      <c r="Y213" s="149">
        <v>476.78192004493377</v>
      </c>
      <c r="Z213" s="150">
        <v>111.11030914432658</v>
      </c>
      <c r="AA213" s="152">
        <v>893.75971205183021</v>
      </c>
      <c r="AB213" s="148">
        <v>108.94737796951857</v>
      </c>
      <c r="AC213" s="149">
        <v>115.44288559913757</v>
      </c>
      <c r="AD213" s="149">
        <v>99.288473767033196</v>
      </c>
      <c r="AE213" s="150">
        <v>98.107472379829744</v>
      </c>
      <c r="AF213" s="151">
        <v>421.78620971551908</v>
      </c>
      <c r="AG213" s="148">
        <v>0</v>
      </c>
      <c r="AH213" s="149">
        <v>0</v>
      </c>
      <c r="AI213" s="149">
        <v>0</v>
      </c>
      <c r="AJ213" s="150">
        <v>0</v>
      </c>
      <c r="AK213" s="151">
        <v>0</v>
      </c>
      <c r="AL213" s="153">
        <v>21409.85007</v>
      </c>
      <c r="AM213" s="154">
        <v>16893.000855000002</v>
      </c>
      <c r="AN213" s="154">
        <v>1003.8005999999999</v>
      </c>
      <c r="AO213" s="154">
        <v>3381.5912940000003</v>
      </c>
      <c r="AP213" s="142">
        <v>5615.2359321428576</v>
      </c>
      <c r="AQ213" s="142">
        <v>271.59107142857141</v>
      </c>
      <c r="AR213" s="142">
        <v>39306.651525000001</v>
      </c>
    </row>
    <row r="214" spans="1:44" s="92" customFormat="1" ht="14.1" x14ac:dyDescent="0.5">
      <c r="A214" s="4" t="str">
        <f t="shared" si="2"/>
        <v>Northern</v>
      </c>
      <c r="B214" s="4" t="s">
        <v>44</v>
      </c>
      <c r="C214" s="4" t="s">
        <v>167</v>
      </c>
      <c r="D214" s="3" t="s">
        <v>537</v>
      </c>
      <c r="E214" s="3" t="s">
        <v>538</v>
      </c>
      <c r="F214" s="3" t="s">
        <v>150</v>
      </c>
      <c r="G214" s="144">
        <v>0</v>
      </c>
      <c r="H214" s="145">
        <v>0</v>
      </c>
      <c r="I214" s="145">
        <v>0</v>
      </c>
      <c r="J214" s="146">
        <v>0</v>
      </c>
      <c r="K214" s="147">
        <v>10763.30985</v>
      </c>
      <c r="L214" s="145">
        <v>12176.147040000002</v>
      </c>
      <c r="M214" s="145">
        <v>9341.5100249999996</v>
      </c>
      <c r="N214" s="146">
        <v>9833.9117600000009</v>
      </c>
      <c r="O214" s="147">
        <v>0</v>
      </c>
      <c r="P214" s="145">
        <v>42114.878675</v>
      </c>
      <c r="Q214" s="145">
        <v>42114.878675</v>
      </c>
      <c r="R214" s="148">
        <v>0</v>
      </c>
      <c r="S214" s="149">
        <v>0</v>
      </c>
      <c r="T214" s="149">
        <v>0</v>
      </c>
      <c r="U214" s="150">
        <v>0</v>
      </c>
      <c r="V214" s="151">
        <v>0</v>
      </c>
      <c r="W214" s="148">
        <v>187.40937634832994</v>
      </c>
      <c r="X214" s="149">
        <v>141.93245463248917</v>
      </c>
      <c r="Y214" s="149">
        <v>424.70305963167965</v>
      </c>
      <c r="Z214" s="150">
        <v>116.34087054017937</v>
      </c>
      <c r="AA214" s="152">
        <v>870.38576115267813</v>
      </c>
      <c r="AB214" s="148">
        <v>116.73102203140776</v>
      </c>
      <c r="AC214" s="149">
        <v>123.69059516065158</v>
      </c>
      <c r="AD214" s="149">
        <v>106.38204640415559</v>
      </c>
      <c r="AE214" s="150">
        <v>105.11666947156581</v>
      </c>
      <c r="AF214" s="151">
        <v>451.92033306778069</v>
      </c>
      <c r="AG214" s="148">
        <v>0</v>
      </c>
      <c r="AH214" s="149">
        <v>0</v>
      </c>
      <c r="AI214" s="149">
        <v>0</v>
      </c>
      <c r="AJ214" s="150">
        <v>0</v>
      </c>
      <c r="AK214" s="151">
        <v>0</v>
      </c>
      <c r="AL214" s="153">
        <v>22939.456890000001</v>
      </c>
      <c r="AM214" s="154">
        <v>18099.905585</v>
      </c>
      <c r="AN214" s="154">
        <v>1075.5162</v>
      </c>
      <c r="AO214" s="154">
        <v>3623.1859380000001</v>
      </c>
      <c r="AP214" s="142">
        <v>6016.4112392857141</v>
      </c>
      <c r="AQ214" s="142">
        <v>290.99464285714288</v>
      </c>
      <c r="AR214" s="142">
        <v>42114.878675</v>
      </c>
    </row>
    <row r="215" spans="1:44" s="92" customFormat="1" ht="14.1" x14ac:dyDescent="0.5">
      <c r="A215" s="4" t="str">
        <f t="shared" si="2"/>
        <v>Northern</v>
      </c>
      <c r="B215" s="4" t="s">
        <v>44</v>
      </c>
      <c r="C215" s="4" t="s">
        <v>167</v>
      </c>
      <c r="D215" s="3" t="s">
        <v>539</v>
      </c>
      <c r="E215" s="3" t="s">
        <v>540</v>
      </c>
      <c r="F215" s="3" t="s">
        <v>150</v>
      </c>
      <c r="G215" s="144">
        <v>0</v>
      </c>
      <c r="H215" s="145">
        <v>0</v>
      </c>
      <c r="I215" s="145">
        <v>0</v>
      </c>
      <c r="J215" s="146">
        <v>0</v>
      </c>
      <c r="K215" s="147">
        <v>7690.9940999999999</v>
      </c>
      <c r="L215" s="145">
        <v>8700.5462400000015</v>
      </c>
      <c r="M215" s="145">
        <v>6675.0376500000002</v>
      </c>
      <c r="N215" s="146">
        <v>7026.8865600000008</v>
      </c>
      <c r="O215" s="147">
        <v>0</v>
      </c>
      <c r="P215" s="145">
        <v>30093.464549999997</v>
      </c>
      <c r="Q215" s="145">
        <v>30093.464549999997</v>
      </c>
      <c r="R215" s="148">
        <v>0</v>
      </c>
      <c r="S215" s="149">
        <v>0</v>
      </c>
      <c r="T215" s="149">
        <v>0</v>
      </c>
      <c r="U215" s="150">
        <v>0</v>
      </c>
      <c r="V215" s="151">
        <v>0</v>
      </c>
      <c r="W215" s="148">
        <v>89.402843217683312</v>
      </c>
      <c r="X215" s="149">
        <v>54.308832491631648</v>
      </c>
      <c r="Y215" s="149">
        <v>337.6578050954522</v>
      </c>
      <c r="Z215" s="150">
        <v>55.629599813025109</v>
      </c>
      <c r="AA215" s="152">
        <v>536.99908061779229</v>
      </c>
      <c r="AB215" s="148">
        <v>83.410922313132801</v>
      </c>
      <c r="AC215" s="149">
        <v>88.383931231530966</v>
      </c>
      <c r="AD215" s="149">
        <v>76.015993466943328</v>
      </c>
      <c r="AE215" s="150">
        <v>75.111810027234583</v>
      </c>
      <c r="AF215" s="151">
        <v>322.92265703884169</v>
      </c>
      <c r="AG215" s="148">
        <v>0</v>
      </c>
      <c r="AH215" s="149">
        <v>0</v>
      </c>
      <c r="AI215" s="149">
        <v>0</v>
      </c>
      <c r="AJ215" s="150">
        <v>0</v>
      </c>
      <c r="AK215" s="151">
        <v>0</v>
      </c>
      <c r="AL215" s="153">
        <v>16391.54034</v>
      </c>
      <c r="AM215" s="154">
        <v>12933.407009999997</v>
      </c>
      <c r="AN215" s="154">
        <v>768.5172</v>
      </c>
      <c r="AO215" s="154">
        <v>2588.9714280000003</v>
      </c>
      <c r="AP215" s="142">
        <v>4299.0663642857135</v>
      </c>
      <c r="AQ215" s="142">
        <v>207.93214285714285</v>
      </c>
      <c r="AR215" s="142">
        <v>30093.464549999997</v>
      </c>
    </row>
    <row r="216" spans="1:44" s="92" customFormat="1" ht="14.1" x14ac:dyDescent="0.5">
      <c r="A216" s="4" t="str">
        <f t="shared" si="2"/>
        <v>Northern</v>
      </c>
      <c r="B216" s="4" t="s">
        <v>44</v>
      </c>
      <c r="C216" s="4" t="s">
        <v>167</v>
      </c>
      <c r="D216" s="3" t="s">
        <v>541</v>
      </c>
      <c r="E216" s="3" t="s">
        <v>542</v>
      </c>
      <c r="F216" s="3" t="s">
        <v>150</v>
      </c>
      <c r="G216" s="144">
        <v>0</v>
      </c>
      <c r="H216" s="145">
        <v>0</v>
      </c>
      <c r="I216" s="145">
        <v>0</v>
      </c>
      <c r="J216" s="146">
        <v>0</v>
      </c>
      <c r="K216" s="147">
        <v>10090.194299999999</v>
      </c>
      <c r="L216" s="145">
        <v>11414.675520000001</v>
      </c>
      <c r="M216" s="145">
        <v>8757.310950000001</v>
      </c>
      <c r="N216" s="146">
        <v>9218.9188800000011</v>
      </c>
      <c r="O216" s="147">
        <v>0</v>
      </c>
      <c r="P216" s="145">
        <v>39481.099650000004</v>
      </c>
      <c r="Q216" s="145">
        <v>39481.099650000004</v>
      </c>
      <c r="R216" s="148">
        <v>9.5806461982341808</v>
      </c>
      <c r="S216" s="149">
        <v>10.489189366402094</v>
      </c>
      <c r="T216" s="149">
        <v>9.0074451436389751</v>
      </c>
      <c r="U216" s="150">
        <v>9.9159883118068866</v>
      </c>
      <c r="V216" s="151">
        <v>38.993269020082138</v>
      </c>
      <c r="W216" s="148">
        <v>250.87031592511181</v>
      </c>
      <c r="X216" s="149">
        <v>186.56598206634874</v>
      </c>
      <c r="Y216" s="149">
        <v>692.43239770100547</v>
      </c>
      <c r="Z216" s="150">
        <v>163.53048639033074</v>
      </c>
      <c r="AA216" s="152">
        <v>1293.3991820827966</v>
      </c>
      <c r="AB216" s="148">
        <v>109.43090086127037</v>
      </c>
      <c r="AC216" s="149">
        <v>115.95523641397486</v>
      </c>
      <c r="AD216" s="149">
        <v>99.729129162768288</v>
      </c>
      <c r="AE216" s="150">
        <v>98.542886335003857</v>
      </c>
      <c r="AF216" s="151">
        <v>423.65815277301738</v>
      </c>
      <c r="AG216" s="148">
        <v>0</v>
      </c>
      <c r="AH216" s="149">
        <v>0</v>
      </c>
      <c r="AI216" s="149">
        <v>0</v>
      </c>
      <c r="AJ216" s="150">
        <v>0</v>
      </c>
      <c r="AK216" s="151">
        <v>0</v>
      </c>
      <c r="AL216" s="153">
        <v>21504.86982</v>
      </c>
      <c r="AM216" s="154">
        <v>16967.974230000003</v>
      </c>
      <c r="AN216" s="154">
        <v>1008.2556</v>
      </c>
      <c r="AO216" s="154">
        <v>3396.5992440000005</v>
      </c>
      <c r="AP216" s="142">
        <v>5640.1570928571437</v>
      </c>
      <c r="AQ216" s="142">
        <v>272.79642857142858</v>
      </c>
      <c r="AR216" s="142">
        <v>39481.099650000004</v>
      </c>
    </row>
    <row r="217" spans="1:44" s="92" customFormat="1" ht="14.1" x14ac:dyDescent="0.5">
      <c r="A217" s="4" t="str">
        <f t="shared" si="2"/>
        <v>Northern</v>
      </c>
      <c r="B217" s="4" t="s">
        <v>44</v>
      </c>
      <c r="C217" s="4" t="s">
        <v>167</v>
      </c>
      <c r="D217" s="3" t="s">
        <v>543</v>
      </c>
      <c r="E217" s="3" t="s">
        <v>544</v>
      </c>
      <c r="F217" s="3" t="s">
        <v>150</v>
      </c>
      <c r="G217" s="144">
        <v>40578.740100000003</v>
      </c>
      <c r="H217" s="145">
        <v>40578.740100000003</v>
      </c>
      <c r="I217" s="145">
        <v>44828.3655</v>
      </c>
      <c r="J217" s="146">
        <v>47485.24512</v>
      </c>
      <c r="K217" s="147">
        <v>21591.81105</v>
      </c>
      <c r="L217" s="145">
        <v>24426.042720000001</v>
      </c>
      <c r="M217" s="145">
        <v>18739.599825000001</v>
      </c>
      <c r="N217" s="146">
        <v>19727.385680000003</v>
      </c>
      <c r="O217" s="147">
        <v>178571.79296000002</v>
      </c>
      <c r="P217" s="145">
        <v>84484.839275000006</v>
      </c>
      <c r="Q217" s="145">
        <v>263056.63223500003</v>
      </c>
      <c r="R217" s="148">
        <v>296.58970259980595</v>
      </c>
      <c r="S217" s="149">
        <v>324.71562881297433</v>
      </c>
      <c r="T217" s="149">
        <v>278.84501953827913</v>
      </c>
      <c r="U217" s="150">
        <v>306.97094575144746</v>
      </c>
      <c r="V217" s="151">
        <v>1207.1212967025069</v>
      </c>
      <c r="W217" s="148">
        <v>1697.9462677011129</v>
      </c>
      <c r="X217" s="149">
        <v>1135.9476916297008</v>
      </c>
      <c r="Y217" s="149">
        <v>5575.7858882408855</v>
      </c>
      <c r="Z217" s="150">
        <v>1074.2977159792861</v>
      </c>
      <c r="AA217" s="152">
        <v>9483.977563550985</v>
      </c>
      <c r="AB217" s="148">
        <v>729.15037177110446</v>
      </c>
      <c r="AC217" s="149">
        <v>772.62275165989672</v>
      </c>
      <c r="AD217" s="149">
        <v>664.50637830010839</v>
      </c>
      <c r="AE217" s="150">
        <v>656.60230922941901</v>
      </c>
      <c r="AF217" s="151">
        <v>2822.8818109605286</v>
      </c>
      <c r="AG217" s="148">
        <v>0</v>
      </c>
      <c r="AH217" s="149">
        <v>0</v>
      </c>
      <c r="AI217" s="149">
        <v>0</v>
      </c>
      <c r="AJ217" s="150">
        <v>0</v>
      </c>
      <c r="AK217" s="151">
        <v>0</v>
      </c>
      <c r="AL217" s="153">
        <v>132276.03611000002</v>
      </c>
      <c r="AM217" s="154">
        <v>124062.47592500001</v>
      </c>
      <c r="AN217" s="154">
        <v>6718.1202000000003</v>
      </c>
      <c r="AO217" s="154">
        <v>22609.533627599998</v>
      </c>
      <c r="AP217" s="142">
        <v>37579.518890714287</v>
      </c>
      <c r="AQ217" s="142">
        <v>1817.6732142857143</v>
      </c>
      <c r="AR217" s="142">
        <v>263056.63223500003</v>
      </c>
    </row>
    <row r="218" spans="1:44" s="92" customFormat="1" ht="14.1" x14ac:dyDescent="0.5">
      <c r="A218" s="4" t="str">
        <f t="shared" si="2"/>
        <v>Capital</v>
      </c>
      <c r="B218" s="4" t="s">
        <v>45</v>
      </c>
      <c r="C218" s="4" t="s">
        <v>169</v>
      </c>
      <c r="D218" s="3" t="s">
        <v>545</v>
      </c>
      <c r="E218" s="3" t="s">
        <v>546</v>
      </c>
      <c r="F218" s="3" t="s">
        <v>150</v>
      </c>
      <c r="G218" s="144">
        <v>86238.019911515468</v>
      </c>
      <c r="H218" s="145">
        <v>86238.019911515468</v>
      </c>
      <c r="I218" s="145">
        <v>82499.077257784578</v>
      </c>
      <c r="J218" s="146">
        <v>107246.28220000002</v>
      </c>
      <c r="K218" s="147">
        <v>1172.6475607918937</v>
      </c>
      <c r="L218" s="145">
        <v>1394.8785500000001</v>
      </c>
      <c r="M218" s="145">
        <v>1187.8891212895953</v>
      </c>
      <c r="N218" s="146">
        <v>1409.3332499999999</v>
      </c>
      <c r="O218" s="147">
        <v>375875.16896930005</v>
      </c>
      <c r="P218" s="145">
        <v>5164.7484820814889</v>
      </c>
      <c r="Q218" s="145">
        <v>381039.91745138157</v>
      </c>
      <c r="R218" s="148">
        <v>3381.3553012988109</v>
      </c>
      <c r="S218" s="149">
        <v>3702.0129265339028</v>
      </c>
      <c r="T218" s="149">
        <v>3179.0519926740958</v>
      </c>
      <c r="U218" s="150">
        <v>3499.7096179091877</v>
      </c>
      <c r="V218" s="151">
        <v>13762.129838415998</v>
      </c>
      <c r="W218" s="148">
        <v>3359.2183649704489</v>
      </c>
      <c r="X218" s="149">
        <v>2802.0600361971437</v>
      </c>
      <c r="Y218" s="149">
        <v>4456.3173117038968</v>
      </c>
      <c r="Z218" s="150">
        <v>2084.4129348181436</v>
      </c>
      <c r="AA218" s="152">
        <v>12702.008647689632</v>
      </c>
      <c r="AB218" s="148">
        <v>110.69402398502093</v>
      </c>
      <c r="AC218" s="149">
        <v>111.05124552268943</v>
      </c>
      <c r="AD218" s="149">
        <v>108.37208399017581</v>
      </c>
      <c r="AE218" s="150">
        <v>116.40956858771666</v>
      </c>
      <c r="AF218" s="151">
        <v>446.52692208560279</v>
      </c>
      <c r="AG218" s="148">
        <v>0</v>
      </c>
      <c r="AH218" s="149">
        <v>0</v>
      </c>
      <c r="AI218" s="149">
        <v>0</v>
      </c>
      <c r="AJ218" s="150">
        <v>0</v>
      </c>
      <c r="AK218" s="151">
        <v>0</v>
      </c>
      <c r="AL218" s="153">
        <v>188697.33562230735</v>
      </c>
      <c r="AM218" s="154">
        <v>182805.87162907422</v>
      </c>
      <c r="AN218" s="154">
        <v>9536.7101999999995</v>
      </c>
      <c r="AO218" s="154">
        <v>52644.207227925581</v>
      </c>
      <c r="AP218" s="142">
        <v>54434.273921625936</v>
      </c>
      <c r="AQ218" s="142">
        <v>2506.8670108535994</v>
      </c>
      <c r="AR218" s="142">
        <v>381039.91745138157</v>
      </c>
    </row>
    <row r="219" spans="1:44" s="92" customFormat="1" ht="14.1" x14ac:dyDescent="0.5">
      <c r="A219" s="4" t="str">
        <f t="shared" si="2"/>
        <v>Capital</v>
      </c>
      <c r="B219" s="4" t="s">
        <v>45</v>
      </c>
      <c r="C219" s="4" t="s">
        <v>169</v>
      </c>
      <c r="D219" s="3" t="s">
        <v>547</v>
      </c>
      <c r="E219" s="3" t="s">
        <v>548</v>
      </c>
      <c r="F219" s="3" t="s">
        <v>150</v>
      </c>
      <c r="G219" s="144">
        <v>11442.4085</v>
      </c>
      <c r="H219" s="145">
        <v>11442.4085</v>
      </c>
      <c r="I219" s="145">
        <v>10946.3105</v>
      </c>
      <c r="J219" s="146">
        <v>12191.149000000001</v>
      </c>
      <c r="K219" s="147">
        <v>3303.1423</v>
      </c>
      <c r="L219" s="145">
        <v>3366.19985</v>
      </c>
      <c r="M219" s="145">
        <v>3346.0751</v>
      </c>
      <c r="N219" s="146">
        <v>3401.08275</v>
      </c>
      <c r="O219" s="147">
        <v>45935</v>
      </c>
      <c r="P219" s="145">
        <v>13416.5</v>
      </c>
      <c r="Q219" s="145">
        <v>59351.5</v>
      </c>
      <c r="R219" s="148">
        <v>495.42775187057174</v>
      </c>
      <c r="S219" s="149">
        <v>542.409707990166</v>
      </c>
      <c r="T219" s="149">
        <v>465.78677526293075</v>
      </c>
      <c r="U219" s="150">
        <v>512.76873138252495</v>
      </c>
      <c r="V219" s="151">
        <v>2016.3929665061933</v>
      </c>
      <c r="W219" s="148">
        <v>480.42630604588294</v>
      </c>
      <c r="X219" s="149">
        <v>407.10753277814899</v>
      </c>
      <c r="Y219" s="149">
        <v>851.12703711612994</v>
      </c>
      <c r="Z219" s="150">
        <v>318.75290664534498</v>
      </c>
      <c r="AA219" s="152">
        <v>2057.4137825855069</v>
      </c>
      <c r="AB219" s="148">
        <v>38.527929374487726</v>
      </c>
      <c r="AC219" s="149">
        <v>38.652263152219035</v>
      </c>
      <c r="AD219" s="149">
        <v>37.719759819234255</v>
      </c>
      <c r="AE219" s="150">
        <v>40.517269818188588</v>
      </c>
      <c r="AF219" s="151">
        <v>155.41722216412961</v>
      </c>
      <c r="AG219" s="148">
        <v>0</v>
      </c>
      <c r="AH219" s="149">
        <v>0</v>
      </c>
      <c r="AI219" s="149">
        <v>0</v>
      </c>
      <c r="AJ219" s="150">
        <v>0</v>
      </c>
      <c r="AK219" s="151">
        <v>0</v>
      </c>
      <c r="AL219" s="153">
        <v>29466.88265</v>
      </c>
      <c r="AM219" s="154">
        <v>28157.503250000002</v>
      </c>
      <c r="AN219" s="154">
        <v>1727.1141</v>
      </c>
      <c r="AO219" s="154">
        <v>7627.162883626027</v>
      </c>
      <c r="AP219" s="142">
        <v>8478.7857142857138</v>
      </c>
      <c r="AQ219" s="142">
        <v>423.93571428571431</v>
      </c>
      <c r="AR219" s="142">
        <v>59351.5</v>
      </c>
    </row>
    <row r="220" spans="1:44" s="92" customFormat="1" ht="14.1" x14ac:dyDescent="0.5">
      <c r="A220" s="4" t="str">
        <f t="shared" si="2"/>
        <v>Capital</v>
      </c>
      <c r="B220" s="4" t="s">
        <v>45</v>
      </c>
      <c r="C220" s="4" t="s">
        <v>169</v>
      </c>
      <c r="D220" s="3" t="s">
        <v>549</v>
      </c>
      <c r="E220" s="3" t="s">
        <v>550</v>
      </c>
      <c r="F220" s="3" t="s">
        <v>150</v>
      </c>
      <c r="G220" s="144">
        <v>28658.207699999999</v>
      </c>
      <c r="H220" s="145">
        <v>28658.207699999999</v>
      </c>
      <c r="I220" s="145">
        <v>27415.700099999998</v>
      </c>
      <c r="J220" s="146">
        <v>30533.473800000003</v>
      </c>
      <c r="K220" s="147">
        <v>14171.272000000001</v>
      </c>
      <c r="L220" s="145">
        <v>14441.804</v>
      </c>
      <c r="M220" s="145">
        <v>14355.464000000002</v>
      </c>
      <c r="N220" s="146">
        <v>14591.460000000001</v>
      </c>
      <c r="O220" s="147">
        <v>115047</v>
      </c>
      <c r="P220" s="145">
        <v>57560</v>
      </c>
      <c r="Q220" s="145">
        <v>172607</v>
      </c>
      <c r="R220" s="148">
        <v>560.40559060839951</v>
      </c>
      <c r="S220" s="149">
        <v>613.54946631526025</v>
      </c>
      <c r="T220" s="149">
        <v>526.87705099934999</v>
      </c>
      <c r="U220" s="150">
        <v>580.02092670621073</v>
      </c>
      <c r="V220" s="151">
        <v>2280.8530346292209</v>
      </c>
      <c r="W220" s="148">
        <v>1387.7967302882391</v>
      </c>
      <c r="X220" s="149">
        <v>1182.5921091068089</v>
      </c>
      <c r="Y220" s="149">
        <v>1737.3921770837171</v>
      </c>
      <c r="Z220" s="150">
        <v>872.99364611699764</v>
      </c>
      <c r="AA220" s="152">
        <v>5180.7746625957625</v>
      </c>
      <c r="AB220" s="148">
        <v>46.640770045271339</v>
      </c>
      <c r="AC220" s="149">
        <v>46.791284833638493</v>
      </c>
      <c r="AD220" s="149">
        <v>45.662423920884848</v>
      </c>
      <c r="AE220" s="150">
        <v>49.049006659145775</v>
      </c>
      <c r="AF220" s="151">
        <v>188.14348545894046</v>
      </c>
      <c r="AG220" s="148">
        <v>0</v>
      </c>
      <c r="AH220" s="149">
        <v>0</v>
      </c>
      <c r="AI220" s="149">
        <v>0</v>
      </c>
      <c r="AJ220" s="150">
        <v>0</v>
      </c>
      <c r="AK220" s="151">
        <v>0</v>
      </c>
      <c r="AL220" s="153">
        <v>85710.902099999992</v>
      </c>
      <c r="AM220" s="154">
        <v>81873.234200000006</v>
      </c>
      <c r="AN220" s="154">
        <v>5022.8636999999999</v>
      </c>
      <c r="AO220" s="154">
        <v>22181.562067574188</v>
      </c>
      <c r="AP220" s="142">
        <v>24658.142857142859</v>
      </c>
      <c r="AQ220" s="142">
        <v>1056.2648603606756</v>
      </c>
      <c r="AR220" s="142">
        <v>172607</v>
      </c>
    </row>
    <row r="221" spans="1:44" s="92" customFormat="1" ht="14.1" x14ac:dyDescent="0.5">
      <c r="A221" s="4" t="str">
        <f t="shared" si="2"/>
        <v>Capital</v>
      </c>
      <c r="B221" s="4" t="s">
        <v>45</v>
      </c>
      <c r="C221" s="4" t="s">
        <v>169</v>
      </c>
      <c r="D221" s="3" t="s">
        <v>551</v>
      </c>
      <c r="E221" s="3" t="s">
        <v>552</v>
      </c>
      <c r="F221" s="3" t="s">
        <v>150</v>
      </c>
      <c r="G221" s="144">
        <v>0</v>
      </c>
      <c r="H221" s="145">
        <v>0</v>
      </c>
      <c r="I221" s="145">
        <v>0</v>
      </c>
      <c r="J221" s="146">
        <v>0</v>
      </c>
      <c r="K221" s="147">
        <v>3451.2316000000001</v>
      </c>
      <c r="L221" s="145">
        <v>3517.1162000000008</v>
      </c>
      <c r="M221" s="145">
        <v>3496.0892000000003</v>
      </c>
      <c r="N221" s="146">
        <v>3553.5630000000001</v>
      </c>
      <c r="O221" s="147">
        <v>0</v>
      </c>
      <c r="P221" s="145">
        <v>14018.000000000002</v>
      </c>
      <c r="Q221" s="145">
        <v>14018.000000000002</v>
      </c>
      <c r="R221" s="148">
        <v>11.0947349725071</v>
      </c>
      <c r="S221" s="149">
        <v>12.146860836810783</v>
      </c>
      <c r="T221" s="149">
        <v>10.430947410049409</v>
      </c>
      <c r="U221" s="150">
        <v>11.483073274353092</v>
      </c>
      <c r="V221" s="151">
        <v>45.155616493720387</v>
      </c>
      <c r="W221" s="148">
        <v>146.57735914052085</v>
      </c>
      <c r="X221" s="149">
        <v>84.148175253347119</v>
      </c>
      <c r="Y221" s="149">
        <v>591.84934293200922</v>
      </c>
      <c r="Z221" s="150">
        <v>90.403015604428404</v>
      </c>
      <c r="AA221" s="152">
        <v>912.97789293030564</v>
      </c>
      <c r="AB221" s="148">
        <v>10.350179397929551</v>
      </c>
      <c r="AC221" s="149">
        <v>10.383580541609842</v>
      </c>
      <c r="AD221" s="149">
        <v>10.133071964007673</v>
      </c>
      <c r="AE221" s="150">
        <v>10.884597696814176</v>
      </c>
      <c r="AF221" s="151">
        <v>41.751429600361242</v>
      </c>
      <c r="AG221" s="148">
        <v>0</v>
      </c>
      <c r="AH221" s="149">
        <v>0</v>
      </c>
      <c r="AI221" s="149">
        <v>0</v>
      </c>
      <c r="AJ221" s="150">
        <v>0</v>
      </c>
      <c r="AK221" s="151">
        <v>0</v>
      </c>
      <c r="AL221" s="153">
        <v>6968.3478000000014</v>
      </c>
      <c r="AM221" s="154">
        <v>6641.7284</v>
      </c>
      <c r="AN221" s="154">
        <v>407.92380000000003</v>
      </c>
      <c r="AO221" s="154">
        <v>1801.4451197565274</v>
      </c>
      <c r="AP221" s="142">
        <v>2002.5714285714289</v>
      </c>
      <c r="AQ221" s="142">
        <v>100.12857142857145</v>
      </c>
      <c r="AR221" s="142">
        <v>14018.000000000002</v>
      </c>
    </row>
    <row r="222" spans="1:44" s="92" customFormat="1" ht="14.1" x14ac:dyDescent="0.5">
      <c r="A222" s="4" t="str">
        <f t="shared" si="2"/>
        <v>Capital</v>
      </c>
      <c r="B222" s="4" t="s">
        <v>45</v>
      </c>
      <c r="C222" s="4" t="s">
        <v>169</v>
      </c>
      <c r="D222" s="3" t="s">
        <v>553</v>
      </c>
      <c r="E222" s="3" t="s">
        <v>554</v>
      </c>
      <c r="F222" s="3" t="s">
        <v>150</v>
      </c>
      <c r="G222" s="144">
        <v>0</v>
      </c>
      <c r="H222" s="145">
        <v>0</v>
      </c>
      <c r="I222" s="145">
        <v>0</v>
      </c>
      <c r="J222" s="146">
        <v>0</v>
      </c>
      <c r="K222" s="147">
        <v>4156.5945999999994</v>
      </c>
      <c r="L222" s="145">
        <v>4235.9447</v>
      </c>
      <c r="M222" s="145">
        <v>4210.6202000000003</v>
      </c>
      <c r="N222" s="146">
        <v>4279.8405000000002</v>
      </c>
      <c r="O222" s="147">
        <v>0</v>
      </c>
      <c r="P222" s="145">
        <v>16883</v>
      </c>
      <c r="Q222" s="145">
        <v>16883</v>
      </c>
      <c r="R222" s="148">
        <v>10.876156483103063</v>
      </c>
      <c r="S222" s="149">
        <v>11.907554309950036</v>
      </c>
      <c r="T222" s="149">
        <v>10.225446266165275</v>
      </c>
      <c r="U222" s="150">
        <v>11.256844093012246</v>
      </c>
      <c r="V222" s="151">
        <v>44.266001152230622</v>
      </c>
      <c r="W222" s="148">
        <v>142.1218038005471</v>
      </c>
      <c r="X222" s="149">
        <v>79.672891565747932</v>
      </c>
      <c r="Y222" s="149">
        <v>580.87193697379939</v>
      </c>
      <c r="Z222" s="150">
        <v>86.675303631303692</v>
      </c>
      <c r="AA222" s="152">
        <v>889.34193597139813</v>
      </c>
      <c r="AB222" s="148">
        <v>13.538348856831126</v>
      </c>
      <c r="AC222" s="149">
        <v>13.582038566736189</v>
      </c>
      <c r="AD222" s="149">
        <v>13.254365742448224</v>
      </c>
      <c r="AE222" s="150">
        <v>14.237384215312121</v>
      </c>
      <c r="AF222" s="151">
        <v>54.612137381327656</v>
      </c>
      <c r="AG222" s="148">
        <v>0</v>
      </c>
      <c r="AH222" s="149">
        <v>0</v>
      </c>
      <c r="AI222" s="149">
        <v>0</v>
      </c>
      <c r="AJ222" s="150">
        <v>0</v>
      </c>
      <c r="AK222" s="151">
        <v>0</v>
      </c>
      <c r="AL222" s="153">
        <v>8392.5393000000004</v>
      </c>
      <c r="AM222" s="154">
        <v>7999.1653999999999</v>
      </c>
      <c r="AN222" s="154">
        <v>491.29529999999988</v>
      </c>
      <c r="AO222" s="154">
        <v>2169.5603676907954</v>
      </c>
      <c r="AP222" s="142">
        <v>2411.8571428571427</v>
      </c>
      <c r="AQ222" s="142">
        <v>103.31239846146646</v>
      </c>
      <c r="AR222" s="142">
        <v>16883</v>
      </c>
    </row>
    <row r="223" spans="1:44" s="92" customFormat="1" ht="14.1" x14ac:dyDescent="0.5">
      <c r="A223" s="4" t="str">
        <f t="shared" si="2"/>
        <v>Capital</v>
      </c>
      <c r="B223" s="4" t="s">
        <v>45</v>
      </c>
      <c r="C223" s="4" t="s">
        <v>169</v>
      </c>
      <c r="D223" s="3" t="s">
        <v>555</v>
      </c>
      <c r="E223" s="3" t="s">
        <v>556</v>
      </c>
      <c r="F223" s="3" t="s">
        <v>150</v>
      </c>
      <c r="G223" s="144">
        <v>0</v>
      </c>
      <c r="H223" s="145">
        <v>0</v>
      </c>
      <c r="I223" s="145">
        <v>0</v>
      </c>
      <c r="J223" s="146">
        <v>0</v>
      </c>
      <c r="K223" s="147">
        <v>3441.8760000000002</v>
      </c>
      <c r="L223" s="145">
        <v>3507.5820000000003</v>
      </c>
      <c r="M223" s="145">
        <v>3486.6120000000001</v>
      </c>
      <c r="N223" s="146">
        <v>3543.93</v>
      </c>
      <c r="O223" s="147">
        <v>0</v>
      </c>
      <c r="P223" s="145">
        <v>13980</v>
      </c>
      <c r="Q223" s="145">
        <v>13980</v>
      </c>
      <c r="R223" s="148">
        <v>15.283374647740025</v>
      </c>
      <c r="S223" s="149">
        <v>16.73271379829901</v>
      </c>
      <c r="T223" s="149">
        <v>14.368984711550453</v>
      </c>
      <c r="U223" s="150">
        <v>15.818323862109436</v>
      </c>
      <c r="V223" s="151">
        <v>62.203397019698926</v>
      </c>
      <c r="W223" s="148">
        <v>129.78182653422047</v>
      </c>
      <c r="X223" s="149">
        <v>91.880267673805804</v>
      </c>
      <c r="Y223" s="149">
        <v>386.6827504395194</v>
      </c>
      <c r="Z223" s="150">
        <v>83.506955529812416</v>
      </c>
      <c r="AA223" s="152">
        <v>691.85180017735809</v>
      </c>
      <c r="AB223" s="148">
        <v>11.210386367189145</v>
      </c>
      <c r="AC223" s="149">
        <v>11.246563491407585</v>
      </c>
      <c r="AD223" s="149">
        <v>10.975235059769284</v>
      </c>
      <c r="AE223" s="150">
        <v>11.789220354684186</v>
      </c>
      <c r="AF223" s="151">
        <v>45.221405273050195</v>
      </c>
      <c r="AG223" s="148">
        <v>0</v>
      </c>
      <c r="AH223" s="149">
        <v>0</v>
      </c>
      <c r="AI223" s="149">
        <v>0</v>
      </c>
      <c r="AJ223" s="150">
        <v>0</v>
      </c>
      <c r="AK223" s="151">
        <v>0</v>
      </c>
      <c r="AL223" s="153">
        <v>6949.4580000000005</v>
      </c>
      <c r="AM223" s="154">
        <v>6623.7239999999993</v>
      </c>
      <c r="AN223" s="154">
        <v>406.81800000000004</v>
      </c>
      <c r="AO223" s="154">
        <v>1796.4975068937347</v>
      </c>
      <c r="AP223" s="142">
        <v>1997.1428571428571</v>
      </c>
      <c r="AQ223" s="142">
        <v>99.853571428571442</v>
      </c>
      <c r="AR223" s="142">
        <v>13980</v>
      </c>
    </row>
    <row r="224" spans="1:44" s="92" customFormat="1" ht="14.1" x14ac:dyDescent="0.5">
      <c r="A224" s="4" t="str">
        <f t="shared" si="2"/>
        <v>Capital</v>
      </c>
      <c r="B224" s="4" t="s">
        <v>45</v>
      </c>
      <c r="C224" s="4" t="s">
        <v>169</v>
      </c>
      <c r="D224" s="3" t="s">
        <v>45</v>
      </c>
      <c r="E224" s="3" t="s">
        <v>557</v>
      </c>
      <c r="F224" s="3" t="s">
        <v>150</v>
      </c>
      <c r="G224" s="144">
        <v>524577.07852061291</v>
      </c>
      <c r="H224" s="145">
        <v>524577.07852061291</v>
      </c>
      <c r="I224" s="145">
        <v>501833.47174412699</v>
      </c>
      <c r="J224" s="146">
        <v>652368.19510000001</v>
      </c>
      <c r="K224" s="147">
        <v>1530.4848819329045</v>
      </c>
      <c r="L224" s="145">
        <v>1820.5304000000001</v>
      </c>
      <c r="M224" s="145">
        <v>1550.3774555404807</v>
      </c>
      <c r="N224" s="146">
        <v>1839.396</v>
      </c>
      <c r="O224" s="147">
        <v>2286410.3121647402</v>
      </c>
      <c r="P224" s="145">
        <v>6740.7887374733846</v>
      </c>
      <c r="Q224" s="145">
        <v>2293151.1009022137</v>
      </c>
      <c r="R224" s="148">
        <v>3882.3069981998406</v>
      </c>
      <c r="S224" s="149">
        <v>4250.470421309552</v>
      </c>
      <c r="T224" s="149">
        <v>3650.0322205297648</v>
      </c>
      <c r="U224" s="150">
        <v>4018.1956436394762</v>
      </c>
      <c r="V224" s="151">
        <v>15801.005283678633</v>
      </c>
      <c r="W224" s="148">
        <v>19154.20357867991</v>
      </c>
      <c r="X224" s="149">
        <v>13818.323957593824</v>
      </c>
      <c r="Y224" s="149">
        <v>52215.134689846622</v>
      </c>
      <c r="Z224" s="150">
        <v>12169.438357697636</v>
      </c>
      <c r="AA224" s="152">
        <v>97357.100583817999</v>
      </c>
      <c r="AB224" s="148">
        <v>741.48440735074223</v>
      </c>
      <c r="AC224" s="149">
        <v>743.87725739463338</v>
      </c>
      <c r="AD224" s="149">
        <v>725.93088206545042</v>
      </c>
      <c r="AE224" s="150">
        <v>779.77000805299929</v>
      </c>
      <c r="AF224" s="151">
        <v>2991.0625548638254</v>
      </c>
      <c r="AG224" s="148">
        <v>110.43</v>
      </c>
      <c r="AH224" s="149">
        <v>118.60999999999999</v>
      </c>
      <c r="AI224" s="149">
        <v>81.800000000000011</v>
      </c>
      <c r="AJ224" s="150">
        <v>98.16</v>
      </c>
      <c r="AK224" s="151">
        <v>409</v>
      </c>
      <c r="AL224" s="153">
        <v>1135559.6606025458</v>
      </c>
      <c r="AM224" s="154">
        <v>1100198.9652996678</v>
      </c>
      <c r="AN224" s="154">
        <v>57392.474999999999</v>
      </c>
      <c r="AO224" s="154">
        <v>316815.89183904714</v>
      </c>
      <c r="AP224" s="142">
        <v>327593.01441460196</v>
      </c>
      <c r="AQ224" s="142">
        <v>15086.471039954626</v>
      </c>
      <c r="AR224" s="142">
        <v>2293151.1009022137</v>
      </c>
    </row>
    <row r="225" spans="1:44" s="92" customFormat="1" ht="14.1" x14ac:dyDescent="0.5">
      <c r="A225" s="4" t="str">
        <f t="shared" si="2"/>
        <v>Capital</v>
      </c>
      <c r="B225" s="4" t="s">
        <v>45</v>
      </c>
      <c r="C225" s="4" t="s">
        <v>169</v>
      </c>
      <c r="D225" s="3" t="s">
        <v>558</v>
      </c>
      <c r="E225" s="3" t="s">
        <v>559</v>
      </c>
      <c r="F225" s="3" t="s">
        <v>150</v>
      </c>
      <c r="G225" s="144">
        <v>0</v>
      </c>
      <c r="H225" s="145">
        <v>0</v>
      </c>
      <c r="I225" s="145">
        <v>0</v>
      </c>
      <c r="J225" s="146">
        <v>0</v>
      </c>
      <c r="K225" s="147">
        <v>5273.3577999999998</v>
      </c>
      <c r="L225" s="145">
        <v>5374.0271000000002</v>
      </c>
      <c r="M225" s="145">
        <v>5341.8986000000004</v>
      </c>
      <c r="N225" s="146">
        <v>5429.7165000000005</v>
      </c>
      <c r="O225" s="147">
        <v>0</v>
      </c>
      <c r="P225" s="145">
        <v>21419</v>
      </c>
      <c r="Q225" s="145">
        <v>21419</v>
      </c>
      <c r="R225" s="148">
        <v>0</v>
      </c>
      <c r="S225" s="149">
        <v>0</v>
      </c>
      <c r="T225" s="149">
        <v>0</v>
      </c>
      <c r="U225" s="150">
        <v>0</v>
      </c>
      <c r="V225" s="151">
        <v>0</v>
      </c>
      <c r="W225" s="148">
        <v>287.40740135938518</v>
      </c>
      <c r="X225" s="149">
        <v>202.32689552254368</v>
      </c>
      <c r="Y225" s="149">
        <v>759.68954931935957</v>
      </c>
      <c r="Z225" s="150">
        <v>176.94670572386423</v>
      </c>
      <c r="AA225" s="152">
        <v>1426.3705519251525</v>
      </c>
      <c r="AB225" s="148">
        <v>4.4260805961379566</v>
      </c>
      <c r="AC225" s="149">
        <v>4.4403640349314637</v>
      </c>
      <c r="AD225" s="149">
        <v>4.333238243980162</v>
      </c>
      <c r="AE225" s="150">
        <v>4.6546156168340671</v>
      </c>
      <c r="AF225" s="151">
        <v>17.85429849188365</v>
      </c>
      <c r="AG225" s="148">
        <v>0</v>
      </c>
      <c r="AH225" s="149">
        <v>0</v>
      </c>
      <c r="AI225" s="149">
        <v>0</v>
      </c>
      <c r="AJ225" s="150">
        <v>0</v>
      </c>
      <c r="AK225" s="151">
        <v>0</v>
      </c>
      <c r="AL225" s="153">
        <v>10647.384900000001</v>
      </c>
      <c r="AM225" s="154">
        <v>10148.322199999999</v>
      </c>
      <c r="AN225" s="154">
        <v>623.29290000000003</v>
      </c>
      <c r="AO225" s="154">
        <v>2752.4791195252665</v>
      </c>
      <c r="AP225" s="142">
        <v>3059.8571428571427</v>
      </c>
      <c r="AQ225" s="142">
        <v>131.07043426310793</v>
      </c>
      <c r="AR225" s="142">
        <v>21419</v>
      </c>
    </row>
    <row r="226" spans="1:44" s="92" customFormat="1" ht="14.1" x14ac:dyDescent="0.5">
      <c r="A226" s="4" t="str">
        <f t="shared" si="2"/>
        <v>Capital</v>
      </c>
      <c r="B226" s="4" t="s">
        <v>45</v>
      </c>
      <c r="C226" s="4" t="s">
        <v>169</v>
      </c>
      <c r="D226" s="3" t="s">
        <v>560</v>
      </c>
      <c r="E226" s="3" t="s">
        <v>561</v>
      </c>
      <c r="F226" s="3" t="s">
        <v>150</v>
      </c>
      <c r="G226" s="144">
        <v>0</v>
      </c>
      <c r="H226" s="145">
        <v>0</v>
      </c>
      <c r="I226" s="145">
        <v>0</v>
      </c>
      <c r="J226" s="146">
        <v>0</v>
      </c>
      <c r="K226" s="147">
        <v>3465.0187999999998</v>
      </c>
      <c r="L226" s="145">
        <v>3531.1665999999996</v>
      </c>
      <c r="M226" s="145">
        <v>3510.0555999999997</v>
      </c>
      <c r="N226" s="146">
        <v>3567.7589999999991</v>
      </c>
      <c r="O226" s="147">
        <v>0</v>
      </c>
      <c r="P226" s="145">
        <v>14073.999999999996</v>
      </c>
      <c r="Q226" s="145">
        <v>14073.999999999996</v>
      </c>
      <c r="R226" s="148">
        <v>0</v>
      </c>
      <c r="S226" s="149">
        <v>0</v>
      </c>
      <c r="T226" s="149">
        <v>0</v>
      </c>
      <c r="U226" s="150">
        <v>0</v>
      </c>
      <c r="V226" s="151">
        <v>0</v>
      </c>
      <c r="W226" s="148">
        <v>246.62791032997421</v>
      </c>
      <c r="X226" s="149">
        <v>212.47513495366468</v>
      </c>
      <c r="Y226" s="149">
        <v>385.93129095371842</v>
      </c>
      <c r="Z226" s="150">
        <v>162.60731531797853</v>
      </c>
      <c r="AA226" s="152">
        <v>1007.6416515553359</v>
      </c>
      <c r="AB226" s="148">
        <v>13.144281325402611</v>
      </c>
      <c r="AC226" s="149">
        <v>13.186699336940821</v>
      </c>
      <c r="AD226" s="149">
        <v>12.868564250404251</v>
      </c>
      <c r="AE226" s="150">
        <v>13.82296951001396</v>
      </c>
      <c r="AF226" s="151">
        <v>53.022514422761645</v>
      </c>
      <c r="AG226" s="148">
        <v>0</v>
      </c>
      <c r="AH226" s="149">
        <v>0</v>
      </c>
      <c r="AI226" s="149">
        <v>0</v>
      </c>
      <c r="AJ226" s="150">
        <v>0</v>
      </c>
      <c r="AK226" s="151">
        <v>0</v>
      </c>
      <c r="AL226" s="153">
        <v>6996.1853999999994</v>
      </c>
      <c r="AM226" s="154">
        <v>6668.2611999999972</v>
      </c>
      <c r="AN226" s="154">
        <v>409.5533999999999</v>
      </c>
      <c r="AO226" s="154">
        <v>1808.5773928444489</v>
      </c>
      <c r="AP226" s="142">
        <v>2010.571428571428</v>
      </c>
      <c r="AQ226" s="142">
        <v>100.52500000000001</v>
      </c>
      <c r="AR226" s="142">
        <v>14073.999999999996</v>
      </c>
    </row>
    <row r="227" spans="1:44" s="92" customFormat="1" ht="14.1" x14ac:dyDescent="0.5">
      <c r="A227" s="4" t="str">
        <f t="shared" si="2"/>
        <v>Capital</v>
      </c>
      <c r="B227" s="4" t="s">
        <v>45</v>
      </c>
      <c r="C227" s="4" t="s">
        <v>169</v>
      </c>
      <c r="D227" s="3" t="s">
        <v>562</v>
      </c>
      <c r="E227" s="3" t="s">
        <v>563</v>
      </c>
      <c r="F227" s="3" t="s">
        <v>150</v>
      </c>
      <c r="G227" s="144">
        <v>0</v>
      </c>
      <c r="H227" s="145">
        <v>0</v>
      </c>
      <c r="I227" s="145">
        <v>0</v>
      </c>
      <c r="J227" s="146">
        <v>0</v>
      </c>
      <c r="K227" s="147">
        <v>7301.0203560123409</v>
      </c>
      <c r="L227" s="145">
        <v>8684.6526000000013</v>
      </c>
      <c r="M227" s="145">
        <v>7395.9158277395536</v>
      </c>
      <c r="N227" s="146">
        <v>8774.6489999999994</v>
      </c>
      <c r="O227" s="147">
        <v>0</v>
      </c>
      <c r="P227" s="145">
        <v>32156.237783751894</v>
      </c>
      <c r="Q227" s="145">
        <v>32156.237783751894</v>
      </c>
      <c r="R227" s="148">
        <v>39.150645857662589</v>
      </c>
      <c r="S227" s="149">
        <v>42.863344467689195</v>
      </c>
      <c r="T227" s="149">
        <v>36.808299524298164</v>
      </c>
      <c r="U227" s="150">
        <v>40.52099813432477</v>
      </c>
      <c r="V227" s="151">
        <v>159.34328798397473</v>
      </c>
      <c r="W227" s="148">
        <v>264.2400334378753</v>
      </c>
      <c r="X227" s="149">
        <v>163.61915170576978</v>
      </c>
      <c r="Y227" s="149">
        <v>954.43214743300109</v>
      </c>
      <c r="Z227" s="150">
        <v>164.00877680832576</v>
      </c>
      <c r="AA227" s="152">
        <v>1546.3001093849721</v>
      </c>
      <c r="AB227" s="148">
        <v>7.1528983707878346</v>
      </c>
      <c r="AC227" s="149">
        <v>7.1759815442312815</v>
      </c>
      <c r="AD227" s="149">
        <v>7.0028577434054364</v>
      </c>
      <c r="AE227" s="150">
        <v>7.5222291458829718</v>
      </c>
      <c r="AF227" s="151">
        <v>28.853966804307522</v>
      </c>
      <c r="AG227" s="148">
        <v>0</v>
      </c>
      <c r="AH227" s="149">
        <v>0</v>
      </c>
      <c r="AI227" s="149">
        <v>0</v>
      </c>
      <c r="AJ227" s="150">
        <v>0</v>
      </c>
      <c r="AK227" s="151">
        <v>0</v>
      </c>
      <c r="AL227" s="153">
        <v>15985.672956012342</v>
      </c>
      <c r="AM227" s="154">
        <v>15364.756727739552</v>
      </c>
      <c r="AN227" s="154">
        <v>805.80809999999997</v>
      </c>
      <c r="AO227" s="154">
        <v>4448.2252372130433</v>
      </c>
      <c r="AP227" s="142">
        <v>4593.7482548216994</v>
      </c>
      <c r="AQ227" s="142">
        <v>370.86428571428581</v>
      </c>
      <c r="AR227" s="142">
        <v>32156.237783751894</v>
      </c>
    </row>
    <row r="228" spans="1:44" s="92" customFormat="1" ht="14.1" x14ac:dyDescent="0.5">
      <c r="A228" s="4" t="str">
        <f t="shared" si="2"/>
        <v>Capital</v>
      </c>
      <c r="B228" s="4" t="s">
        <v>45</v>
      </c>
      <c r="C228" s="4" t="s">
        <v>169</v>
      </c>
      <c r="D228" s="3" t="s">
        <v>564</v>
      </c>
      <c r="E228" s="3" t="s">
        <v>565</v>
      </c>
      <c r="F228" s="3" t="s">
        <v>150</v>
      </c>
      <c r="G228" s="144">
        <v>94.408899999999988</v>
      </c>
      <c r="H228" s="145">
        <v>94.408899999999988</v>
      </c>
      <c r="I228" s="145">
        <v>90.315699999999978</v>
      </c>
      <c r="J228" s="146">
        <v>100.5866</v>
      </c>
      <c r="K228" s="147">
        <v>6305.4282000000003</v>
      </c>
      <c r="L228" s="145">
        <v>6425.7999</v>
      </c>
      <c r="M228" s="145">
        <v>6387.3834000000006</v>
      </c>
      <c r="N228" s="146">
        <v>6492.3885</v>
      </c>
      <c r="O228" s="147">
        <v>379</v>
      </c>
      <c r="P228" s="145">
        <v>25611</v>
      </c>
      <c r="Q228" s="145">
        <v>25990</v>
      </c>
      <c r="R228" s="148">
        <v>73.161298241061033</v>
      </c>
      <c r="S228" s="149">
        <v>80.099264252525089</v>
      </c>
      <c r="T228" s="149">
        <v>68.784126551424905</v>
      </c>
      <c r="U228" s="150">
        <v>75.72209256288896</v>
      </c>
      <c r="V228" s="151">
        <v>297.76678160789999</v>
      </c>
      <c r="W228" s="148">
        <v>76.548301275177081</v>
      </c>
      <c r="X228" s="149">
        <v>65.911108407041027</v>
      </c>
      <c r="Y228" s="149">
        <v>146.89147159481809</v>
      </c>
      <c r="Z228" s="150">
        <v>52.430023196910241</v>
      </c>
      <c r="AA228" s="152">
        <v>341.78090447394641</v>
      </c>
      <c r="AB228" s="148">
        <v>23.479470956927759</v>
      </c>
      <c r="AC228" s="149">
        <v>23.555241738555605</v>
      </c>
      <c r="AD228" s="149">
        <v>22.986960876346782</v>
      </c>
      <c r="AE228" s="150">
        <v>24.691803462973244</v>
      </c>
      <c r="AF228" s="151">
        <v>94.71347703480339</v>
      </c>
      <c r="AG228" s="148">
        <v>0</v>
      </c>
      <c r="AH228" s="149">
        <v>0</v>
      </c>
      <c r="AI228" s="149">
        <v>0</v>
      </c>
      <c r="AJ228" s="150">
        <v>0</v>
      </c>
      <c r="AK228" s="151">
        <v>0</v>
      </c>
      <c r="AL228" s="153">
        <v>12919.325800000001</v>
      </c>
      <c r="AM228" s="154">
        <v>12314.3652</v>
      </c>
      <c r="AN228" s="154">
        <v>756.30899999999997</v>
      </c>
      <c r="AO228" s="154">
        <v>3339.8957012350024</v>
      </c>
      <c r="AP228" s="142">
        <v>3712.8571428571427</v>
      </c>
      <c r="AQ228" s="142">
        <v>159.04265243976204</v>
      </c>
      <c r="AR228" s="142">
        <v>25990</v>
      </c>
    </row>
    <row r="229" spans="1:44" s="92" customFormat="1" ht="14.1" x14ac:dyDescent="0.5">
      <c r="A229" s="4" t="str">
        <f t="shared" si="2"/>
        <v>Capital</v>
      </c>
      <c r="B229" s="4" t="s">
        <v>45</v>
      </c>
      <c r="C229" s="4" t="s">
        <v>169</v>
      </c>
      <c r="D229" s="3" t="s">
        <v>566</v>
      </c>
      <c r="E229" s="3" t="s">
        <v>567</v>
      </c>
      <c r="F229" s="3" t="s">
        <v>150</v>
      </c>
      <c r="G229" s="144">
        <v>34245.022499999999</v>
      </c>
      <c r="H229" s="145">
        <v>34245.022499999999</v>
      </c>
      <c r="I229" s="145">
        <v>32760.2925</v>
      </c>
      <c r="J229" s="146">
        <v>36485.865000000005</v>
      </c>
      <c r="K229" s="147">
        <v>8714.4951999999994</v>
      </c>
      <c r="L229" s="145">
        <v>8880.8564000000006</v>
      </c>
      <c r="M229" s="145">
        <v>8827.7623999999996</v>
      </c>
      <c r="N229" s="146">
        <v>8972.8860000000004</v>
      </c>
      <c r="O229" s="147">
        <v>137475</v>
      </c>
      <c r="P229" s="145">
        <v>35396</v>
      </c>
      <c r="Q229" s="145">
        <v>172871</v>
      </c>
      <c r="R229" s="148">
        <v>56.912347274910744</v>
      </c>
      <c r="S229" s="149">
        <v>62.309407476398</v>
      </c>
      <c r="T229" s="149">
        <v>53.507335044787879</v>
      </c>
      <c r="U229" s="150">
        <v>58.904395246275136</v>
      </c>
      <c r="V229" s="151">
        <v>231.63348504237175</v>
      </c>
      <c r="W229" s="148">
        <v>849.80782993041828</v>
      </c>
      <c r="X229" s="149">
        <v>580.35122525439101</v>
      </c>
      <c r="Y229" s="149">
        <v>2667.7011705681571</v>
      </c>
      <c r="Z229" s="150">
        <v>540.17596997637781</v>
      </c>
      <c r="AA229" s="152">
        <v>4638.0361957293444</v>
      </c>
      <c r="AB229" s="148">
        <v>68.264381838202624</v>
      </c>
      <c r="AC229" s="149">
        <v>68.484678350790617</v>
      </c>
      <c r="AD229" s="149">
        <v>66.832454506380699</v>
      </c>
      <c r="AE229" s="150">
        <v>71.789126039610423</v>
      </c>
      <c r="AF229" s="151">
        <v>275.37064073498436</v>
      </c>
      <c r="AG229" s="148">
        <v>0</v>
      </c>
      <c r="AH229" s="149">
        <v>0</v>
      </c>
      <c r="AI229" s="149">
        <v>0</v>
      </c>
      <c r="AJ229" s="150">
        <v>0</v>
      </c>
      <c r="AK229" s="151">
        <v>0</v>
      </c>
      <c r="AL229" s="153">
        <v>85824.194100000008</v>
      </c>
      <c r="AM229" s="154">
        <v>82016.259799999985</v>
      </c>
      <c r="AN229" s="154">
        <v>5030.5461000000005</v>
      </c>
      <c r="AO229" s="154">
        <v>22215.552810488702</v>
      </c>
      <c r="AP229" s="142">
        <v>24695.857142857141</v>
      </c>
      <c r="AQ229" s="142">
        <v>1057.8834671661286</v>
      </c>
      <c r="AR229" s="142">
        <v>172871</v>
      </c>
    </row>
    <row r="230" spans="1:44" s="92" customFormat="1" ht="14.1" x14ac:dyDescent="0.5">
      <c r="A230" s="4" t="str">
        <f t="shared" si="2"/>
        <v>Capital</v>
      </c>
      <c r="B230" s="4" t="s">
        <v>45</v>
      </c>
      <c r="C230" s="4" t="s">
        <v>169</v>
      </c>
      <c r="D230" s="3" t="s">
        <v>437</v>
      </c>
      <c r="E230" s="3" t="s">
        <v>568</v>
      </c>
      <c r="F230" s="3" t="s">
        <v>150</v>
      </c>
      <c r="G230" s="144">
        <v>0</v>
      </c>
      <c r="H230" s="145">
        <v>0</v>
      </c>
      <c r="I230" s="145">
        <v>0</v>
      </c>
      <c r="J230" s="146">
        <v>0</v>
      </c>
      <c r="K230" s="147">
        <v>14280.693727787531</v>
      </c>
      <c r="L230" s="145">
        <v>16987.05905</v>
      </c>
      <c r="M230" s="145">
        <v>14466.307943583304</v>
      </c>
      <c r="N230" s="146">
        <v>17163.090749999999</v>
      </c>
      <c r="O230" s="147">
        <v>0</v>
      </c>
      <c r="P230" s="145">
        <v>62897.151471370831</v>
      </c>
      <c r="Q230" s="145">
        <v>62897.151471370831</v>
      </c>
      <c r="R230" s="148">
        <v>82.667290053334924</v>
      </c>
      <c r="S230" s="149">
        <v>90.506719675812349</v>
      </c>
      <c r="T230" s="149">
        <v>77.721383810827717</v>
      </c>
      <c r="U230" s="150">
        <v>85.560813433305128</v>
      </c>
      <c r="V230" s="151">
        <v>336.45620697328013</v>
      </c>
      <c r="W230" s="148">
        <v>1712.0145665828629</v>
      </c>
      <c r="X230" s="149">
        <v>1392.139964298779</v>
      </c>
      <c r="Y230" s="149">
        <v>2567.3872593176748</v>
      </c>
      <c r="Z230" s="150">
        <v>1056.0554794237239</v>
      </c>
      <c r="AA230" s="152">
        <v>6727.597269623041</v>
      </c>
      <c r="AB230" s="148">
        <v>24.667037703520251</v>
      </c>
      <c r="AC230" s="149">
        <v>24.746640890945891</v>
      </c>
      <c r="AD230" s="149">
        <v>24.149616985253591</v>
      </c>
      <c r="AE230" s="150">
        <v>25.940688702330494</v>
      </c>
      <c r="AF230" s="151">
        <v>99.503984282050226</v>
      </c>
      <c r="AG230" s="148">
        <v>0</v>
      </c>
      <c r="AH230" s="149">
        <v>0</v>
      </c>
      <c r="AI230" s="149">
        <v>0</v>
      </c>
      <c r="AJ230" s="150">
        <v>0</v>
      </c>
      <c r="AK230" s="151">
        <v>0</v>
      </c>
      <c r="AL230" s="153">
        <v>31267.752777787529</v>
      </c>
      <c r="AM230" s="154">
        <v>30053.226293583302</v>
      </c>
      <c r="AN230" s="154">
        <v>1576.1724000000002</v>
      </c>
      <c r="AO230" s="154">
        <v>8700.6663654270087</v>
      </c>
      <c r="AP230" s="142">
        <v>8985.3073530529764</v>
      </c>
      <c r="AQ230" s="142">
        <v>414.31744597271472</v>
      </c>
      <c r="AR230" s="142">
        <v>62897.151471370831</v>
      </c>
    </row>
    <row r="231" spans="1:44" s="92" customFormat="1" ht="14.1" x14ac:dyDescent="0.5">
      <c r="A231" s="4" t="str">
        <f t="shared" si="2"/>
        <v>Capital</v>
      </c>
      <c r="B231" s="4" t="s">
        <v>45</v>
      </c>
      <c r="C231" s="4" t="s">
        <v>169</v>
      </c>
      <c r="D231" s="3" t="s">
        <v>569</v>
      </c>
      <c r="E231" s="3" t="s">
        <v>570</v>
      </c>
      <c r="F231" s="3" t="s">
        <v>150</v>
      </c>
      <c r="G231" s="144">
        <v>0</v>
      </c>
      <c r="H231" s="145">
        <v>0</v>
      </c>
      <c r="I231" s="145">
        <v>0</v>
      </c>
      <c r="J231" s="146">
        <v>0</v>
      </c>
      <c r="K231" s="147">
        <v>16343.002200000001</v>
      </c>
      <c r="L231" s="145">
        <v>16654.992900000001</v>
      </c>
      <c r="M231" s="145">
        <v>16555.421399999999</v>
      </c>
      <c r="N231" s="146">
        <v>16827.583500000001</v>
      </c>
      <c r="O231" s="147">
        <v>0</v>
      </c>
      <c r="P231" s="145">
        <v>66381</v>
      </c>
      <c r="Q231" s="145">
        <v>66381</v>
      </c>
      <c r="R231" s="148">
        <v>78.728420047993936</v>
      </c>
      <c r="S231" s="149">
        <v>86.194322315467502</v>
      </c>
      <c r="T231" s="149">
        <v>74.018172694695153</v>
      </c>
      <c r="U231" s="150">
        <v>81.484074962168719</v>
      </c>
      <c r="V231" s="151">
        <v>320.42499002032531</v>
      </c>
      <c r="W231" s="148">
        <v>724.45723016129568</v>
      </c>
      <c r="X231" s="149">
        <v>501.901344121921</v>
      </c>
      <c r="Y231" s="149">
        <v>2149.0614466622069</v>
      </c>
      <c r="Z231" s="150">
        <v>456.89174786612011</v>
      </c>
      <c r="AA231" s="152">
        <v>3832.311768811544</v>
      </c>
      <c r="AB231" s="148">
        <v>26.212944512392063</v>
      </c>
      <c r="AC231" s="149">
        <v>26.297536507591396</v>
      </c>
      <c r="AD231" s="149">
        <v>25.663096543596428</v>
      </c>
      <c r="AE231" s="150">
        <v>27.566416435581328</v>
      </c>
      <c r="AF231" s="151">
        <v>105.73999399916121</v>
      </c>
      <c r="AG231" s="148">
        <v>0</v>
      </c>
      <c r="AH231" s="149">
        <v>0</v>
      </c>
      <c r="AI231" s="149">
        <v>0</v>
      </c>
      <c r="AJ231" s="150">
        <v>0</v>
      </c>
      <c r="AK231" s="151">
        <v>0</v>
      </c>
      <c r="AL231" s="153">
        <v>32997.9951</v>
      </c>
      <c r="AM231" s="154">
        <v>31451.317800000001</v>
      </c>
      <c r="AN231" s="154">
        <v>1931.6871000000001</v>
      </c>
      <c r="AO231" s="154">
        <v>8530.58414142945</v>
      </c>
      <c r="AP231" s="142">
        <v>9483</v>
      </c>
      <c r="AQ231" s="142">
        <v>474.15000000000003</v>
      </c>
      <c r="AR231" s="142">
        <v>66381</v>
      </c>
    </row>
    <row r="232" spans="1:44" s="92" customFormat="1" ht="14.1" x14ac:dyDescent="0.5">
      <c r="A232" s="4" t="str">
        <f t="shared" si="2"/>
        <v>Capital</v>
      </c>
      <c r="B232" s="4" t="s">
        <v>45</v>
      </c>
      <c r="C232" s="4" t="s">
        <v>169</v>
      </c>
      <c r="D232" s="3" t="s">
        <v>571</v>
      </c>
      <c r="E232" s="3" t="s">
        <v>572</v>
      </c>
      <c r="F232" s="3" t="s">
        <v>150</v>
      </c>
      <c r="G232" s="144">
        <v>0</v>
      </c>
      <c r="H232" s="145">
        <v>0</v>
      </c>
      <c r="I232" s="145">
        <v>0</v>
      </c>
      <c r="J232" s="146">
        <v>0</v>
      </c>
      <c r="K232" s="147">
        <v>11430.081200000001</v>
      </c>
      <c r="L232" s="145">
        <v>11648.2834</v>
      </c>
      <c r="M232" s="145">
        <v>11578.644400000001</v>
      </c>
      <c r="N232" s="146">
        <v>11768.991</v>
      </c>
      <c r="O232" s="147">
        <v>0</v>
      </c>
      <c r="P232" s="145">
        <v>46426.000000000007</v>
      </c>
      <c r="Q232" s="145">
        <v>46426.000000000007</v>
      </c>
      <c r="R232" s="148">
        <v>131.04955335441753</v>
      </c>
      <c r="S232" s="149">
        <v>143.4771259761429</v>
      </c>
      <c r="T232" s="149">
        <v>123.20898178620452</v>
      </c>
      <c r="U232" s="150">
        <v>135.63655440792988</v>
      </c>
      <c r="V232" s="151">
        <v>533.37221552469487</v>
      </c>
      <c r="W232" s="148">
        <v>969.48977233419782</v>
      </c>
      <c r="X232" s="149">
        <v>807.42900209300888</v>
      </c>
      <c r="Y232" s="149">
        <v>1329.4672770419197</v>
      </c>
      <c r="Z232" s="150">
        <v>603.77075515252761</v>
      </c>
      <c r="AA232" s="152">
        <v>3710.1568066216541</v>
      </c>
      <c r="AB232" s="148">
        <v>27.0721593191568</v>
      </c>
      <c r="AC232" s="149">
        <v>27.15952409307905</v>
      </c>
      <c r="AD232" s="149">
        <v>26.504288288662185</v>
      </c>
      <c r="AE232" s="150">
        <v>28.469995701912779</v>
      </c>
      <c r="AF232" s="151">
        <v>109.20596740281081</v>
      </c>
      <c r="AG232" s="148">
        <v>0</v>
      </c>
      <c r="AH232" s="149">
        <v>0</v>
      </c>
      <c r="AI232" s="149">
        <v>0</v>
      </c>
      <c r="AJ232" s="150">
        <v>0</v>
      </c>
      <c r="AK232" s="151">
        <v>0</v>
      </c>
      <c r="AL232" s="153">
        <v>23078.364600000001</v>
      </c>
      <c r="AM232" s="154">
        <v>21996.638800000008</v>
      </c>
      <c r="AN232" s="154">
        <v>1350.9965999999999</v>
      </c>
      <c r="AO232" s="154">
        <v>5966.1785654028072</v>
      </c>
      <c r="AP232" s="142">
        <v>6632.2857142857156</v>
      </c>
      <c r="AQ232" s="142">
        <v>331.61428571428581</v>
      </c>
      <c r="AR232" s="142">
        <v>46426.000000000007</v>
      </c>
    </row>
    <row r="233" spans="1:44" s="92" customFormat="1" ht="14.1" x14ac:dyDescent="0.5">
      <c r="A233" s="4" t="str">
        <f t="shared" si="2"/>
        <v>Southern</v>
      </c>
      <c r="B233" s="4" t="s">
        <v>46</v>
      </c>
      <c r="C233" s="4" t="s">
        <v>170</v>
      </c>
      <c r="D233" s="3" t="s">
        <v>573</v>
      </c>
      <c r="E233" s="3" t="s">
        <v>574</v>
      </c>
      <c r="F233" s="3" t="s">
        <v>150</v>
      </c>
      <c r="G233" s="144">
        <v>118.1204</v>
      </c>
      <c r="H233" s="145">
        <v>118.1204</v>
      </c>
      <c r="I233" s="145">
        <v>95.130799999999994</v>
      </c>
      <c r="J233" s="146">
        <v>91.876000000000005</v>
      </c>
      <c r="K233" s="147">
        <v>16432.076699999998</v>
      </c>
      <c r="L233" s="145">
        <v>16939.9113</v>
      </c>
      <c r="M233" s="145">
        <v>14550.6894187324</v>
      </c>
      <c r="N233" s="146">
        <v>13676.950681916</v>
      </c>
      <c r="O233" s="147">
        <v>412</v>
      </c>
      <c r="P233" s="145">
        <v>61599.628100648399</v>
      </c>
      <c r="Q233" s="145">
        <v>62011.628100648399</v>
      </c>
      <c r="R233" s="148">
        <v>131.42392314283595</v>
      </c>
      <c r="S233" s="149">
        <v>143.88699766146871</v>
      </c>
      <c r="T233" s="149">
        <v>123.56095338215346</v>
      </c>
      <c r="U233" s="150">
        <v>136.02402790078622</v>
      </c>
      <c r="V233" s="151">
        <v>534.89590208724439</v>
      </c>
      <c r="W233" s="148">
        <v>759.56299877805566</v>
      </c>
      <c r="X233" s="149">
        <v>683.21387498941272</v>
      </c>
      <c r="Y233" s="149">
        <v>607.45954803947484</v>
      </c>
      <c r="Z233" s="150">
        <v>454.94911059767122</v>
      </c>
      <c r="AA233" s="152">
        <v>2505.1855324046146</v>
      </c>
      <c r="AB233" s="148">
        <v>79.537567605107327</v>
      </c>
      <c r="AC233" s="149">
        <v>80.583350086401651</v>
      </c>
      <c r="AD233" s="149">
        <v>67.540118583591877</v>
      </c>
      <c r="AE233" s="150">
        <v>62.834097417767403</v>
      </c>
      <c r="AF233" s="151">
        <v>290.49513369286825</v>
      </c>
      <c r="AG233" s="148">
        <v>0</v>
      </c>
      <c r="AH233" s="149">
        <v>0</v>
      </c>
      <c r="AI233" s="149">
        <v>0</v>
      </c>
      <c r="AJ233" s="150">
        <v>0</v>
      </c>
      <c r="AK233" s="151">
        <v>0</v>
      </c>
      <c r="AL233" s="153">
        <v>33596.981199999995</v>
      </c>
      <c r="AM233" s="154">
        <v>28049.438900648405</v>
      </c>
      <c r="AN233" s="154">
        <v>365.20800000000003</v>
      </c>
      <c r="AO233" s="154">
        <v>9032.8499991047393</v>
      </c>
      <c r="AP233" s="142">
        <v>8858.8040143783419</v>
      </c>
      <c r="AQ233" s="142">
        <v>434.77142857142854</v>
      </c>
      <c r="AR233" s="142">
        <v>62011.628100648399</v>
      </c>
    </row>
    <row r="234" spans="1:44" s="92" customFormat="1" ht="14.1" x14ac:dyDescent="0.5">
      <c r="A234" s="4" t="str">
        <f t="shared" si="2"/>
        <v>Southern</v>
      </c>
      <c r="B234" s="4" t="s">
        <v>46</v>
      </c>
      <c r="C234" s="4" t="s">
        <v>170</v>
      </c>
      <c r="D234" s="3" t="s">
        <v>575</v>
      </c>
      <c r="E234" s="3" t="s">
        <v>576</v>
      </c>
      <c r="F234" s="3" t="s">
        <v>150</v>
      </c>
      <c r="G234" s="144">
        <v>0</v>
      </c>
      <c r="H234" s="145">
        <v>0</v>
      </c>
      <c r="I234" s="145">
        <v>0</v>
      </c>
      <c r="J234" s="146">
        <v>0</v>
      </c>
      <c r="K234" s="147">
        <v>16339.664699999999</v>
      </c>
      <c r="L234" s="145">
        <v>16844.6433</v>
      </c>
      <c r="M234" s="145">
        <v>13995.1212</v>
      </c>
      <c r="N234" s="146">
        <v>12937.0708</v>
      </c>
      <c r="O234" s="147">
        <v>0</v>
      </c>
      <c r="P234" s="145">
        <v>60116.5</v>
      </c>
      <c r="Q234" s="145">
        <v>60116.5</v>
      </c>
      <c r="R234" s="148">
        <v>14.709576335366652</v>
      </c>
      <c r="S234" s="149">
        <v>16.104501563751032</v>
      </c>
      <c r="T234" s="149">
        <v>13.829516212737879</v>
      </c>
      <c r="U234" s="150">
        <v>15.224441441122261</v>
      </c>
      <c r="V234" s="151">
        <v>59.868035552977823</v>
      </c>
      <c r="W234" s="148">
        <v>338.1039190242555</v>
      </c>
      <c r="X234" s="149">
        <v>308.50760240814429</v>
      </c>
      <c r="Y234" s="149">
        <v>236.73305888295533</v>
      </c>
      <c r="Z234" s="150">
        <v>203.30651173092019</v>
      </c>
      <c r="AA234" s="152">
        <v>1086.6510920462752</v>
      </c>
      <c r="AB234" s="148">
        <v>78.555565862726453</v>
      </c>
      <c r="AC234" s="149">
        <v>79.58843670679444</v>
      </c>
      <c r="AD234" s="149">
        <v>66.70624201272426</v>
      </c>
      <c r="AE234" s="150">
        <v>62.058323214418309</v>
      </c>
      <c r="AF234" s="151">
        <v>286.90856779666348</v>
      </c>
      <c r="AG234" s="148">
        <v>0</v>
      </c>
      <c r="AH234" s="149">
        <v>0</v>
      </c>
      <c r="AI234" s="149">
        <v>0</v>
      </c>
      <c r="AJ234" s="150">
        <v>0</v>
      </c>
      <c r="AK234" s="151">
        <v>0</v>
      </c>
      <c r="AL234" s="153">
        <v>33184.307999999997</v>
      </c>
      <c r="AM234" s="154">
        <v>26571.493000000002</v>
      </c>
      <c r="AN234" s="154">
        <v>360.69900000000001</v>
      </c>
      <c r="AO234" s="154">
        <v>7725.5368484693436</v>
      </c>
      <c r="AP234" s="142">
        <v>8588.0714285714294</v>
      </c>
      <c r="AQ234" s="142">
        <v>429.40357142857147</v>
      </c>
      <c r="AR234" s="142">
        <v>60116.5</v>
      </c>
    </row>
    <row r="235" spans="1:44" s="92" customFormat="1" ht="14.1" x14ac:dyDescent="0.5">
      <c r="A235" s="4" t="str">
        <f t="shared" ref="A235:A298" si="3">INDEX($A$8:$C$41,MATCH(B235,$B$8:$B$41,0),1)</f>
        <v>Southern</v>
      </c>
      <c r="B235" s="4" t="s">
        <v>46</v>
      </c>
      <c r="C235" s="4" t="s">
        <v>170</v>
      </c>
      <c r="D235" s="3" t="s">
        <v>577</v>
      </c>
      <c r="E235" s="3" t="s">
        <v>578</v>
      </c>
      <c r="F235" s="3" t="s">
        <v>150</v>
      </c>
      <c r="G235" s="144">
        <v>2110.0359586121008</v>
      </c>
      <c r="H235" s="145">
        <v>2110.0359586121008</v>
      </c>
      <c r="I235" s="145">
        <v>1699.362758435766</v>
      </c>
      <c r="J235" s="146">
        <v>1915.6815000000001</v>
      </c>
      <c r="K235" s="147">
        <v>14023.208354016284</v>
      </c>
      <c r="L235" s="145">
        <v>16861.735499999999</v>
      </c>
      <c r="M235" s="145">
        <v>12002.199433108743</v>
      </c>
      <c r="N235" s="146">
        <v>12950.198</v>
      </c>
      <c r="O235" s="147">
        <v>7953.4559170478678</v>
      </c>
      <c r="P235" s="145">
        <v>55837.341287125018</v>
      </c>
      <c r="Q235" s="145">
        <v>63790.797204172886</v>
      </c>
      <c r="R235" s="148">
        <v>518.09028599906912</v>
      </c>
      <c r="S235" s="149">
        <v>567.22135504171581</v>
      </c>
      <c r="T235" s="149">
        <v>487.09343128117609</v>
      </c>
      <c r="U235" s="150">
        <v>536.22450032382278</v>
      </c>
      <c r="V235" s="151">
        <v>2108.6295726457838</v>
      </c>
      <c r="W235" s="148">
        <v>2222.250548973117</v>
      </c>
      <c r="X235" s="149">
        <v>2023.3589330929303</v>
      </c>
      <c r="Y235" s="149">
        <v>1497.0824854880548</v>
      </c>
      <c r="Z235" s="150">
        <v>1326.1192894487256</v>
      </c>
      <c r="AA235" s="152">
        <v>7068.8112570028279</v>
      </c>
      <c r="AB235" s="148">
        <v>89.86067308056812</v>
      </c>
      <c r="AC235" s="149">
        <v>91.042186678413415</v>
      </c>
      <c r="AD235" s="149">
        <v>76.30608652750945</v>
      </c>
      <c r="AE235" s="150">
        <v>70.989275337205555</v>
      </c>
      <c r="AF235" s="151">
        <v>328.19822162369655</v>
      </c>
      <c r="AG235" s="148">
        <v>0</v>
      </c>
      <c r="AH235" s="149">
        <v>0</v>
      </c>
      <c r="AI235" s="149">
        <v>0</v>
      </c>
      <c r="AJ235" s="150">
        <v>0</v>
      </c>
      <c r="AK235" s="151">
        <v>0</v>
      </c>
      <c r="AL235" s="153">
        <v>35223.355512628383</v>
      </c>
      <c r="AM235" s="154">
        <v>28237.357691544505</v>
      </c>
      <c r="AN235" s="154">
        <v>330.08400000000006</v>
      </c>
      <c r="AO235" s="154">
        <v>8424.9602304000018</v>
      </c>
      <c r="AP235" s="142">
        <v>9112.9710291675547</v>
      </c>
      <c r="AQ235" s="142">
        <v>736.80000000000007</v>
      </c>
      <c r="AR235" s="142">
        <v>63790.797204172886</v>
      </c>
    </row>
    <row r="236" spans="1:44" s="92" customFormat="1" ht="14.1" x14ac:dyDescent="0.5">
      <c r="A236" s="4" t="str">
        <f t="shared" si="3"/>
        <v>Southern</v>
      </c>
      <c r="B236" s="4" t="s">
        <v>46</v>
      </c>
      <c r="C236" s="4" t="s">
        <v>170</v>
      </c>
      <c r="D236" s="3" t="s">
        <v>579</v>
      </c>
      <c r="E236" s="3" t="s">
        <v>580</v>
      </c>
      <c r="F236" s="3" t="s">
        <v>150</v>
      </c>
      <c r="G236" s="144">
        <v>0</v>
      </c>
      <c r="H236" s="145">
        <v>0</v>
      </c>
      <c r="I236" s="145">
        <v>0</v>
      </c>
      <c r="J236" s="146">
        <v>0</v>
      </c>
      <c r="K236" s="147">
        <v>4178</v>
      </c>
      <c r="L236" s="145">
        <v>4337</v>
      </c>
      <c r="M236" s="145">
        <v>3306.5556735216001</v>
      </c>
      <c r="N236" s="146">
        <v>3112.8622809440003</v>
      </c>
      <c r="O236" s="147">
        <v>0</v>
      </c>
      <c r="P236" s="145">
        <v>14934.4179544656</v>
      </c>
      <c r="Q236" s="145">
        <v>14934.4179544656</v>
      </c>
      <c r="R236" s="148">
        <v>57.859693096278704</v>
      </c>
      <c r="S236" s="149">
        <v>63.34659113918994</v>
      </c>
      <c r="T236" s="149">
        <v>54.398002056330405</v>
      </c>
      <c r="U236" s="150">
        <v>59.884900099241641</v>
      </c>
      <c r="V236" s="151">
        <v>235.48918639104068</v>
      </c>
      <c r="W236" s="148">
        <v>6.0224858665498253</v>
      </c>
      <c r="X236" s="149">
        <v>5.4864375766502373</v>
      </c>
      <c r="Y236" s="149">
        <v>3.7867903381849239</v>
      </c>
      <c r="Z236" s="150">
        <v>3.5693332917640133</v>
      </c>
      <c r="AA236" s="152">
        <v>18.865047073149</v>
      </c>
      <c r="AB236" s="148">
        <v>18.551535244951513</v>
      </c>
      <c r="AC236" s="149">
        <v>18.795456088201423</v>
      </c>
      <c r="AD236" s="149">
        <v>15.75322112655671</v>
      </c>
      <c r="AE236" s="150">
        <v>14.655577331932113</v>
      </c>
      <c r="AF236" s="151">
        <v>67.75578979164176</v>
      </c>
      <c r="AG236" s="148">
        <v>0</v>
      </c>
      <c r="AH236" s="149">
        <v>0</v>
      </c>
      <c r="AI236" s="149">
        <v>0</v>
      </c>
      <c r="AJ236" s="150">
        <v>0</v>
      </c>
      <c r="AK236" s="151">
        <v>0</v>
      </c>
      <c r="AL236" s="153">
        <v>8515</v>
      </c>
      <c r="AM236" s="154">
        <v>6351.2699544655998</v>
      </c>
      <c r="AN236" s="154">
        <v>68.147999999999996</v>
      </c>
      <c r="AO236" s="154">
        <v>1739.3142216000003</v>
      </c>
      <c r="AP236" s="142">
        <v>2133.4882792093713</v>
      </c>
      <c r="AQ236" s="142">
        <v>152.11071428571429</v>
      </c>
      <c r="AR236" s="142">
        <v>14934.4179544656</v>
      </c>
    </row>
    <row r="237" spans="1:44" s="92" customFormat="1" ht="14.1" x14ac:dyDescent="0.5">
      <c r="A237" s="4" t="str">
        <f t="shared" si="3"/>
        <v>Southern</v>
      </c>
      <c r="B237" s="4" t="s">
        <v>46</v>
      </c>
      <c r="C237" s="4" t="s">
        <v>170</v>
      </c>
      <c r="D237" s="3" t="s">
        <v>46</v>
      </c>
      <c r="E237" s="3" t="s">
        <v>581</v>
      </c>
      <c r="F237" s="3" t="s">
        <v>150</v>
      </c>
      <c r="G237" s="144">
        <v>156603.13755000001</v>
      </c>
      <c r="H237" s="145">
        <v>156603.13755000001</v>
      </c>
      <c r="I237" s="145">
        <v>126123.69885</v>
      </c>
      <c r="J237" s="146">
        <v>121808.5095</v>
      </c>
      <c r="K237" s="147">
        <v>25865.982899999999</v>
      </c>
      <c r="L237" s="145">
        <v>26665.373100000001</v>
      </c>
      <c r="M237" s="145">
        <v>22154.528399999999</v>
      </c>
      <c r="N237" s="146">
        <v>20479.615600000001</v>
      </c>
      <c r="O237" s="147">
        <v>546226.5</v>
      </c>
      <c r="P237" s="145">
        <v>95165.5</v>
      </c>
      <c r="Q237" s="145">
        <v>641392</v>
      </c>
      <c r="R237" s="148">
        <v>1022.755845256164</v>
      </c>
      <c r="S237" s="149">
        <v>1119.7449018067077</v>
      </c>
      <c r="T237" s="149">
        <v>961.56532459981236</v>
      </c>
      <c r="U237" s="150">
        <v>1058.554381150356</v>
      </c>
      <c r="V237" s="151">
        <v>4162.6204528130402</v>
      </c>
      <c r="W237" s="148">
        <v>10084.368306140575</v>
      </c>
      <c r="X237" s="149">
        <v>9061.7561654635138</v>
      </c>
      <c r="Y237" s="149">
        <v>8030.162138460847</v>
      </c>
      <c r="Z237" s="150">
        <v>6028.0360401125663</v>
      </c>
      <c r="AA237" s="152">
        <v>33204.322650177506</v>
      </c>
      <c r="AB237" s="148">
        <v>838.12117305275342</v>
      </c>
      <c r="AC237" s="149">
        <v>849.14102777514177</v>
      </c>
      <c r="AD237" s="149">
        <v>711.69895082091011</v>
      </c>
      <c r="AE237" s="150">
        <v>662.10960457016279</v>
      </c>
      <c r="AF237" s="151">
        <v>3061.0707562189682</v>
      </c>
      <c r="AG237" s="148">
        <v>0</v>
      </c>
      <c r="AH237" s="149">
        <v>0</v>
      </c>
      <c r="AI237" s="149">
        <v>0</v>
      </c>
      <c r="AJ237" s="150">
        <v>0</v>
      </c>
      <c r="AK237" s="151">
        <v>0</v>
      </c>
      <c r="AL237" s="153">
        <v>350825.64765000006</v>
      </c>
      <c r="AM237" s="154">
        <v>286718.00034999993</v>
      </c>
      <c r="AN237" s="154">
        <v>3848.3519999999999</v>
      </c>
      <c r="AO237" s="154">
        <v>82424.917124474159</v>
      </c>
      <c r="AP237" s="142">
        <v>91627.428571428565</v>
      </c>
      <c r="AQ237" s="142">
        <v>4581.3714285714286</v>
      </c>
      <c r="AR237" s="142">
        <v>641392</v>
      </c>
    </row>
    <row r="238" spans="1:44" s="92" customFormat="1" ht="14.1" x14ac:dyDescent="0.5">
      <c r="A238" s="4" t="str">
        <f t="shared" si="3"/>
        <v>Southern</v>
      </c>
      <c r="B238" s="4" t="s">
        <v>46</v>
      </c>
      <c r="C238" s="4" t="s">
        <v>170</v>
      </c>
      <c r="D238" s="3" t="s">
        <v>582</v>
      </c>
      <c r="E238" s="3" t="s">
        <v>583</v>
      </c>
      <c r="F238" s="3" t="s">
        <v>150</v>
      </c>
      <c r="G238" s="144">
        <v>0</v>
      </c>
      <c r="H238" s="145">
        <v>0</v>
      </c>
      <c r="I238" s="145">
        <v>0</v>
      </c>
      <c r="J238" s="146">
        <v>0</v>
      </c>
      <c r="K238" s="147">
        <v>5645.5519193292957</v>
      </c>
      <c r="L238" s="145">
        <v>6793.3089</v>
      </c>
      <c r="M238" s="145">
        <v>4835.4837631341434</v>
      </c>
      <c r="N238" s="146">
        <v>5217.4164000000001</v>
      </c>
      <c r="O238" s="147">
        <v>0</v>
      </c>
      <c r="P238" s="145">
        <v>22491.760982463442</v>
      </c>
      <c r="Q238" s="145">
        <v>22491.760982463442</v>
      </c>
      <c r="R238" s="148">
        <v>47.321260261930043</v>
      </c>
      <c r="S238" s="149">
        <v>51.808787181356045</v>
      </c>
      <c r="T238" s="149">
        <v>44.490073750532524</v>
      </c>
      <c r="U238" s="150">
        <v>48.97760066995852</v>
      </c>
      <c r="V238" s="151">
        <v>192.59772186377714</v>
      </c>
      <c r="W238" s="148">
        <v>127.75693210815038</v>
      </c>
      <c r="X238" s="149">
        <v>114.42025020124801</v>
      </c>
      <c r="Y238" s="149">
        <v>99.844265547440145</v>
      </c>
      <c r="Z238" s="150">
        <v>75.811131125325659</v>
      </c>
      <c r="AA238" s="152">
        <v>417.83257898216425</v>
      </c>
      <c r="AB238" s="148">
        <v>31.68082667086194</v>
      </c>
      <c r="AC238" s="149">
        <v>32.097375158864509</v>
      </c>
      <c r="AD238" s="149">
        <v>26.902089850165822</v>
      </c>
      <c r="AE238" s="150">
        <v>25.027621654154267</v>
      </c>
      <c r="AF238" s="151">
        <v>115.70791333404654</v>
      </c>
      <c r="AG238" s="148">
        <v>0</v>
      </c>
      <c r="AH238" s="149">
        <v>0</v>
      </c>
      <c r="AI238" s="149">
        <v>0</v>
      </c>
      <c r="AJ238" s="150">
        <v>0</v>
      </c>
      <c r="AK238" s="151">
        <v>0</v>
      </c>
      <c r="AL238" s="153">
        <v>12438.860819329297</v>
      </c>
      <c r="AM238" s="154">
        <v>9936.5241631341451</v>
      </c>
      <c r="AN238" s="154">
        <v>116.376</v>
      </c>
      <c r="AO238" s="154">
        <v>2970.2615796</v>
      </c>
      <c r="AP238" s="142">
        <v>3213.1087117804918</v>
      </c>
      <c r="AQ238" s="142">
        <v>259.76249999999999</v>
      </c>
      <c r="AR238" s="142">
        <v>22491.760982463442</v>
      </c>
    </row>
    <row r="239" spans="1:44" s="92" customFormat="1" ht="14.1" x14ac:dyDescent="0.5">
      <c r="A239" s="4" t="str">
        <f t="shared" si="3"/>
        <v>Southern</v>
      </c>
      <c r="B239" s="4" t="s">
        <v>46</v>
      </c>
      <c r="C239" s="4" t="s">
        <v>170</v>
      </c>
      <c r="D239" s="3" t="s">
        <v>584</v>
      </c>
      <c r="E239" s="3" t="s">
        <v>585</v>
      </c>
      <c r="F239" s="3" t="s">
        <v>150</v>
      </c>
      <c r="G239" s="144">
        <v>0</v>
      </c>
      <c r="H239" s="145">
        <v>0</v>
      </c>
      <c r="I239" s="145">
        <v>0</v>
      </c>
      <c r="J239" s="146">
        <v>0</v>
      </c>
      <c r="K239" s="147">
        <v>9850.6435499999989</v>
      </c>
      <c r="L239" s="145">
        <v>10155.078450000001</v>
      </c>
      <c r="M239" s="145">
        <v>8437.1957999999995</v>
      </c>
      <c r="N239" s="146">
        <v>7799.3321999999998</v>
      </c>
      <c r="O239" s="147">
        <v>0</v>
      </c>
      <c r="P239" s="145">
        <v>36242.25</v>
      </c>
      <c r="Q239" s="145">
        <v>36242.25</v>
      </c>
      <c r="R239" s="148">
        <v>0</v>
      </c>
      <c r="S239" s="149">
        <v>0</v>
      </c>
      <c r="T239" s="149">
        <v>0</v>
      </c>
      <c r="U239" s="150">
        <v>0</v>
      </c>
      <c r="V239" s="151">
        <v>0</v>
      </c>
      <c r="W239" s="148">
        <v>579.69961158442425</v>
      </c>
      <c r="X239" s="149">
        <v>529.85071945410095</v>
      </c>
      <c r="Y239" s="149">
        <v>368.94734161376817</v>
      </c>
      <c r="Z239" s="150">
        <v>345.69608914217906</v>
      </c>
      <c r="AA239" s="152">
        <v>1824.1937617944725</v>
      </c>
      <c r="AB239" s="148">
        <v>31.572368727258993</v>
      </c>
      <c r="AC239" s="149">
        <v>31.987491179480074</v>
      </c>
      <c r="AD239" s="149">
        <v>26.80999170594491</v>
      </c>
      <c r="AE239" s="150">
        <v>24.941940670950039</v>
      </c>
      <c r="AF239" s="151">
        <v>115.31179228363402</v>
      </c>
      <c r="AG239" s="148">
        <v>0</v>
      </c>
      <c r="AH239" s="149">
        <v>0</v>
      </c>
      <c r="AI239" s="149">
        <v>0</v>
      </c>
      <c r="AJ239" s="150">
        <v>0</v>
      </c>
      <c r="AK239" s="151">
        <v>0</v>
      </c>
      <c r="AL239" s="153">
        <v>20005.722000000002</v>
      </c>
      <c r="AM239" s="154">
        <v>16019.074499999999</v>
      </c>
      <c r="AN239" s="154">
        <v>217.45349999999999</v>
      </c>
      <c r="AO239" s="154">
        <v>3104.9804723211109</v>
      </c>
      <c r="AP239" s="142">
        <v>5177.4642857142853</v>
      </c>
      <c r="AQ239" s="142">
        <v>258.87321428571425</v>
      </c>
      <c r="AR239" s="142">
        <v>36242.25</v>
      </c>
    </row>
    <row r="240" spans="1:44" s="92" customFormat="1" ht="14.1" x14ac:dyDescent="0.5">
      <c r="A240" s="4" t="str">
        <f t="shared" si="3"/>
        <v>Southern</v>
      </c>
      <c r="B240" s="4" t="s">
        <v>46</v>
      </c>
      <c r="C240" s="4" t="s">
        <v>170</v>
      </c>
      <c r="D240" s="3" t="s">
        <v>586</v>
      </c>
      <c r="E240" s="3" t="s">
        <v>587</v>
      </c>
      <c r="F240" s="3" t="s">
        <v>150</v>
      </c>
      <c r="G240" s="144">
        <v>0</v>
      </c>
      <c r="H240" s="145">
        <v>0</v>
      </c>
      <c r="I240" s="145">
        <v>0</v>
      </c>
      <c r="J240" s="146">
        <v>0</v>
      </c>
      <c r="K240" s="147">
        <v>18350.0334</v>
      </c>
      <c r="L240" s="145">
        <v>18917.142599999999</v>
      </c>
      <c r="M240" s="145">
        <v>15717.026400000001</v>
      </c>
      <c r="N240" s="146">
        <v>14528.7976</v>
      </c>
      <c r="O240" s="147">
        <v>0</v>
      </c>
      <c r="P240" s="145">
        <v>67513</v>
      </c>
      <c r="Q240" s="145">
        <v>67513</v>
      </c>
      <c r="R240" s="148">
        <v>0</v>
      </c>
      <c r="S240" s="149">
        <v>0</v>
      </c>
      <c r="T240" s="149">
        <v>0</v>
      </c>
      <c r="U240" s="150">
        <v>0</v>
      </c>
      <c r="V240" s="151">
        <v>0</v>
      </c>
      <c r="W240" s="148">
        <v>1178.238800091211</v>
      </c>
      <c r="X240" s="149">
        <v>1068.8176222027905</v>
      </c>
      <c r="Y240" s="149">
        <v>811.73873091684516</v>
      </c>
      <c r="Z240" s="150">
        <v>701.12797829313047</v>
      </c>
      <c r="AA240" s="152">
        <v>3759.9231315039774</v>
      </c>
      <c r="AB240" s="148">
        <v>88.220736704403137</v>
      </c>
      <c r="AC240" s="149">
        <v>89.380687953986225</v>
      </c>
      <c r="AD240" s="149">
        <v>74.913518202241534</v>
      </c>
      <c r="AE240" s="150">
        <v>69.693737579117595</v>
      </c>
      <c r="AF240" s="151">
        <v>322.20868043974849</v>
      </c>
      <c r="AG240" s="148">
        <v>0</v>
      </c>
      <c r="AH240" s="149">
        <v>0</v>
      </c>
      <c r="AI240" s="149">
        <v>0</v>
      </c>
      <c r="AJ240" s="150">
        <v>0</v>
      </c>
      <c r="AK240" s="151">
        <v>0</v>
      </c>
      <c r="AL240" s="153">
        <v>37267.175999999999</v>
      </c>
      <c r="AM240" s="154">
        <v>29840.745999999999</v>
      </c>
      <c r="AN240" s="154">
        <v>405.07800000000003</v>
      </c>
      <c r="AO240" s="154">
        <v>8676.0568105380535</v>
      </c>
      <c r="AP240" s="142">
        <v>9644.7142857142862</v>
      </c>
      <c r="AQ240" s="142">
        <v>482.23571428571432</v>
      </c>
      <c r="AR240" s="142">
        <v>67513</v>
      </c>
    </row>
    <row r="241" spans="1:44" s="92" customFormat="1" ht="14.1" x14ac:dyDescent="0.5">
      <c r="A241" s="4" t="str">
        <f t="shared" si="3"/>
        <v>Southern</v>
      </c>
      <c r="B241" s="4" t="s">
        <v>46</v>
      </c>
      <c r="C241" s="4" t="s">
        <v>170</v>
      </c>
      <c r="D241" s="3" t="s">
        <v>588</v>
      </c>
      <c r="E241" s="3" t="s">
        <v>589</v>
      </c>
      <c r="F241" s="3" t="s">
        <v>150</v>
      </c>
      <c r="G241" s="144">
        <v>0</v>
      </c>
      <c r="H241" s="145">
        <v>0</v>
      </c>
      <c r="I241" s="145">
        <v>0</v>
      </c>
      <c r="J241" s="146">
        <v>0</v>
      </c>
      <c r="K241" s="147">
        <v>2000</v>
      </c>
      <c r="L241" s="145">
        <v>2000</v>
      </c>
      <c r="M241" s="145">
        <v>2000</v>
      </c>
      <c r="N241" s="146">
        <v>2000</v>
      </c>
      <c r="O241" s="147">
        <v>0</v>
      </c>
      <c r="P241" s="145">
        <v>8000</v>
      </c>
      <c r="Q241" s="145">
        <v>8000</v>
      </c>
      <c r="R241" s="148">
        <v>71.041764105846525</v>
      </c>
      <c r="S241" s="149">
        <v>77.778732374736322</v>
      </c>
      <c r="T241" s="149">
        <v>66.791402150795889</v>
      </c>
      <c r="U241" s="150">
        <v>73.528370419685672</v>
      </c>
      <c r="V241" s="151">
        <v>289.14026905106437</v>
      </c>
      <c r="W241" s="148">
        <v>9.6359773864797198</v>
      </c>
      <c r="X241" s="149">
        <v>8.7783001226403794</v>
      </c>
      <c r="Y241" s="149">
        <v>6.0588645410958781</v>
      </c>
      <c r="Z241" s="150">
        <v>5.7109332668224209</v>
      </c>
      <c r="AA241" s="152">
        <v>30.184075317038399</v>
      </c>
      <c r="AB241" s="148">
        <v>8.5890851000258017</v>
      </c>
      <c r="AC241" s="149">
        <v>8.7020168252270178</v>
      </c>
      <c r="AD241" s="149">
        <v>7.2935072525785207</v>
      </c>
      <c r="AE241" s="150">
        <v>6.7853144891730492</v>
      </c>
      <c r="AF241" s="151">
        <v>31.36992366700439</v>
      </c>
      <c r="AG241" s="148">
        <v>0</v>
      </c>
      <c r="AH241" s="149">
        <v>0</v>
      </c>
      <c r="AI241" s="149">
        <v>0</v>
      </c>
      <c r="AJ241" s="150">
        <v>0</v>
      </c>
      <c r="AK241" s="151">
        <v>0</v>
      </c>
      <c r="AL241" s="153">
        <v>4000</v>
      </c>
      <c r="AM241" s="154">
        <v>3960</v>
      </c>
      <c r="AN241" s="154">
        <v>40</v>
      </c>
      <c r="AO241" s="154">
        <v>840.89999999999986</v>
      </c>
      <c r="AP241" s="142">
        <v>1142.8571428571429</v>
      </c>
      <c r="AQ241" s="142">
        <v>70.424999999999997</v>
      </c>
      <c r="AR241" s="142">
        <v>8000</v>
      </c>
    </row>
    <row r="242" spans="1:44" s="92" customFormat="1" ht="14.1" x14ac:dyDescent="0.5">
      <c r="A242" s="4" t="str">
        <f t="shared" si="3"/>
        <v>Southern</v>
      </c>
      <c r="B242" s="4" t="s">
        <v>46</v>
      </c>
      <c r="C242" s="4" t="s">
        <v>170</v>
      </c>
      <c r="D242" s="3" t="s">
        <v>590</v>
      </c>
      <c r="E242" s="3" t="s">
        <v>591</v>
      </c>
      <c r="F242" s="3" t="s">
        <v>150</v>
      </c>
      <c r="G242" s="144">
        <v>0</v>
      </c>
      <c r="H242" s="145">
        <v>0</v>
      </c>
      <c r="I242" s="145">
        <v>0</v>
      </c>
      <c r="J242" s="146">
        <v>0</v>
      </c>
      <c r="K242" s="147">
        <v>6229.8551352428003</v>
      </c>
      <c r="L242" s="145">
        <v>7142.4381000000003</v>
      </c>
      <c r="M242" s="145">
        <v>5707.6349989748005</v>
      </c>
      <c r="N242" s="146">
        <v>5485.5555999999997</v>
      </c>
      <c r="O242" s="147">
        <v>0</v>
      </c>
      <c r="P242" s="145">
        <v>24565.483834217601</v>
      </c>
      <c r="Q242" s="145">
        <v>24565.483834217601</v>
      </c>
      <c r="R242" s="148">
        <v>37.650258743937833</v>
      </c>
      <c r="S242" s="149">
        <v>41.220674001299457</v>
      </c>
      <c r="T242" s="149">
        <v>35.397679160967201</v>
      </c>
      <c r="U242" s="150">
        <v>38.968094418328818</v>
      </c>
      <c r="V242" s="151">
        <v>153.23670632453332</v>
      </c>
      <c r="W242" s="148">
        <v>26.498937812819232</v>
      </c>
      <c r="X242" s="149">
        <v>24.140325337261046</v>
      </c>
      <c r="Y242" s="149">
        <v>16.661877488013666</v>
      </c>
      <c r="Z242" s="150">
        <v>15.705066483761659</v>
      </c>
      <c r="AA242" s="152">
        <v>83.00620712185561</v>
      </c>
      <c r="AB242" s="148">
        <v>33.309002547118162</v>
      </c>
      <c r="AC242" s="149">
        <v>33.746958752996996</v>
      </c>
      <c r="AD242" s="149">
        <v>28.28467162967485</v>
      </c>
      <c r="AE242" s="150">
        <v>26.313868703220084</v>
      </c>
      <c r="AF242" s="151">
        <v>121.65450163301009</v>
      </c>
      <c r="AG242" s="148">
        <v>0</v>
      </c>
      <c r="AH242" s="149">
        <v>0</v>
      </c>
      <c r="AI242" s="149">
        <v>0</v>
      </c>
      <c r="AJ242" s="150">
        <v>0</v>
      </c>
      <c r="AK242" s="151">
        <v>0</v>
      </c>
      <c r="AL242" s="153">
        <v>13372.2932352428</v>
      </c>
      <c r="AM242" s="154">
        <v>11070.8385989748</v>
      </c>
      <c r="AN242" s="154">
        <v>122.352</v>
      </c>
      <c r="AO242" s="154">
        <v>3122.9125284000002</v>
      </c>
      <c r="AP242" s="142">
        <v>3509.3548334596571</v>
      </c>
      <c r="AQ242" s="142">
        <v>273.11250000000001</v>
      </c>
      <c r="AR242" s="142">
        <v>24565.483834217601</v>
      </c>
    </row>
    <row r="243" spans="1:44" s="92" customFormat="1" ht="14.1" x14ac:dyDescent="0.5">
      <c r="A243" s="4" t="str">
        <f t="shared" si="3"/>
        <v>Southern</v>
      </c>
      <c r="B243" s="4" t="s">
        <v>46</v>
      </c>
      <c r="C243" s="4" t="s">
        <v>170</v>
      </c>
      <c r="D243" s="3" t="s">
        <v>592</v>
      </c>
      <c r="E243" s="3" t="s">
        <v>593</v>
      </c>
      <c r="F243" s="3" t="s">
        <v>150</v>
      </c>
      <c r="G243" s="144">
        <v>0</v>
      </c>
      <c r="H243" s="145">
        <v>0</v>
      </c>
      <c r="I243" s="145">
        <v>0</v>
      </c>
      <c r="J243" s="146">
        <v>0</v>
      </c>
      <c r="K243" s="147">
        <v>26100.682199999999</v>
      </c>
      <c r="L243" s="145">
        <v>26907.325799999999</v>
      </c>
      <c r="M243" s="145">
        <v>22355.551199999998</v>
      </c>
      <c r="N243" s="146">
        <v>20665.4408</v>
      </c>
      <c r="O243" s="147">
        <v>0</v>
      </c>
      <c r="P243" s="145">
        <v>96029</v>
      </c>
      <c r="Q243" s="145">
        <v>96029</v>
      </c>
      <c r="R243" s="148">
        <v>0</v>
      </c>
      <c r="S243" s="149">
        <v>0</v>
      </c>
      <c r="T243" s="149">
        <v>0</v>
      </c>
      <c r="U243" s="150">
        <v>0</v>
      </c>
      <c r="V243" s="151">
        <v>0</v>
      </c>
      <c r="W243" s="148">
        <v>1160.0882064302671</v>
      </c>
      <c r="X243" s="149">
        <v>1058.1559734534176</v>
      </c>
      <c r="Y243" s="149">
        <v>777.80179750991704</v>
      </c>
      <c r="Z243" s="150">
        <v>693.71764235574585</v>
      </c>
      <c r="AA243" s="152">
        <v>3689.7636197493471</v>
      </c>
      <c r="AB243" s="148">
        <v>125.48257394307433</v>
      </c>
      <c r="AC243" s="149">
        <v>127.13245438936748</v>
      </c>
      <c r="AD243" s="149">
        <v>106.55477882310001</v>
      </c>
      <c r="AE243" s="150">
        <v>99.13031681478077</v>
      </c>
      <c r="AF243" s="151">
        <v>458.30012397032255</v>
      </c>
      <c r="AG243" s="148">
        <v>0</v>
      </c>
      <c r="AH243" s="149">
        <v>0</v>
      </c>
      <c r="AI243" s="149">
        <v>0</v>
      </c>
      <c r="AJ243" s="150">
        <v>0</v>
      </c>
      <c r="AK243" s="151">
        <v>0</v>
      </c>
      <c r="AL243" s="153">
        <v>53008.008000000002</v>
      </c>
      <c r="AM243" s="154">
        <v>42444.817999999999</v>
      </c>
      <c r="AN243" s="154">
        <v>576.17399999999998</v>
      </c>
      <c r="AO243" s="154">
        <v>11764.720414800002</v>
      </c>
      <c r="AP243" s="142">
        <v>13718.428571428571</v>
      </c>
      <c r="AQ243" s="142">
        <v>1028.8767857142857</v>
      </c>
      <c r="AR243" s="142">
        <v>96029</v>
      </c>
    </row>
    <row r="244" spans="1:44" s="92" customFormat="1" ht="14.1" x14ac:dyDescent="0.5">
      <c r="A244" s="4" t="str">
        <f t="shared" si="3"/>
        <v>Southern</v>
      </c>
      <c r="B244" s="4" t="s">
        <v>46</v>
      </c>
      <c r="C244" s="4" t="s">
        <v>170</v>
      </c>
      <c r="D244" s="3" t="s">
        <v>594</v>
      </c>
      <c r="E244" s="3" t="s">
        <v>595</v>
      </c>
      <c r="F244" s="3" t="s">
        <v>150</v>
      </c>
      <c r="G244" s="144">
        <v>0</v>
      </c>
      <c r="H244" s="145">
        <v>0</v>
      </c>
      <c r="I244" s="145">
        <v>0</v>
      </c>
      <c r="J244" s="146">
        <v>0</v>
      </c>
      <c r="K244" s="147">
        <v>113.0688</v>
      </c>
      <c r="L244" s="145">
        <v>116.56319999999999</v>
      </c>
      <c r="M244" s="145">
        <v>96.844800000000006</v>
      </c>
      <c r="N244" s="146">
        <v>89.523200000000003</v>
      </c>
      <c r="O244" s="147">
        <v>0</v>
      </c>
      <c r="P244" s="145">
        <v>416</v>
      </c>
      <c r="Q244" s="145">
        <v>416</v>
      </c>
      <c r="R244" s="148">
        <v>12.520838525803125</v>
      </c>
      <c r="S244" s="149">
        <v>13.708203351408386</v>
      </c>
      <c r="T244" s="149">
        <v>11.771728528532854</v>
      </c>
      <c r="U244" s="150">
        <v>12.959093354138114</v>
      </c>
      <c r="V244" s="151">
        <v>50.959863759882474</v>
      </c>
      <c r="W244" s="148">
        <v>60.224858665498253</v>
      </c>
      <c r="X244" s="149">
        <v>54.86437576650237</v>
      </c>
      <c r="Y244" s="149">
        <v>37.867903381849239</v>
      </c>
      <c r="Z244" s="150">
        <v>35.693332917640134</v>
      </c>
      <c r="AA244" s="152">
        <v>188.65047073149</v>
      </c>
      <c r="AB244" s="148">
        <v>0.54359644022679643</v>
      </c>
      <c r="AC244" s="149">
        <v>0.55074380028821524</v>
      </c>
      <c r="AD244" s="149">
        <v>0.46160033729996414</v>
      </c>
      <c r="AE244" s="150">
        <v>0.42943721702357951</v>
      </c>
      <c r="AF244" s="151">
        <v>1.9853777948385556</v>
      </c>
      <c r="AG244" s="148">
        <v>0</v>
      </c>
      <c r="AH244" s="149">
        <v>0</v>
      </c>
      <c r="AI244" s="149">
        <v>0</v>
      </c>
      <c r="AJ244" s="150">
        <v>0</v>
      </c>
      <c r="AK244" s="151">
        <v>0</v>
      </c>
      <c r="AL244" s="153">
        <v>229.63200000000001</v>
      </c>
      <c r="AM244" s="154">
        <v>183.87199999999999</v>
      </c>
      <c r="AN244" s="154">
        <v>2.496</v>
      </c>
      <c r="AO244" s="154">
        <v>50.965324800000005</v>
      </c>
      <c r="AP244" s="142">
        <v>59.428571428571431</v>
      </c>
      <c r="AQ244" s="142">
        <v>4.4571428571428573</v>
      </c>
      <c r="AR244" s="142">
        <v>416</v>
      </c>
    </row>
    <row r="245" spans="1:44" s="92" customFormat="1" ht="14.1" x14ac:dyDescent="0.5">
      <c r="A245" s="4" t="str">
        <f t="shared" si="3"/>
        <v>Southern</v>
      </c>
      <c r="B245" s="4" t="s">
        <v>46</v>
      </c>
      <c r="C245" s="4" t="s">
        <v>170</v>
      </c>
      <c r="D245" s="3" t="s">
        <v>596</v>
      </c>
      <c r="E245" s="3" t="s">
        <v>597</v>
      </c>
      <c r="F245" s="3" t="s">
        <v>150</v>
      </c>
      <c r="G245" s="144">
        <v>0</v>
      </c>
      <c r="H245" s="145">
        <v>0</v>
      </c>
      <c r="I245" s="145">
        <v>0</v>
      </c>
      <c r="J245" s="146">
        <v>0</v>
      </c>
      <c r="K245" s="147">
        <v>11938.335646275817</v>
      </c>
      <c r="L245" s="145">
        <v>14365.4337</v>
      </c>
      <c r="M245" s="145">
        <v>10225.329427715269</v>
      </c>
      <c r="N245" s="146">
        <v>11032.9812</v>
      </c>
      <c r="O245" s="147">
        <v>0</v>
      </c>
      <c r="P245" s="145">
        <v>47562.079973991087</v>
      </c>
      <c r="Q245" s="145">
        <v>47562.079973991087</v>
      </c>
      <c r="R245" s="148">
        <v>42.274360387781812</v>
      </c>
      <c r="S245" s="149">
        <v>46.28328426663942</v>
      </c>
      <c r="T245" s="149">
        <v>39.745125150905977</v>
      </c>
      <c r="U245" s="150">
        <v>43.754049029763586</v>
      </c>
      <c r="V245" s="151">
        <v>172.05681883509081</v>
      </c>
      <c r="W245" s="148">
        <v>152.01089818786997</v>
      </c>
      <c r="X245" s="149">
        <v>138.43770038520856</v>
      </c>
      <c r="Y245" s="149">
        <v>115.58256235908395</v>
      </c>
      <c r="Z245" s="150">
        <v>92.077531025559281</v>
      </c>
      <c r="AA245" s="152">
        <v>498.10869195772176</v>
      </c>
      <c r="AB245" s="148">
        <v>66.993687730210382</v>
      </c>
      <c r="AC245" s="149">
        <v>67.874539723741265</v>
      </c>
      <c r="AD245" s="149">
        <v>56.888357915536574</v>
      </c>
      <c r="AE245" s="150">
        <v>52.924523944647568</v>
      </c>
      <c r="AF245" s="151">
        <v>244.6811093141358</v>
      </c>
      <c r="AG245" s="148">
        <v>0</v>
      </c>
      <c r="AH245" s="149">
        <v>0</v>
      </c>
      <c r="AI245" s="149">
        <v>0</v>
      </c>
      <c r="AJ245" s="150">
        <v>0</v>
      </c>
      <c r="AK245" s="151">
        <v>0</v>
      </c>
      <c r="AL245" s="153">
        <v>26303.769346275818</v>
      </c>
      <c r="AM245" s="154">
        <v>21012.220627715269</v>
      </c>
      <c r="AN245" s="154">
        <v>246.09000000000003</v>
      </c>
      <c r="AO245" s="154">
        <v>6281.0474868000001</v>
      </c>
      <c r="AP245" s="142">
        <v>6794.5828534272978</v>
      </c>
      <c r="AQ245" s="142">
        <v>549.30535714285713</v>
      </c>
      <c r="AR245" s="142">
        <v>47562.079973991087</v>
      </c>
    </row>
    <row r="246" spans="1:44" s="92" customFormat="1" ht="14.1" x14ac:dyDescent="0.5">
      <c r="A246" s="4" t="str">
        <f t="shared" si="3"/>
        <v>Southern</v>
      </c>
      <c r="B246" s="4" t="s">
        <v>46</v>
      </c>
      <c r="C246" s="4" t="s">
        <v>170</v>
      </c>
      <c r="D246" s="3" t="s">
        <v>598</v>
      </c>
      <c r="E246" s="3" t="s">
        <v>599</v>
      </c>
      <c r="F246" s="3" t="s">
        <v>150</v>
      </c>
      <c r="G246" s="144">
        <v>0</v>
      </c>
      <c r="H246" s="145">
        <v>0</v>
      </c>
      <c r="I246" s="145">
        <v>0</v>
      </c>
      <c r="J246" s="146">
        <v>0</v>
      </c>
      <c r="K246" s="147">
        <v>574.11405708949985</v>
      </c>
      <c r="L246" s="145">
        <v>690.83310000000006</v>
      </c>
      <c r="M246" s="145">
        <v>491.7356603768784</v>
      </c>
      <c r="N246" s="146">
        <v>530.57560000000001</v>
      </c>
      <c r="O246" s="147">
        <v>0</v>
      </c>
      <c r="P246" s="145">
        <v>2287.2584174663784</v>
      </c>
      <c r="Q246" s="145">
        <v>2287.2584174663784</v>
      </c>
      <c r="R246" s="148">
        <v>11.858347799733352</v>
      </c>
      <c r="S246" s="149">
        <v>12.982887904469967</v>
      </c>
      <c r="T246" s="149">
        <v>11.148873999749306</v>
      </c>
      <c r="U246" s="150">
        <v>12.273414104485921</v>
      </c>
      <c r="V246" s="151">
        <v>48.263523808438549</v>
      </c>
      <c r="W246" s="148">
        <v>62.489299736469</v>
      </c>
      <c r="X246" s="149">
        <v>56.534200510371051</v>
      </c>
      <c r="Y246" s="149">
        <v>43.194500517022227</v>
      </c>
      <c r="Z246" s="150">
        <v>37.054137081217739</v>
      </c>
      <c r="AA246" s="152">
        <v>199.27213784508001</v>
      </c>
      <c r="AB246" s="148">
        <v>3.2217236138922272</v>
      </c>
      <c r="AC246" s="149">
        <v>3.264083749063929</v>
      </c>
      <c r="AD246" s="149">
        <v>2.7357587298390902</v>
      </c>
      <c r="AE246" s="150">
        <v>2.5451381215664308</v>
      </c>
      <c r="AF246" s="151">
        <v>11.766704214361678</v>
      </c>
      <c r="AG246" s="148">
        <v>0</v>
      </c>
      <c r="AH246" s="149">
        <v>0</v>
      </c>
      <c r="AI246" s="149">
        <v>0</v>
      </c>
      <c r="AJ246" s="150">
        <v>0</v>
      </c>
      <c r="AK246" s="151">
        <v>0</v>
      </c>
      <c r="AL246" s="153">
        <v>1264.9471570894998</v>
      </c>
      <c r="AM246" s="154">
        <v>1010.4792603768786</v>
      </c>
      <c r="AN246" s="154">
        <v>11.831999999999999</v>
      </c>
      <c r="AO246" s="154">
        <v>302.0553084</v>
      </c>
      <c r="AP246" s="142">
        <v>326.75120249519694</v>
      </c>
      <c r="AQ246" s="142">
        <v>26.416071428571428</v>
      </c>
      <c r="AR246" s="142">
        <v>2287.2584174663784</v>
      </c>
    </row>
    <row r="247" spans="1:44" s="92" customFormat="1" ht="14.1" x14ac:dyDescent="0.5">
      <c r="A247" s="4" t="str">
        <f t="shared" si="3"/>
        <v>Southern</v>
      </c>
      <c r="B247" s="4" t="s">
        <v>46</v>
      </c>
      <c r="C247" s="4" t="s">
        <v>170</v>
      </c>
      <c r="D247" s="3" t="s">
        <v>600</v>
      </c>
      <c r="E247" s="3" t="s">
        <v>601</v>
      </c>
      <c r="F247" s="3" t="s">
        <v>150</v>
      </c>
      <c r="G247" s="144">
        <v>0</v>
      </c>
      <c r="H247" s="145">
        <v>0</v>
      </c>
      <c r="I247" s="145">
        <v>0</v>
      </c>
      <c r="J247" s="146">
        <v>0</v>
      </c>
      <c r="K247" s="147">
        <v>102017.54789999999</v>
      </c>
      <c r="L247" s="145">
        <v>105170.4081</v>
      </c>
      <c r="M247" s="145">
        <v>87379.268400000001</v>
      </c>
      <c r="N247" s="146">
        <v>80773.275600000008</v>
      </c>
      <c r="O247" s="147">
        <v>0</v>
      </c>
      <c r="P247" s="145">
        <v>375340.5</v>
      </c>
      <c r="Q247" s="145">
        <v>375340.5</v>
      </c>
      <c r="R247" s="148">
        <v>76.369966293377857</v>
      </c>
      <c r="S247" s="149">
        <v>83.612213809192681</v>
      </c>
      <c r="T247" s="149">
        <v>71.800823010868072</v>
      </c>
      <c r="U247" s="150">
        <v>79.043070526682897</v>
      </c>
      <c r="V247" s="151">
        <v>310.82607364012154</v>
      </c>
      <c r="W247" s="148">
        <v>3719.1403595758575</v>
      </c>
      <c r="X247" s="149">
        <v>3372.7106903437411</v>
      </c>
      <c r="Y247" s="149">
        <v>2598.7636103537757</v>
      </c>
      <c r="Z247" s="150">
        <v>2215.8298505279531</v>
      </c>
      <c r="AA247" s="152">
        <v>11906.444510801326</v>
      </c>
      <c r="AB247" s="148">
        <v>490.4657684445815</v>
      </c>
      <c r="AC247" s="149">
        <v>496.91455137518955</v>
      </c>
      <c r="AD247" s="149">
        <v>416.48389760177213</v>
      </c>
      <c r="AE247" s="150">
        <v>387.46437441403572</v>
      </c>
      <c r="AF247" s="151">
        <v>1791.3285918355791</v>
      </c>
      <c r="AG247" s="148">
        <v>0</v>
      </c>
      <c r="AH247" s="149">
        <v>0</v>
      </c>
      <c r="AI247" s="149">
        <v>0</v>
      </c>
      <c r="AJ247" s="150">
        <v>0</v>
      </c>
      <c r="AK247" s="151">
        <v>0</v>
      </c>
      <c r="AL247" s="153">
        <v>207187.95600000001</v>
      </c>
      <c r="AM247" s="154">
        <v>165900.50099999999</v>
      </c>
      <c r="AN247" s="154">
        <v>2252.0430000000001</v>
      </c>
      <c r="AO247" s="154">
        <v>48234.791837064833</v>
      </c>
      <c r="AP247" s="142">
        <v>53620.071428571428</v>
      </c>
      <c r="AQ247" s="142">
        <v>2681.0035714285714</v>
      </c>
      <c r="AR247" s="142">
        <v>375340.5</v>
      </c>
    </row>
    <row r="248" spans="1:44" s="92" customFormat="1" ht="14.1" x14ac:dyDescent="0.5">
      <c r="A248" s="4" t="str">
        <f t="shared" si="3"/>
        <v>Southern</v>
      </c>
      <c r="B248" s="4" t="s">
        <v>46</v>
      </c>
      <c r="C248" s="4" t="s">
        <v>170</v>
      </c>
      <c r="D248" s="3" t="s">
        <v>602</v>
      </c>
      <c r="E248" s="3" t="s">
        <v>603</v>
      </c>
      <c r="F248" s="3" t="s">
        <v>150</v>
      </c>
      <c r="G248" s="144">
        <v>0</v>
      </c>
      <c r="H248" s="145">
        <v>0</v>
      </c>
      <c r="I248" s="145">
        <v>0</v>
      </c>
      <c r="J248" s="146">
        <v>0</v>
      </c>
      <c r="K248" s="147">
        <v>19093.134599999998</v>
      </c>
      <c r="L248" s="145">
        <v>19683.2094</v>
      </c>
      <c r="M248" s="145">
        <v>16353.5016</v>
      </c>
      <c r="N248" s="146">
        <v>15117.154399999999</v>
      </c>
      <c r="O248" s="147">
        <v>0</v>
      </c>
      <c r="P248" s="145">
        <v>70247</v>
      </c>
      <c r="Q248" s="145">
        <v>70247</v>
      </c>
      <c r="R248" s="148">
        <v>130.4342571496941</v>
      </c>
      <c r="S248" s="149">
        <v>142.80348055868015</v>
      </c>
      <c r="T248" s="149">
        <v>122.63049817492609</v>
      </c>
      <c r="U248" s="150">
        <v>134.99972158391211</v>
      </c>
      <c r="V248" s="151">
        <v>530.86795746721248</v>
      </c>
      <c r="W248" s="148">
        <v>1058.1101403272078</v>
      </c>
      <c r="X248" s="149">
        <v>950.17285349362237</v>
      </c>
      <c r="Y248" s="149">
        <v>801.91055603071084</v>
      </c>
      <c r="Z248" s="150">
        <v>627.76378341326074</v>
      </c>
      <c r="AA248" s="152">
        <v>3437.9573332648015</v>
      </c>
      <c r="AB248" s="148">
        <v>91.79331523223982</v>
      </c>
      <c r="AC248" s="149">
        <v>93.00023975684195</v>
      </c>
      <c r="AD248" s="149">
        <v>77.947208880554271</v>
      </c>
      <c r="AE248" s="150">
        <v>72.516048519844674</v>
      </c>
      <c r="AF248" s="151">
        <v>335.25681238948073</v>
      </c>
      <c r="AG248" s="148">
        <v>0</v>
      </c>
      <c r="AH248" s="149">
        <v>0</v>
      </c>
      <c r="AI248" s="149">
        <v>0</v>
      </c>
      <c r="AJ248" s="150">
        <v>0</v>
      </c>
      <c r="AK248" s="151">
        <v>0</v>
      </c>
      <c r="AL248" s="153">
        <v>38776.343999999997</v>
      </c>
      <c r="AM248" s="154">
        <v>31049.174000000003</v>
      </c>
      <c r="AN248" s="154">
        <v>421.48200000000003</v>
      </c>
      <c r="AO248" s="154">
        <v>8606.1566616000018</v>
      </c>
      <c r="AP248" s="142">
        <v>10035.285714285714</v>
      </c>
      <c r="AQ248" s="142">
        <v>752.6464285714286</v>
      </c>
      <c r="AR248" s="142">
        <v>70247</v>
      </c>
    </row>
    <row r="249" spans="1:44" s="92" customFormat="1" ht="14.1" x14ac:dyDescent="0.5">
      <c r="A249" s="4" t="str">
        <f t="shared" si="3"/>
        <v>Capital</v>
      </c>
      <c r="B249" s="4" t="s">
        <v>47</v>
      </c>
      <c r="C249" s="4" t="s">
        <v>171</v>
      </c>
      <c r="D249" s="3" t="s">
        <v>604</v>
      </c>
      <c r="E249" s="3" t="s">
        <v>605</v>
      </c>
      <c r="F249" s="3" t="s">
        <v>150</v>
      </c>
      <c r="G249" s="144">
        <v>0</v>
      </c>
      <c r="H249" s="145">
        <v>0</v>
      </c>
      <c r="I249" s="145">
        <v>0</v>
      </c>
      <c r="J249" s="146">
        <v>0</v>
      </c>
      <c r="K249" s="147">
        <v>4490.9341999999997</v>
      </c>
      <c r="L249" s="145">
        <v>4576.6669000000002</v>
      </c>
      <c r="M249" s="145">
        <v>4549.3054000000002</v>
      </c>
      <c r="N249" s="146">
        <v>4624.0934999999999</v>
      </c>
      <c r="O249" s="147">
        <v>0</v>
      </c>
      <c r="P249" s="145">
        <v>18241</v>
      </c>
      <c r="Q249" s="145">
        <v>18241</v>
      </c>
      <c r="R249" s="148">
        <v>15.740669314768267</v>
      </c>
      <c r="S249" s="149">
        <v>17.233374219261957</v>
      </c>
      <c r="T249" s="149">
        <v>14.79891986858555</v>
      </c>
      <c r="U249" s="150">
        <v>16.291624773079242</v>
      </c>
      <c r="V249" s="151">
        <v>64.064588175695008</v>
      </c>
      <c r="W249" s="148">
        <v>415.6756928717133</v>
      </c>
      <c r="X249" s="149">
        <v>233.42890910394436</v>
      </c>
      <c r="Y249" s="149">
        <v>1707.5144705408338</v>
      </c>
      <c r="Z249" s="150">
        <v>253.40477306596824</v>
      </c>
      <c r="AA249" s="152">
        <v>2610.0238455824597</v>
      </c>
      <c r="AB249" s="148">
        <v>71.730522145919281</v>
      </c>
      <c r="AC249" s="149">
        <v>71.962004266599948</v>
      </c>
      <c r="AD249" s="149">
        <v>70.225888361495009</v>
      </c>
      <c r="AE249" s="150">
        <v>75.434236076809839</v>
      </c>
      <c r="AF249" s="151">
        <v>289.35265085082403</v>
      </c>
      <c r="AG249" s="148">
        <v>0</v>
      </c>
      <c r="AH249" s="149">
        <v>0</v>
      </c>
      <c r="AI249" s="149">
        <v>0</v>
      </c>
      <c r="AJ249" s="150">
        <v>0</v>
      </c>
      <c r="AK249" s="151">
        <v>0</v>
      </c>
      <c r="AL249" s="153">
        <v>9067.6010999999999</v>
      </c>
      <c r="AM249" s="154">
        <v>8642.5858000000007</v>
      </c>
      <c r="AN249" s="154">
        <v>530.81309999999996</v>
      </c>
      <c r="AO249" s="154">
        <v>2344.1404215636194</v>
      </c>
      <c r="AP249" s="142">
        <v>2605.8571428571427</v>
      </c>
      <c r="AQ249" s="142">
        <v>130.29285714285714</v>
      </c>
      <c r="AR249" s="142">
        <v>18241</v>
      </c>
    </row>
    <row r="250" spans="1:44" s="92" customFormat="1" ht="14.1" x14ac:dyDescent="0.5">
      <c r="A250" s="4" t="str">
        <f t="shared" si="3"/>
        <v>Capital</v>
      </c>
      <c r="B250" s="4" t="s">
        <v>47</v>
      </c>
      <c r="C250" s="4" t="s">
        <v>171</v>
      </c>
      <c r="D250" s="3" t="s">
        <v>606</v>
      </c>
      <c r="E250" s="3" t="s">
        <v>607</v>
      </c>
      <c r="F250" s="3" t="s">
        <v>150</v>
      </c>
      <c r="G250" s="144">
        <v>0</v>
      </c>
      <c r="H250" s="145">
        <v>0</v>
      </c>
      <c r="I250" s="145">
        <v>0</v>
      </c>
      <c r="J250" s="146">
        <v>0</v>
      </c>
      <c r="K250" s="147">
        <v>8014.5486000000001</v>
      </c>
      <c r="L250" s="145">
        <v>8167.5477000000001</v>
      </c>
      <c r="M250" s="145">
        <v>8118.7182000000003</v>
      </c>
      <c r="N250" s="146">
        <v>8252.1854999999996</v>
      </c>
      <c r="O250" s="147">
        <v>0</v>
      </c>
      <c r="P250" s="145">
        <v>32553</v>
      </c>
      <c r="Q250" s="145">
        <v>32553</v>
      </c>
      <c r="R250" s="148">
        <v>13.432658587214934</v>
      </c>
      <c r="S250" s="149">
        <v>14.70649230753283</v>
      </c>
      <c r="T250" s="149">
        <v>12.628995252937118</v>
      </c>
      <c r="U250" s="150">
        <v>13.902828973255016</v>
      </c>
      <c r="V250" s="151">
        <v>54.6709751209399</v>
      </c>
      <c r="W250" s="148">
        <v>598.9519623892985</v>
      </c>
      <c r="X250" s="149">
        <v>324.82302750287431</v>
      </c>
      <c r="Y250" s="149">
        <v>2569.7053416257763</v>
      </c>
      <c r="Z250" s="150">
        <v>365.52665373671533</v>
      </c>
      <c r="AA250" s="152">
        <v>3859.0069852546644</v>
      </c>
      <c r="AB250" s="148">
        <v>66.117801703398442</v>
      </c>
      <c r="AC250" s="149">
        <v>66.331170970694615</v>
      </c>
      <c r="AD250" s="149">
        <v>64.730901465973389</v>
      </c>
      <c r="AE250" s="150">
        <v>69.531709980137052</v>
      </c>
      <c r="AF250" s="151">
        <v>266.7115841202035</v>
      </c>
      <c r="AG250" s="148">
        <v>0</v>
      </c>
      <c r="AH250" s="149">
        <v>0</v>
      </c>
      <c r="AI250" s="149">
        <v>0</v>
      </c>
      <c r="AJ250" s="150">
        <v>0</v>
      </c>
      <c r="AK250" s="151">
        <v>0</v>
      </c>
      <c r="AL250" s="153">
        <v>16182.096300000001</v>
      </c>
      <c r="AM250" s="154">
        <v>15423.611399999998</v>
      </c>
      <c r="AN250" s="154">
        <v>947.29230000000007</v>
      </c>
      <c r="AO250" s="154">
        <v>4183.3673122723803</v>
      </c>
      <c r="AP250" s="142">
        <v>4650.4285714285716</v>
      </c>
      <c r="AQ250" s="142">
        <v>232.5214285714286</v>
      </c>
      <c r="AR250" s="142">
        <v>32553</v>
      </c>
    </row>
    <row r="251" spans="1:44" s="92" customFormat="1" ht="14.1" x14ac:dyDescent="0.5">
      <c r="A251" s="4" t="str">
        <f t="shared" si="3"/>
        <v>Capital</v>
      </c>
      <c r="B251" s="4" t="s">
        <v>47</v>
      </c>
      <c r="C251" s="4" t="s">
        <v>171</v>
      </c>
      <c r="D251" s="3" t="s">
        <v>608</v>
      </c>
      <c r="E251" s="3" t="s">
        <v>609</v>
      </c>
      <c r="F251" s="3" t="s">
        <v>150</v>
      </c>
      <c r="G251" s="144">
        <v>0</v>
      </c>
      <c r="H251" s="145">
        <v>0</v>
      </c>
      <c r="I251" s="145">
        <v>0</v>
      </c>
      <c r="J251" s="146">
        <v>0</v>
      </c>
      <c r="K251" s="147">
        <v>6219.9150276844603</v>
      </c>
      <c r="L251" s="145">
        <v>7398.6646500000006</v>
      </c>
      <c r="M251" s="145">
        <v>6300.758764843642</v>
      </c>
      <c r="N251" s="146">
        <v>7475.33475</v>
      </c>
      <c r="O251" s="147">
        <v>0</v>
      </c>
      <c r="P251" s="145">
        <v>27394.673192528106</v>
      </c>
      <c r="Q251" s="145">
        <v>27394.673192528106</v>
      </c>
      <c r="R251" s="148">
        <v>6.1959603799401206</v>
      </c>
      <c r="S251" s="149">
        <v>6.783530086299927</v>
      </c>
      <c r="T251" s="149">
        <v>5.8252618956701987</v>
      </c>
      <c r="U251" s="150">
        <v>6.412831602030006</v>
      </c>
      <c r="V251" s="151">
        <v>25.217583963940253</v>
      </c>
      <c r="W251" s="148">
        <v>457.5714875124217</v>
      </c>
      <c r="X251" s="149">
        <v>248.29343797421564</v>
      </c>
      <c r="Y251" s="149">
        <v>1961.7724224346696</v>
      </c>
      <c r="Z251" s="150">
        <v>279.24049356676915</v>
      </c>
      <c r="AA251" s="152">
        <v>2946.8778414880762</v>
      </c>
      <c r="AB251" s="148">
        <v>44.319551620927776</v>
      </c>
      <c r="AC251" s="149">
        <v>44.462575587433399</v>
      </c>
      <c r="AD251" s="149">
        <v>43.389895838641273</v>
      </c>
      <c r="AE251" s="150">
        <v>46.607935085017637</v>
      </c>
      <c r="AF251" s="151">
        <v>178.77995813202008</v>
      </c>
      <c r="AG251" s="148">
        <v>0</v>
      </c>
      <c r="AH251" s="149">
        <v>0</v>
      </c>
      <c r="AI251" s="149">
        <v>0</v>
      </c>
      <c r="AJ251" s="150">
        <v>0</v>
      </c>
      <c r="AK251" s="151">
        <v>0</v>
      </c>
      <c r="AL251" s="153">
        <v>13618.579677684462</v>
      </c>
      <c r="AM251" s="154">
        <v>13089.595414843643</v>
      </c>
      <c r="AN251" s="154">
        <v>686.49810000000002</v>
      </c>
      <c r="AO251" s="154">
        <v>3789.5501793365925</v>
      </c>
      <c r="AP251" s="142">
        <v>3913.5247417897294</v>
      </c>
      <c r="AQ251" s="142">
        <v>180.45477044459966</v>
      </c>
      <c r="AR251" s="142">
        <v>27394.673192528106</v>
      </c>
    </row>
    <row r="252" spans="1:44" s="92" customFormat="1" ht="14.1" x14ac:dyDescent="0.5">
      <c r="A252" s="4" t="str">
        <f t="shared" si="3"/>
        <v>Capital</v>
      </c>
      <c r="B252" s="4" t="s">
        <v>47</v>
      </c>
      <c r="C252" s="4" t="s">
        <v>171</v>
      </c>
      <c r="D252" s="3" t="s">
        <v>610</v>
      </c>
      <c r="E252" s="3" t="s">
        <v>611</v>
      </c>
      <c r="F252" s="3" t="s">
        <v>150</v>
      </c>
      <c r="G252" s="144">
        <v>0</v>
      </c>
      <c r="H252" s="145">
        <v>0</v>
      </c>
      <c r="I252" s="145">
        <v>0</v>
      </c>
      <c r="J252" s="146">
        <v>0</v>
      </c>
      <c r="K252" s="147">
        <v>2174.5614999999998</v>
      </c>
      <c r="L252" s="145">
        <v>2216.0742500000001</v>
      </c>
      <c r="M252" s="145">
        <v>2202.8254999999999</v>
      </c>
      <c r="N252" s="146">
        <v>2239.0387500000002</v>
      </c>
      <c r="O252" s="147">
        <v>0</v>
      </c>
      <c r="P252" s="145">
        <v>8832.5</v>
      </c>
      <c r="Q252" s="145">
        <v>8832.5</v>
      </c>
      <c r="R252" s="148">
        <v>0</v>
      </c>
      <c r="S252" s="149">
        <v>0</v>
      </c>
      <c r="T252" s="149">
        <v>0</v>
      </c>
      <c r="U252" s="150">
        <v>0</v>
      </c>
      <c r="V252" s="151">
        <v>0</v>
      </c>
      <c r="W252" s="148">
        <v>283.50007222996828</v>
      </c>
      <c r="X252" s="149">
        <v>156.69418111795073</v>
      </c>
      <c r="Y252" s="149">
        <v>1188.3636290858155</v>
      </c>
      <c r="Z252" s="150">
        <v>172.9131973042511</v>
      </c>
      <c r="AA252" s="152">
        <v>1801.4710797379855</v>
      </c>
      <c r="AB252" s="148">
        <v>30.067956223041573</v>
      </c>
      <c r="AC252" s="149">
        <v>30.164988756234127</v>
      </c>
      <c r="AD252" s="149">
        <v>29.437244757289996</v>
      </c>
      <c r="AE252" s="150">
        <v>31.620476754122382</v>
      </c>
      <c r="AF252" s="151">
        <v>121.29066649068808</v>
      </c>
      <c r="AG252" s="148">
        <v>0</v>
      </c>
      <c r="AH252" s="149">
        <v>0</v>
      </c>
      <c r="AI252" s="149">
        <v>0</v>
      </c>
      <c r="AJ252" s="150">
        <v>0</v>
      </c>
      <c r="AK252" s="151">
        <v>0</v>
      </c>
      <c r="AL252" s="153">
        <v>4390.6357499999995</v>
      </c>
      <c r="AM252" s="154">
        <v>4184.8385000000007</v>
      </c>
      <c r="AN252" s="154">
        <v>257.02575000000002</v>
      </c>
      <c r="AO252" s="154">
        <v>1135.0594963796209</v>
      </c>
      <c r="AP252" s="142">
        <v>1261.7857142857142</v>
      </c>
      <c r="AQ252" s="142">
        <v>63.089285714285715</v>
      </c>
      <c r="AR252" s="142">
        <v>8832.5</v>
      </c>
    </row>
    <row r="253" spans="1:44" s="92" customFormat="1" ht="14.1" x14ac:dyDescent="0.5">
      <c r="A253" s="4" t="str">
        <f t="shared" si="3"/>
        <v>Capital</v>
      </c>
      <c r="B253" s="4" t="s">
        <v>47</v>
      </c>
      <c r="C253" s="4" t="s">
        <v>171</v>
      </c>
      <c r="D253" s="3" t="s">
        <v>612</v>
      </c>
      <c r="E253" s="3" t="s">
        <v>613</v>
      </c>
      <c r="F253" s="3" t="s">
        <v>150</v>
      </c>
      <c r="G253" s="144">
        <v>6004.6475619235061</v>
      </c>
      <c r="H253" s="145">
        <v>6004.6475619235061</v>
      </c>
      <c r="I253" s="145">
        <v>5744.3095704792104</v>
      </c>
      <c r="J253" s="146">
        <v>7467.4271000000008</v>
      </c>
      <c r="K253" s="147">
        <v>5283.1890959501679</v>
      </c>
      <c r="L253" s="145">
        <v>6284.4177500000005</v>
      </c>
      <c r="M253" s="145">
        <v>5351.8576788382288</v>
      </c>
      <c r="N253" s="146">
        <v>6349.5412500000002</v>
      </c>
      <c r="O253" s="147">
        <v>26171.727032402716</v>
      </c>
      <c r="P253" s="145">
        <v>23269.005774788398</v>
      </c>
      <c r="Q253" s="145">
        <v>49440.732807191118</v>
      </c>
      <c r="R253" s="148">
        <v>92.563323983560679</v>
      </c>
      <c r="S253" s="149">
        <v>101.34120533812705</v>
      </c>
      <c r="T253" s="149">
        <v>87.025347334971585</v>
      </c>
      <c r="U253" s="150">
        <v>95.80322868953796</v>
      </c>
      <c r="V253" s="151">
        <v>376.73310534619725</v>
      </c>
      <c r="W253" s="148">
        <v>814.15773674736874</v>
      </c>
      <c r="X253" s="149">
        <v>459.56764639628756</v>
      </c>
      <c r="Y253" s="149">
        <v>3339.071166339565</v>
      </c>
      <c r="Z253" s="150">
        <v>498.15522509208893</v>
      </c>
      <c r="AA253" s="152">
        <v>5110.9517745753101</v>
      </c>
      <c r="AB253" s="148">
        <v>91.167949746193571</v>
      </c>
      <c r="AC253" s="149">
        <v>91.462158539243006</v>
      </c>
      <c r="AD253" s="149">
        <v>89.255592591372249</v>
      </c>
      <c r="AE253" s="150">
        <v>95.875290434984521</v>
      </c>
      <c r="AF253" s="151">
        <v>367.7609913117933</v>
      </c>
      <c r="AG253" s="148">
        <v>0</v>
      </c>
      <c r="AH253" s="149">
        <v>0</v>
      </c>
      <c r="AI253" s="149">
        <v>0</v>
      </c>
      <c r="AJ253" s="150">
        <v>0</v>
      </c>
      <c r="AK253" s="151">
        <v>0</v>
      </c>
      <c r="AL253" s="153">
        <v>24527.597207873674</v>
      </c>
      <c r="AM253" s="154">
        <v>23675.017899317445</v>
      </c>
      <c r="AN253" s="154">
        <v>1238.1176999999998</v>
      </c>
      <c r="AO253" s="154">
        <v>6834.6452596041627</v>
      </c>
      <c r="AP253" s="142">
        <v>7062.9618295987311</v>
      </c>
      <c r="AQ253" s="142">
        <v>325.45929807638868</v>
      </c>
      <c r="AR253" s="142">
        <v>49440.732807191118</v>
      </c>
    </row>
    <row r="254" spans="1:44" s="92" customFormat="1" ht="14.1" x14ac:dyDescent="0.5">
      <c r="A254" s="4" t="str">
        <f t="shared" si="3"/>
        <v>Capital</v>
      </c>
      <c r="B254" s="4" t="s">
        <v>47</v>
      </c>
      <c r="C254" s="4" t="s">
        <v>171</v>
      </c>
      <c r="D254" s="3" t="s">
        <v>614</v>
      </c>
      <c r="E254" s="3" t="s">
        <v>615</v>
      </c>
      <c r="F254" s="3" t="s">
        <v>150</v>
      </c>
      <c r="G254" s="155">
        <v>0</v>
      </c>
      <c r="H254" s="156">
        <v>0</v>
      </c>
      <c r="I254" s="156">
        <v>0</v>
      </c>
      <c r="J254" s="157">
        <v>0</v>
      </c>
      <c r="K254" s="158">
        <v>13624.092500000001</v>
      </c>
      <c r="L254" s="156">
        <v>13884.178750000001</v>
      </c>
      <c r="M254" s="156">
        <v>13801.172500000001</v>
      </c>
      <c r="N254" s="157">
        <v>14028.05625</v>
      </c>
      <c r="O254" s="158">
        <v>0</v>
      </c>
      <c r="P254" s="156">
        <v>55337.500000000007</v>
      </c>
      <c r="Q254" s="156">
        <v>55337.500000000007</v>
      </c>
      <c r="R254" s="155">
        <v>31.04638260700164</v>
      </c>
      <c r="S254" s="156">
        <v>33.990545060168657</v>
      </c>
      <c r="T254" s="156">
        <v>29.188906724531456</v>
      </c>
      <c r="U254" s="157">
        <v>32.133069177698481</v>
      </c>
      <c r="V254" s="159">
        <v>126.35890356940021</v>
      </c>
      <c r="W254" s="155">
        <v>689.61899574477252</v>
      </c>
      <c r="X254" s="156">
        <v>374.44470723220036</v>
      </c>
      <c r="Y254" s="156">
        <v>2954.4179161340712</v>
      </c>
      <c r="Z254" s="157">
        <v>420.84329207578566</v>
      </c>
      <c r="AA254" s="160">
        <v>4439.3249111868299</v>
      </c>
      <c r="AB254" s="155">
        <v>182.53700284493573</v>
      </c>
      <c r="AC254" s="156">
        <v>183.12606941321306</v>
      </c>
      <c r="AD254" s="156">
        <v>178.70807015113311</v>
      </c>
      <c r="AE254" s="157">
        <v>191.96206793737289</v>
      </c>
      <c r="AF254" s="159">
        <v>736.33321034665482</v>
      </c>
      <c r="AG254" s="155">
        <v>0</v>
      </c>
      <c r="AH254" s="156">
        <v>0</v>
      </c>
      <c r="AI254" s="156">
        <v>0</v>
      </c>
      <c r="AJ254" s="157">
        <v>0</v>
      </c>
      <c r="AK254" s="159">
        <v>0</v>
      </c>
      <c r="AL254" s="156">
        <v>27508.271250000002</v>
      </c>
      <c r="AM254" s="156">
        <v>26218.907500000005</v>
      </c>
      <c r="AN254" s="156">
        <v>1610.32125</v>
      </c>
      <c r="AO254" s="156">
        <v>7111.3903063580274</v>
      </c>
      <c r="AP254" s="142">
        <v>7905.357142857144</v>
      </c>
      <c r="AQ254" s="142">
        <v>395.26785714285717</v>
      </c>
      <c r="AR254" s="142">
        <v>55337.500000000007</v>
      </c>
    </row>
    <row r="255" spans="1:44" x14ac:dyDescent="0.55000000000000004">
      <c r="A255" s="4" t="str">
        <f t="shared" si="3"/>
        <v>Capital</v>
      </c>
      <c r="B255" t="s">
        <v>47</v>
      </c>
      <c r="C255" s="4" t="s">
        <v>171</v>
      </c>
      <c r="D255" t="s">
        <v>242</v>
      </c>
      <c r="E255" t="s">
        <v>616</v>
      </c>
      <c r="F255" s="3" t="s">
        <v>150</v>
      </c>
      <c r="G255" s="161">
        <v>0</v>
      </c>
      <c r="H255" s="161">
        <v>0</v>
      </c>
      <c r="I255" s="161">
        <v>0</v>
      </c>
      <c r="J255" s="161">
        <v>0</v>
      </c>
      <c r="K255" s="161">
        <v>14732.484899999999</v>
      </c>
      <c r="L255" s="161">
        <v>15013.73055</v>
      </c>
      <c r="M255" s="161">
        <v>14923.971300000001</v>
      </c>
      <c r="N255" s="161">
        <v>15169.313250000001</v>
      </c>
      <c r="O255" s="161">
        <v>0</v>
      </c>
      <c r="P255" s="161">
        <v>59839.5</v>
      </c>
      <c r="Q255" s="161">
        <v>59839.5</v>
      </c>
      <c r="R255" s="161">
        <v>40.34574029483845</v>
      </c>
      <c r="S255" s="161">
        <v>44.171771018768993</v>
      </c>
      <c r="T255" s="161">
        <v>37.931892584890853</v>
      </c>
      <c r="U255" s="161">
        <v>41.757923308821397</v>
      </c>
      <c r="V255" s="161">
        <v>164.20732720731971</v>
      </c>
      <c r="W255" s="161">
        <v>993.78704668782643</v>
      </c>
      <c r="X255" s="161">
        <v>635.10850556415232</v>
      </c>
      <c r="Y255" s="161">
        <v>3361.4672284652579</v>
      </c>
      <c r="Z255" s="161">
        <v>604.29940001612954</v>
      </c>
      <c r="AA255" s="161">
        <v>5594.6621807333659</v>
      </c>
      <c r="AB255" s="161">
        <v>127.85961571558363</v>
      </c>
      <c r="AC255" s="161">
        <v>128.2722324665819</v>
      </c>
      <c r="AD255" s="161">
        <v>125.177606834095</v>
      </c>
      <c r="AE255" s="161">
        <v>134.46148373155569</v>
      </c>
      <c r="AF255" s="161">
        <v>515.77093874781622</v>
      </c>
      <c r="AG255" s="161">
        <v>0</v>
      </c>
      <c r="AH255" s="161">
        <v>0</v>
      </c>
      <c r="AI255" s="161">
        <v>0</v>
      </c>
      <c r="AJ255" s="161">
        <v>0</v>
      </c>
      <c r="AK255" s="161">
        <v>0</v>
      </c>
      <c r="AL255" s="161">
        <v>29746.21545</v>
      </c>
      <c r="AM255" s="161">
        <v>28351.955099999999</v>
      </c>
      <c r="AN255" s="161">
        <v>1741.32945</v>
      </c>
      <c r="AO255" s="161">
        <v>7689.9397377422401</v>
      </c>
      <c r="AP255" s="161">
        <v>8548.5</v>
      </c>
      <c r="AQ255" s="161">
        <v>427.42500000000001</v>
      </c>
      <c r="AR255" s="161">
        <v>59839.5</v>
      </c>
    </row>
    <row r="256" spans="1:44" x14ac:dyDescent="0.55000000000000004">
      <c r="A256" s="4" t="str">
        <f t="shared" si="3"/>
        <v>South Eastern</v>
      </c>
      <c r="B256" t="s">
        <v>48</v>
      </c>
      <c r="C256" s="4" t="s">
        <v>172</v>
      </c>
      <c r="D256" t="s">
        <v>617</v>
      </c>
      <c r="E256" t="s">
        <v>618</v>
      </c>
      <c r="F256" s="3" t="s">
        <v>150</v>
      </c>
      <c r="G256" s="161">
        <v>0</v>
      </c>
      <c r="H256" s="161">
        <v>0</v>
      </c>
      <c r="I256" s="161">
        <v>0</v>
      </c>
      <c r="J256" s="161">
        <v>0</v>
      </c>
      <c r="K256" s="161">
        <v>5063.4132</v>
      </c>
      <c r="L256" s="161">
        <v>4675.8171999999995</v>
      </c>
      <c r="M256" s="161">
        <v>4134.9445999999998</v>
      </c>
      <c r="N256" s="161">
        <v>3743.8249999999998</v>
      </c>
      <c r="O256" s="161">
        <v>0</v>
      </c>
      <c r="P256" s="161">
        <v>17618</v>
      </c>
      <c r="Q256" s="161">
        <v>17618</v>
      </c>
      <c r="R256" s="161">
        <v>0</v>
      </c>
      <c r="S256" s="161">
        <v>0</v>
      </c>
      <c r="T256" s="161">
        <v>0</v>
      </c>
      <c r="U256" s="161">
        <v>0</v>
      </c>
      <c r="V256" s="161">
        <v>0</v>
      </c>
      <c r="W256" s="161">
        <v>55.917505845665602</v>
      </c>
      <c r="X256" s="161">
        <v>37.971068402283151</v>
      </c>
      <c r="Y256" s="161">
        <v>152.84883154685275</v>
      </c>
      <c r="Z256" s="161">
        <v>34.18251346660152</v>
      </c>
      <c r="AA256" s="161">
        <v>280.91991926140304</v>
      </c>
      <c r="AB256" s="161">
        <v>22.293444699038954</v>
      </c>
      <c r="AC256" s="161">
        <v>20.667962820665913</v>
      </c>
      <c r="AD256" s="161">
        <v>18.571326774648512</v>
      </c>
      <c r="AE256" s="161">
        <v>16.992960313039909</v>
      </c>
      <c r="AF256" s="161">
        <v>78.525694607393291</v>
      </c>
      <c r="AG256" s="161">
        <v>0</v>
      </c>
      <c r="AH256" s="161">
        <v>0</v>
      </c>
      <c r="AI256" s="161">
        <v>0</v>
      </c>
      <c r="AJ256" s="161">
        <v>0</v>
      </c>
      <c r="AK256" s="161">
        <v>0</v>
      </c>
      <c r="AL256" s="161">
        <v>9739.2304000000004</v>
      </c>
      <c r="AM256" s="161">
        <v>7630.7302</v>
      </c>
      <c r="AN256" s="161">
        <v>248.0394</v>
      </c>
      <c r="AO256" s="161">
        <v>1446.4659888000001</v>
      </c>
      <c r="AP256" s="161">
        <v>2516.8571428571427</v>
      </c>
      <c r="AQ256" s="161">
        <v>134.76966985439807</v>
      </c>
      <c r="AR256" s="161">
        <v>17618</v>
      </c>
    </row>
    <row r="257" spans="1:44" x14ac:dyDescent="0.55000000000000004">
      <c r="A257" s="4" t="str">
        <f t="shared" si="3"/>
        <v>South Eastern</v>
      </c>
      <c r="B257" t="s">
        <v>48</v>
      </c>
      <c r="C257" s="4" t="s">
        <v>172</v>
      </c>
      <c r="D257" t="s">
        <v>619</v>
      </c>
      <c r="E257" t="s">
        <v>620</v>
      </c>
      <c r="F257" s="3" t="s">
        <v>150</v>
      </c>
      <c r="G257" s="161">
        <v>0</v>
      </c>
      <c r="H257" s="161">
        <v>0</v>
      </c>
      <c r="I257" s="161">
        <v>0</v>
      </c>
      <c r="J257" s="161">
        <v>0</v>
      </c>
      <c r="K257" s="161">
        <v>9816.2145328265742</v>
      </c>
      <c r="L257" s="161">
        <v>10580.701799999999</v>
      </c>
      <c r="M257" s="161">
        <v>8016.2336494585861</v>
      </c>
      <c r="N257" s="161">
        <v>8471.7374999999993</v>
      </c>
      <c r="O257" s="161">
        <v>0</v>
      </c>
      <c r="P257" s="161">
        <v>36884.887482285158</v>
      </c>
      <c r="Q257" s="161">
        <v>36884.887482285158</v>
      </c>
      <c r="R257" s="161">
        <v>0</v>
      </c>
      <c r="S257" s="161">
        <v>0</v>
      </c>
      <c r="T257" s="161">
        <v>0</v>
      </c>
      <c r="U257" s="161">
        <v>0</v>
      </c>
      <c r="V257" s="161">
        <v>0</v>
      </c>
      <c r="W257" s="161">
        <v>80.21699557382378</v>
      </c>
      <c r="X257" s="161">
        <v>64.041262551077125</v>
      </c>
      <c r="Y257" s="161">
        <v>110.59634473510042</v>
      </c>
      <c r="Z257" s="161">
        <v>49.102431404658176</v>
      </c>
      <c r="AA257" s="161">
        <v>303.95703426465951</v>
      </c>
      <c r="AB257" s="161">
        <v>40.356570849411334</v>
      </c>
      <c r="AC257" s="161">
        <v>37.414052298573665</v>
      </c>
      <c r="AD257" s="161">
        <v>33.618629819956958</v>
      </c>
      <c r="AE257" s="161">
        <v>30.761401661897192</v>
      </c>
      <c r="AF257" s="161">
        <v>142.15065462983915</v>
      </c>
      <c r="AG257" s="161">
        <v>2505.2775878623424</v>
      </c>
      <c r="AH257" s="161">
        <v>2690.8537054817748</v>
      </c>
      <c r="AI257" s="161">
        <v>1855.7611761943278</v>
      </c>
      <c r="AJ257" s="161">
        <v>2226.9134114331932</v>
      </c>
      <c r="AK257" s="161">
        <v>9278.8058809716385</v>
      </c>
      <c r="AL257" s="161">
        <v>20396.916332826571</v>
      </c>
      <c r="AM257" s="161">
        <v>15789.492549458586</v>
      </c>
      <c r="AN257" s="161">
        <v>698.47860000000003</v>
      </c>
      <c r="AO257" s="161">
        <v>5123.2852467779612</v>
      </c>
      <c r="AP257" s="161">
        <v>5269.2696403264508</v>
      </c>
      <c r="AQ257" s="161">
        <v>243.96596413228389</v>
      </c>
      <c r="AR257" s="161">
        <v>36884.887482285158</v>
      </c>
    </row>
    <row r="258" spans="1:44" x14ac:dyDescent="0.55000000000000004">
      <c r="A258" s="4" t="str">
        <f t="shared" si="3"/>
        <v>South Eastern</v>
      </c>
      <c r="B258" t="s">
        <v>48</v>
      </c>
      <c r="C258" s="4" t="s">
        <v>172</v>
      </c>
      <c r="D258" t="s">
        <v>621</v>
      </c>
      <c r="E258" t="s">
        <v>622</v>
      </c>
      <c r="F258" s="3" t="s">
        <v>150</v>
      </c>
      <c r="G258" s="161">
        <v>0</v>
      </c>
      <c r="H258" s="161">
        <v>0</v>
      </c>
      <c r="I258" s="161">
        <v>0</v>
      </c>
      <c r="J258" s="161">
        <v>0</v>
      </c>
      <c r="K258" s="161">
        <v>5415.8212746579111</v>
      </c>
      <c r="L258" s="161">
        <v>5837.6056999999992</v>
      </c>
      <c r="M258" s="161">
        <v>4422.7322657001105</v>
      </c>
      <c r="N258" s="161">
        <v>4674.0437499999998</v>
      </c>
      <c r="O258" s="161">
        <v>0</v>
      </c>
      <c r="P258" s="161">
        <v>20350.202990358022</v>
      </c>
      <c r="Q258" s="161">
        <v>20350.202990358022</v>
      </c>
      <c r="R258" s="161">
        <v>0</v>
      </c>
      <c r="S258" s="161">
        <v>0</v>
      </c>
      <c r="T258" s="161">
        <v>0</v>
      </c>
      <c r="U258" s="161">
        <v>0</v>
      </c>
      <c r="V258" s="161">
        <v>0</v>
      </c>
      <c r="W258" s="161">
        <v>73.318204649188829</v>
      </c>
      <c r="X258" s="161">
        <v>41.027327638467341</v>
      </c>
      <c r="Y258" s="161">
        <v>299.89201030198188</v>
      </c>
      <c r="Z258" s="161">
        <v>44.759575696419709</v>
      </c>
      <c r="AA258" s="161">
        <v>458.99711828605774</v>
      </c>
      <c r="AB258" s="161">
        <v>22.2656069962181</v>
      </c>
      <c r="AC258" s="161">
        <v>20.6421548482022</v>
      </c>
      <c r="AD258" s="161">
        <v>18.548136860181685</v>
      </c>
      <c r="AE258" s="161">
        <v>16.971741296166247</v>
      </c>
      <c r="AF258" s="161">
        <v>78.427640000768235</v>
      </c>
      <c r="AG258" s="161">
        <v>0</v>
      </c>
      <c r="AH258" s="161">
        <v>0</v>
      </c>
      <c r="AI258" s="161">
        <v>0</v>
      </c>
      <c r="AJ258" s="161">
        <v>0</v>
      </c>
      <c r="AK258" s="161">
        <v>0</v>
      </c>
      <c r="AL258" s="161">
        <v>11253.42697465791</v>
      </c>
      <c r="AM258" s="161">
        <v>8711.4236157001124</v>
      </c>
      <c r="AN258" s="161">
        <v>385.35239999999999</v>
      </c>
      <c r="AO258" s="161">
        <v>2826.6290577546506</v>
      </c>
      <c r="AP258" s="161">
        <v>2907.1718557654317</v>
      </c>
      <c r="AQ258" s="161">
        <v>134.60138370260242</v>
      </c>
      <c r="AR258" s="161">
        <v>20350.202990358022</v>
      </c>
    </row>
    <row r="259" spans="1:44" x14ac:dyDescent="0.55000000000000004">
      <c r="A259" s="4" t="str">
        <f t="shared" si="3"/>
        <v>South Eastern</v>
      </c>
      <c r="B259" t="s">
        <v>48</v>
      </c>
      <c r="C259" s="4" t="s">
        <v>172</v>
      </c>
      <c r="D259" t="s">
        <v>623</v>
      </c>
      <c r="E259" t="s">
        <v>624</v>
      </c>
      <c r="F259" s="3" t="s">
        <v>150</v>
      </c>
      <c r="G259" s="161">
        <v>0</v>
      </c>
      <c r="H259" s="161">
        <v>0</v>
      </c>
      <c r="I259" s="161">
        <v>0</v>
      </c>
      <c r="J259" s="161">
        <v>0</v>
      </c>
      <c r="K259" s="161">
        <v>18456.955411259441</v>
      </c>
      <c r="L259" s="161">
        <v>19894.383999999998</v>
      </c>
      <c r="M259" s="161">
        <v>15072.538048095304</v>
      </c>
      <c r="N259" s="161">
        <v>15929</v>
      </c>
      <c r="O259" s="161">
        <v>0</v>
      </c>
      <c r="P259" s="161">
        <v>69352.877459354742</v>
      </c>
      <c r="Q259" s="161">
        <v>69352.877459354742</v>
      </c>
      <c r="R259" s="161">
        <v>0</v>
      </c>
      <c r="S259" s="161">
        <v>0</v>
      </c>
      <c r="T259" s="161">
        <v>0</v>
      </c>
      <c r="U259" s="161">
        <v>0</v>
      </c>
      <c r="V259" s="161">
        <v>0</v>
      </c>
      <c r="W259" s="161">
        <v>100.88631085774593</v>
      </c>
      <c r="X259" s="161">
        <v>79.822084693845795</v>
      </c>
      <c r="Y259" s="161">
        <v>166.92227943806083</v>
      </c>
      <c r="Z259" s="161">
        <v>62.949942987952504</v>
      </c>
      <c r="AA259" s="161">
        <v>410.58061797760507</v>
      </c>
      <c r="AB259" s="161">
        <v>75.880516489123195</v>
      </c>
      <c r="AC259" s="161">
        <v>70.347840577447073</v>
      </c>
      <c r="AD259" s="161">
        <v>63.21149048847353</v>
      </c>
      <c r="AE259" s="161">
        <v>57.839181994527159</v>
      </c>
      <c r="AF259" s="161">
        <v>267.27902954957096</v>
      </c>
      <c r="AG259" s="161">
        <v>116.4211511467112</v>
      </c>
      <c r="AH259" s="161">
        <v>125.04494012054163</v>
      </c>
      <c r="AI259" s="161">
        <v>86.237889738304588</v>
      </c>
      <c r="AJ259" s="161">
        <v>103.48546768596549</v>
      </c>
      <c r="AK259" s="161">
        <v>431.1894486915229</v>
      </c>
      <c r="AL259" s="161">
        <v>38351.33941125944</v>
      </c>
      <c r="AM259" s="161">
        <v>29688.238848095301</v>
      </c>
      <c r="AN259" s="161">
        <v>1313.2992000000004</v>
      </c>
      <c r="AO259" s="161">
        <v>9633.066498569644</v>
      </c>
      <c r="AP259" s="161">
        <v>9907.5539227649624</v>
      </c>
      <c r="AQ259" s="161">
        <v>458.71745231284024</v>
      </c>
      <c r="AR259" s="161">
        <v>69352.877459354742</v>
      </c>
    </row>
    <row r="260" spans="1:44" x14ac:dyDescent="0.55000000000000004">
      <c r="A260" s="4" t="str">
        <f t="shared" si="3"/>
        <v>South Eastern</v>
      </c>
      <c r="B260" t="s">
        <v>48</v>
      </c>
      <c r="C260" s="4" t="s">
        <v>172</v>
      </c>
      <c r="D260" t="s">
        <v>625</v>
      </c>
      <c r="E260" t="s">
        <v>626</v>
      </c>
      <c r="F260" s="3" t="s">
        <v>150</v>
      </c>
      <c r="G260" s="161">
        <v>28113.882683134998</v>
      </c>
      <c r="H260" s="161">
        <v>28113.882683134998</v>
      </c>
      <c r="I260" s="161">
        <v>29245.755145774423</v>
      </c>
      <c r="J260" s="161">
        <v>34603.584999999999</v>
      </c>
      <c r="K260" s="161">
        <v>15743.073840516354</v>
      </c>
      <c r="L260" s="161">
        <v>16969.145199999999</v>
      </c>
      <c r="M260" s="161">
        <v>12856.295860713948</v>
      </c>
      <c r="N260" s="161">
        <v>13586.824999999999</v>
      </c>
      <c r="O260" s="161">
        <v>123857.77282890942</v>
      </c>
      <c r="P260" s="161">
        <v>59155.339901230298</v>
      </c>
      <c r="Q260" s="161">
        <v>183013.11273013972</v>
      </c>
      <c r="R260" s="161">
        <v>0</v>
      </c>
      <c r="S260" s="161">
        <v>0</v>
      </c>
      <c r="T260" s="161">
        <v>0</v>
      </c>
      <c r="U260" s="161">
        <v>0</v>
      </c>
      <c r="V260" s="161">
        <v>0</v>
      </c>
      <c r="W260" s="161">
        <v>500.17942931619473</v>
      </c>
      <c r="X260" s="161">
        <v>428.59173031307114</v>
      </c>
      <c r="Y260" s="161">
        <v>713.94294935865355</v>
      </c>
      <c r="Z260" s="161">
        <v>328.16876306183599</v>
      </c>
      <c r="AA260" s="161">
        <v>1970.8828720497554</v>
      </c>
      <c r="AB260" s="161">
        <v>199.81194488734053</v>
      </c>
      <c r="AC260" s="161">
        <v>185.24305704243758</v>
      </c>
      <c r="AD260" s="161">
        <v>166.45130315553376</v>
      </c>
      <c r="AE260" s="161">
        <v>152.3047019148309</v>
      </c>
      <c r="AF260" s="161">
        <v>703.81100700014281</v>
      </c>
      <c r="AG260" s="161">
        <v>1200.6104871239597</v>
      </c>
      <c r="AH260" s="161">
        <v>1289.54459728129</v>
      </c>
      <c r="AI260" s="161">
        <v>889.34110157330349</v>
      </c>
      <c r="AJ260" s="161">
        <v>1067.2093218879641</v>
      </c>
      <c r="AK260" s="161">
        <v>4446.705507866518</v>
      </c>
      <c r="AL260" s="161">
        <v>92720.651723651346</v>
      </c>
      <c r="AM260" s="161">
        <v>86834.232006488368</v>
      </c>
      <c r="AN260" s="161">
        <v>3458.2289999999998</v>
      </c>
      <c r="AO260" s="161">
        <v>25366.218383400013</v>
      </c>
      <c r="AP260" s="161">
        <v>26144.730390019959</v>
      </c>
      <c r="AQ260" s="161">
        <v>1207.9151611142865</v>
      </c>
      <c r="AR260" s="161">
        <v>183013.11273013972</v>
      </c>
    </row>
    <row r="261" spans="1:44" x14ac:dyDescent="0.55000000000000004">
      <c r="A261" s="4" t="str">
        <f t="shared" si="3"/>
        <v>South Eastern</v>
      </c>
      <c r="B261" t="s">
        <v>48</v>
      </c>
      <c r="C261" s="4" t="s">
        <v>172</v>
      </c>
      <c r="D261" t="s">
        <v>627</v>
      </c>
      <c r="E261" t="s">
        <v>628</v>
      </c>
      <c r="F261" s="3" t="s">
        <v>150</v>
      </c>
      <c r="G261" s="161">
        <v>0</v>
      </c>
      <c r="H261" s="161">
        <v>0</v>
      </c>
      <c r="I261" s="161">
        <v>0</v>
      </c>
      <c r="J261" s="161">
        <v>0</v>
      </c>
      <c r="K261" s="161">
        <v>5425.3935000000001</v>
      </c>
      <c r="L261" s="161">
        <v>5010.0884999999998</v>
      </c>
      <c r="M261" s="161">
        <v>4430.54925</v>
      </c>
      <c r="N261" s="161">
        <v>4011.46875</v>
      </c>
      <c r="O261" s="161">
        <v>0</v>
      </c>
      <c r="P261" s="161">
        <v>18877.5</v>
      </c>
      <c r="Q261" s="161">
        <v>18877.5</v>
      </c>
      <c r="R261" s="161">
        <v>0</v>
      </c>
      <c r="S261" s="161">
        <v>0</v>
      </c>
      <c r="T261" s="161">
        <v>0</v>
      </c>
      <c r="U261" s="161">
        <v>0</v>
      </c>
      <c r="V261" s="161">
        <v>0</v>
      </c>
      <c r="W261" s="161">
        <v>93.438727195467436</v>
      </c>
      <c r="X261" s="161">
        <v>73.071100872955839</v>
      </c>
      <c r="Y261" s="161">
        <v>193.30308848952475</v>
      </c>
      <c r="Z261" s="161">
        <v>60.066095499236553</v>
      </c>
      <c r="AA261" s="161">
        <v>419.87901205718458</v>
      </c>
      <c r="AB261" s="161">
        <v>22.529593650487531</v>
      </c>
      <c r="AC261" s="161">
        <v>20.886893444199782</v>
      </c>
      <c r="AD261" s="161">
        <v>18.76804825058225</v>
      </c>
      <c r="AE261" s="161">
        <v>17.172962543027481</v>
      </c>
      <c r="AF261" s="161">
        <v>79.357497888297047</v>
      </c>
      <c r="AG261" s="161">
        <v>0</v>
      </c>
      <c r="AH261" s="161">
        <v>0</v>
      </c>
      <c r="AI261" s="161">
        <v>0</v>
      </c>
      <c r="AJ261" s="161">
        <v>0</v>
      </c>
      <c r="AK261" s="161">
        <v>0</v>
      </c>
      <c r="AL261" s="161">
        <v>10435.482</v>
      </c>
      <c r="AM261" s="161">
        <v>8028.6007499999996</v>
      </c>
      <c r="AN261" s="161">
        <v>413.41724999999997</v>
      </c>
      <c r="AO261" s="161">
        <v>2425.9366705809562</v>
      </c>
      <c r="AP261" s="161">
        <v>2696.7857142857142</v>
      </c>
      <c r="AQ261" s="161">
        <v>134.83928571428572</v>
      </c>
      <c r="AR261" s="161">
        <v>18877.5</v>
      </c>
    </row>
    <row r="262" spans="1:44" x14ac:dyDescent="0.55000000000000004">
      <c r="A262" s="4" t="str">
        <f t="shared" si="3"/>
        <v>South Eastern</v>
      </c>
      <c r="B262" t="s">
        <v>48</v>
      </c>
      <c r="C262" s="4" t="s">
        <v>172</v>
      </c>
      <c r="D262" t="s">
        <v>629</v>
      </c>
      <c r="E262" t="s">
        <v>630</v>
      </c>
      <c r="F262" s="3" t="s">
        <v>150</v>
      </c>
      <c r="G262" s="161">
        <v>0</v>
      </c>
      <c r="H262" s="161">
        <v>0</v>
      </c>
      <c r="I262" s="161">
        <v>0</v>
      </c>
      <c r="J262" s="161">
        <v>0</v>
      </c>
      <c r="K262" s="161">
        <v>7059.8593120242294</v>
      </c>
      <c r="L262" s="161">
        <v>7609.6814999999988</v>
      </c>
      <c r="M262" s="161">
        <v>5765.3061257205527</v>
      </c>
      <c r="N262" s="161">
        <v>6092.90625</v>
      </c>
      <c r="O262" s="161">
        <v>0</v>
      </c>
      <c r="P262" s="161">
        <v>26527.75318774478</v>
      </c>
      <c r="Q262" s="161">
        <v>26527.75318774478</v>
      </c>
      <c r="R262" s="161">
        <v>0</v>
      </c>
      <c r="S262" s="161">
        <v>0</v>
      </c>
      <c r="T262" s="161">
        <v>0</v>
      </c>
      <c r="U262" s="161">
        <v>0</v>
      </c>
      <c r="V262" s="161">
        <v>0</v>
      </c>
      <c r="W262" s="161">
        <v>236.24267112934498</v>
      </c>
      <c r="X262" s="161">
        <v>204.12833102408578</v>
      </c>
      <c r="Y262" s="161">
        <v>236.64577178411523</v>
      </c>
      <c r="Z262" s="161">
        <v>150.04479895947196</v>
      </c>
      <c r="AA262" s="161">
        <v>827.06157289701787</v>
      </c>
      <c r="AB262" s="161">
        <v>32.735287205679612</v>
      </c>
      <c r="AC262" s="161">
        <v>30.348459290365884</v>
      </c>
      <c r="AD262" s="161">
        <v>27.269797196700345</v>
      </c>
      <c r="AE262" s="161">
        <v>24.952152699221799</v>
      </c>
      <c r="AF262" s="161">
        <v>115.30569639196763</v>
      </c>
      <c r="AG262" s="161">
        <v>27.507622824640595</v>
      </c>
      <c r="AH262" s="161">
        <v>29.545224515354711</v>
      </c>
      <c r="AI262" s="161">
        <v>20.376016907141182</v>
      </c>
      <c r="AJ262" s="161">
        <v>24.451220288569417</v>
      </c>
      <c r="AK262" s="161">
        <v>101.8800845357059</v>
      </c>
      <c r="AL262" s="161">
        <v>14669.540812024228</v>
      </c>
      <c r="AM262" s="161">
        <v>11355.870175720553</v>
      </c>
      <c r="AN262" s="161">
        <v>502.34219999999999</v>
      </c>
      <c r="AO262" s="161">
        <v>3684.6864885303912</v>
      </c>
      <c r="AP262" s="161">
        <v>3789.6790268206828</v>
      </c>
      <c r="AQ262" s="161">
        <v>175.46126135859009</v>
      </c>
      <c r="AR262" s="161">
        <v>26527.75318774478</v>
      </c>
    </row>
    <row r="263" spans="1:44" x14ac:dyDescent="0.55000000000000004">
      <c r="A263" s="4" t="str">
        <f t="shared" si="3"/>
        <v>South Eastern</v>
      </c>
      <c r="B263" t="s">
        <v>48</v>
      </c>
      <c r="C263" s="4" t="s">
        <v>172</v>
      </c>
      <c r="D263" t="s">
        <v>631</v>
      </c>
      <c r="E263" t="s">
        <v>632</v>
      </c>
      <c r="F263" s="3" t="s">
        <v>150</v>
      </c>
      <c r="G263" s="161">
        <v>0</v>
      </c>
      <c r="H263" s="161">
        <v>0</v>
      </c>
      <c r="I263" s="161">
        <v>0</v>
      </c>
      <c r="J263" s="161">
        <v>0</v>
      </c>
      <c r="K263" s="161">
        <v>522.20579999999995</v>
      </c>
      <c r="L263" s="161">
        <v>482.23179999999996</v>
      </c>
      <c r="M263" s="161">
        <v>426.44990000000001</v>
      </c>
      <c r="N263" s="161">
        <v>386.11250000000001</v>
      </c>
      <c r="O263" s="161">
        <v>0</v>
      </c>
      <c r="P263" s="161">
        <v>1817</v>
      </c>
      <c r="Q263" s="161">
        <v>1817</v>
      </c>
      <c r="R263" s="161">
        <v>0</v>
      </c>
      <c r="S263" s="161">
        <v>0</v>
      </c>
      <c r="T263" s="161">
        <v>0</v>
      </c>
      <c r="U263" s="161">
        <v>0</v>
      </c>
      <c r="V263" s="161">
        <v>0</v>
      </c>
      <c r="W263" s="161">
        <v>45.390187193984204</v>
      </c>
      <c r="X263" s="161">
        <v>34.355793157964754</v>
      </c>
      <c r="Y263" s="161">
        <v>83.946782338482734</v>
      </c>
      <c r="Z263" s="161">
        <v>27.771350265633192</v>
      </c>
      <c r="AA263" s="161">
        <v>191.46411295606489</v>
      </c>
      <c r="AB263" s="161">
        <v>2.2155517199854331</v>
      </c>
      <c r="AC263" s="161">
        <v>2.0540092028889259</v>
      </c>
      <c r="AD263" s="161">
        <v>1.8456427677934306</v>
      </c>
      <c r="AE263" s="161">
        <v>1.688782642496822</v>
      </c>
      <c r="AF263" s="161">
        <v>7.8039863331646107</v>
      </c>
      <c r="AG263" s="161">
        <v>0</v>
      </c>
      <c r="AH263" s="161">
        <v>0</v>
      </c>
      <c r="AI263" s="161">
        <v>0</v>
      </c>
      <c r="AJ263" s="161">
        <v>0</v>
      </c>
      <c r="AK263" s="161">
        <v>0</v>
      </c>
      <c r="AL263" s="161">
        <v>1004.4376</v>
      </c>
      <c r="AM263" s="161">
        <v>772.77010000000007</v>
      </c>
      <c r="AN263" s="161">
        <v>39.792299999999997</v>
      </c>
      <c r="AO263" s="161">
        <v>233.50162523880797</v>
      </c>
      <c r="AP263" s="161">
        <v>259.57142857142856</v>
      </c>
      <c r="AQ263" s="161">
        <v>12.978571428571428</v>
      </c>
      <c r="AR263" s="161">
        <v>1817</v>
      </c>
    </row>
    <row r="264" spans="1:44" x14ac:dyDescent="0.55000000000000004">
      <c r="A264" s="4" t="str">
        <f t="shared" si="3"/>
        <v>South Eastern</v>
      </c>
      <c r="B264" t="s">
        <v>48</v>
      </c>
      <c r="C264" s="4" t="s">
        <v>172</v>
      </c>
      <c r="D264" t="s">
        <v>633</v>
      </c>
      <c r="E264" t="s">
        <v>634</v>
      </c>
      <c r="F264" s="3" t="s">
        <v>150</v>
      </c>
      <c r="G264" s="161">
        <v>0</v>
      </c>
      <c r="H264" s="161">
        <v>0</v>
      </c>
      <c r="I264" s="161">
        <v>0</v>
      </c>
      <c r="J264" s="161">
        <v>0</v>
      </c>
      <c r="K264" s="161">
        <v>18555.693599999999</v>
      </c>
      <c r="L264" s="161">
        <v>17135.285599999999</v>
      </c>
      <c r="M264" s="161">
        <v>15153.1708</v>
      </c>
      <c r="N264" s="161">
        <v>13719.85</v>
      </c>
      <c r="O264" s="161">
        <v>0</v>
      </c>
      <c r="P264" s="161">
        <v>64564</v>
      </c>
      <c r="Q264" s="161">
        <v>64564</v>
      </c>
      <c r="R264" s="161">
        <v>0</v>
      </c>
      <c r="S264" s="161">
        <v>0</v>
      </c>
      <c r="T264" s="161">
        <v>0</v>
      </c>
      <c r="U264" s="161">
        <v>0</v>
      </c>
      <c r="V264" s="161">
        <v>0</v>
      </c>
      <c r="W264" s="161">
        <v>74.9568860445398</v>
      </c>
      <c r="X264" s="161">
        <v>54.72765746218127</v>
      </c>
      <c r="Y264" s="161">
        <v>161.42264207996064</v>
      </c>
      <c r="Z264" s="161">
        <v>45.847566219591108</v>
      </c>
      <c r="AA264" s="161">
        <v>336.95475180627278</v>
      </c>
      <c r="AB264" s="161">
        <v>65.356852542739446</v>
      </c>
      <c r="AC264" s="161">
        <v>60.591488514438261</v>
      </c>
      <c r="AD264" s="161">
        <v>54.444859550397602</v>
      </c>
      <c r="AE264" s="161">
        <v>49.817622015670366</v>
      </c>
      <c r="AF264" s="161">
        <v>230.21082262324569</v>
      </c>
      <c r="AG264" s="161">
        <v>0</v>
      </c>
      <c r="AH264" s="161">
        <v>0</v>
      </c>
      <c r="AI264" s="161">
        <v>0</v>
      </c>
      <c r="AJ264" s="161">
        <v>0</v>
      </c>
      <c r="AK264" s="161">
        <v>0</v>
      </c>
      <c r="AL264" s="161">
        <v>35690.979200000002</v>
      </c>
      <c r="AM264" s="161">
        <v>27459.069199999998</v>
      </c>
      <c r="AN264" s="161">
        <v>1413.9515999999999</v>
      </c>
      <c r="AO264" s="161">
        <v>8297.0825161906414</v>
      </c>
      <c r="AP264" s="161">
        <v>9223.4285714285706</v>
      </c>
      <c r="AQ264" s="161">
        <v>461.17142857142858</v>
      </c>
      <c r="AR264" s="161">
        <v>64564</v>
      </c>
    </row>
    <row r="265" spans="1:44" x14ac:dyDescent="0.55000000000000004">
      <c r="A265" s="4" t="str">
        <f t="shared" si="3"/>
        <v>South Eastern</v>
      </c>
      <c r="B265" t="s">
        <v>48</v>
      </c>
      <c r="C265" s="4" t="s">
        <v>172</v>
      </c>
      <c r="D265" t="s">
        <v>635</v>
      </c>
      <c r="E265" t="s">
        <v>636</v>
      </c>
      <c r="F265" s="3" t="s">
        <v>150</v>
      </c>
      <c r="G265" s="161">
        <v>0</v>
      </c>
      <c r="H265" s="161">
        <v>0</v>
      </c>
      <c r="I265" s="161">
        <v>0</v>
      </c>
      <c r="J265" s="161">
        <v>0</v>
      </c>
      <c r="K265" s="161">
        <v>3284</v>
      </c>
      <c r="L265" s="161">
        <v>3234</v>
      </c>
      <c r="M265" s="161">
        <v>1858.2372499999999</v>
      </c>
      <c r="N265" s="161">
        <v>1682.46875</v>
      </c>
      <c r="O265" s="161">
        <v>0</v>
      </c>
      <c r="P265" s="161">
        <v>10058.706</v>
      </c>
      <c r="Q265" s="161">
        <v>10058.706</v>
      </c>
      <c r="R265" s="161">
        <v>0</v>
      </c>
      <c r="S265" s="161">
        <v>0</v>
      </c>
      <c r="T265" s="161">
        <v>0</v>
      </c>
      <c r="U265" s="161">
        <v>0</v>
      </c>
      <c r="V265" s="161">
        <v>0</v>
      </c>
      <c r="W265" s="161">
        <v>20.283174705407902</v>
      </c>
      <c r="X265" s="161">
        <v>15.098401424369968</v>
      </c>
      <c r="Y265" s="161">
        <v>40.396225217164101</v>
      </c>
      <c r="Z265" s="161">
        <v>12.408236301830868</v>
      </c>
      <c r="AA265" s="161">
        <v>88.186037648772839</v>
      </c>
      <c r="AB265" s="161">
        <v>9.6541721205199043</v>
      </c>
      <c r="AC265" s="161">
        <v>8.9502574925003113</v>
      </c>
      <c r="AD265" s="161">
        <v>8.0423096389677955</v>
      </c>
      <c r="AE265" s="161">
        <v>7.3587983334994975</v>
      </c>
      <c r="AF265" s="161">
        <v>34.005537585487509</v>
      </c>
      <c r="AG265" s="161">
        <v>50.430641845174421</v>
      </c>
      <c r="AH265" s="161">
        <v>54.16624494481696</v>
      </c>
      <c r="AI265" s="161">
        <v>37.356030996425496</v>
      </c>
      <c r="AJ265" s="161">
        <v>44.827237195710595</v>
      </c>
      <c r="AK265" s="161">
        <v>186.78015498212744</v>
      </c>
      <c r="AL265" s="161">
        <v>6518</v>
      </c>
      <c r="AM265" s="161">
        <v>3367.3127500000001</v>
      </c>
      <c r="AN265" s="161">
        <v>173.39324999999999</v>
      </c>
      <c r="AO265" s="161">
        <v>1099.5</v>
      </c>
      <c r="AP265" s="161">
        <v>1436.9580000000001</v>
      </c>
      <c r="AQ265" s="161">
        <v>56.553571428571438</v>
      </c>
      <c r="AR265" s="161">
        <v>10058.706</v>
      </c>
    </row>
    <row r="266" spans="1:44" x14ac:dyDescent="0.55000000000000004">
      <c r="A266" s="4" t="str">
        <f t="shared" si="3"/>
        <v>South Eastern</v>
      </c>
      <c r="B266" t="s">
        <v>48</v>
      </c>
      <c r="C266" s="4" t="s">
        <v>172</v>
      </c>
      <c r="D266" t="s">
        <v>637</v>
      </c>
      <c r="E266" t="s">
        <v>638</v>
      </c>
      <c r="F266" s="3" t="s">
        <v>150</v>
      </c>
      <c r="G266" s="161">
        <v>0</v>
      </c>
      <c r="H266" s="161">
        <v>0</v>
      </c>
      <c r="I266" s="161">
        <v>0</v>
      </c>
      <c r="J266" s="161">
        <v>0</v>
      </c>
      <c r="K266" s="161">
        <v>3953.0041442111083</v>
      </c>
      <c r="L266" s="161">
        <v>4260.8642999999993</v>
      </c>
      <c r="M266" s="161">
        <v>3228.1491741348195</v>
      </c>
      <c r="N266" s="161">
        <v>3411.5812499999997</v>
      </c>
      <c r="O266" s="161">
        <v>0</v>
      </c>
      <c r="P266" s="161">
        <v>14853.598868345927</v>
      </c>
      <c r="Q266" s="161">
        <v>14853.598868345927</v>
      </c>
      <c r="R266" s="161">
        <v>0</v>
      </c>
      <c r="S266" s="161">
        <v>0</v>
      </c>
      <c r="T266" s="161">
        <v>0</v>
      </c>
      <c r="U266" s="161">
        <v>0</v>
      </c>
      <c r="V266" s="161">
        <v>0</v>
      </c>
      <c r="W266" s="161">
        <v>72.483855332437741</v>
      </c>
      <c r="X266" s="161">
        <v>62.511734925792048</v>
      </c>
      <c r="Y266" s="161">
        <v>90.414921840351184</v>
      </c>
      <c r="Z266" s="161">
        <v>47.041410541037422</v>
      </c>
      <c r="AA266" s="161">
        <v>272.45192263961837</v>
      </c>
      <c r="AB266" s="161">
        <v>18.744905746174435</v>
      </c>
      <c r="AC266" s="161">
        <v>17.378158479722128</v>
      </c>
      <c r="AD266" s="161">
        <v>15.615252585312625</v>
      </c>
      <c r="AE266" s="161">
        <v>14.288121181656036</v>
      </c>
      <c r="AF266" s="161">
        <v>66.026437992865226</v>
      </c>
      <c r="AG266" s="161">
        <v>711.58608135257123</v>
      </c>
      <c r="AH266" s="161">
        <v>764.29616145276168</v>
      </c>
      <c r="AI266" s="161">
        <v>527.10080100190464</v>
      </c>
      <c r="AJ266" s="161">
        <v>632.52096120228555</v>
      </c>
      <c r="AK266" s="161">
        <v>2635.5040050095231</v>
      </c>
      <c r="AL266" s="161">
        <v>8213.868444211108</v>
      </c>
      <c r="AM266" s="161">
        <v>6358.4468241348195</v>
      </c>
      <c r="AN266" s="161">
        <v>281.28360000000004</v>
      </c>
      <c r="AO266" s="161">
        <v>2063.1545637845034</v>
      </c>
      <c r="AP266" s="161">
        <v>2121.9426954779897</v>
      </c>
      <c r="AQ266" s="161">
        <v>98.245455418309675</v>
      </c>
      <c r="AR266" s="161">
        <v>14853.598868345927</v>
      </c>
    </row>
    <row r="267" spans="1:44" x14ac:dyDescent="0.55000000000000004">
      <c r="A267" s="4" t="str">
        <f t="shared" si="3"/>
        <v>South Eastern</v>
      </c>
      <c r="B267" t="s">
        <v>48</v>
      </c>
      <c r="C267" s="4" t="s">
        <v>172</v>
      </c>
      <c r="D267" t="s">
        <v>639</v>
      </c>
      <c r="E267" t="s">
        <v>640</v>
      </c>
      <c r="F267" s="3" t="s">
        <v>150</v>
      </c>
      <c r="G267" s="161">
        <v>0</v>
      </c>
      <c r="H267" s="161">
        <v>0</v>
      </c>
      <c r="I267" s="161">
        <v>0</v>
      </c>
      <c r="J267" s="161">
        <v>0</v>
      </c>
      <c r="K267" s="161">
        <v>13049.628866613382</v>
      </c>
      <c r="L267" s="161">
        <v>14065.934599999999</v>
      </c>
      <c r="M267" s="161">
        <v>10656.742849666529</v>
      </c>
      <c r="N267" s="161">
        <v>11262.2875</v>
      </c>
      <c r="O267" s="161">
        <v>0</v>
      </c>
      <c r="P267" s="161">
        <v>49034.593816279907</v>
      </c>
      <c r="Q267" s="161">
        <v>49034.593816279907</v>
      </c>
      <c r="R267" s="161">
        <v>0</v>
      </c>
      <c r="S267" s="161">
        <v>0</v>
      </c>
      <c r="T267" s="161">
        <v>0</v>
      </c>
      <c r="U267" s="161">
        <v>0</v>
      </c>
      <c r="V267" s="161">
        <v>0</v>
      </c>
      <c r="W267" s="161">
        <v>78.138492635800532</v>
      </c>
      <c r="X267" s="161">
        <v>52.692285414428838</v>
      </c>
      <c r="Y267" s="161">
        <v>217.7690202570912</v>
      </c>
      <c r="Z267" s="161">
        <v>47.763736942974077</v>
      </c>
      <c r="AA267" s="161">
        <v>396.3635352502946</v>
      </c>
      <c r="AB267" s="161">
        <v>53.649833156443954</v>
      </c>
      <c r="AC267" s="161">
        <v>49.738063003790245</v>
      </c>
      <c r="AD267" s="161">
        <v>44.692446430077474</v>
      </c>
      <c r="AE267" s="161">
        <v>40.894060919529672</v>
      </c>
      <c r="AF267" s="161">
        <v>188.97440350984132</v>
      </c>
      <c r="AG267" s="161">
        <v>576.82651498943301</v>
      </c>
      <c r="AH267" s="161">
        <v>619.55440498865016</v>
      </c>
      <c r="AI267" s="161">
        <v>427.27889999217263</v>
      </c>
      <c r="AJ267" s="161">
        <v>512.73467999060711</v>
      </c>
      <c r="AK267" s="161">
        <v>2136.394499960863</v>
      </c>
      <c r="AL267" s="161">
        <v>27115.563466613381</v>
      </c>
      <c r="AM267" s="161">
        <v>20990.492249666524</v>
      </c>
      <c r="AN267" s="161">
        <v>928.53809999999999</v>
      </c>
      <c r="AO267" s="161">
        <v>6810.8710159777565</v>
      </c>
      <c r="AP267" s="161">
        <v>7004.9419737542721</v>
      </c>
      <c r="AQ267" s="161">
        <v>324.32719123703606</v>
      </c>
      <c r="AR267" s="161">
        <v>49034.593816279907</v>
      </c>
    </row>
    <row r="268" spans="1:44" x14ac:dyDescent="0.55000000000000004">
      <c r="A268" s="4" t="str">
        <f t="shared" si="3"/>
        <v>South Eastern</v>
      </c>
      <c r="B268" t="s">
        <v>48</v>
      </c>
      <c r="C268" s="4" t="s">
        <v>172</v>
      </c>
      <c r="D268" t="s">
        <v>641</v>
      </c>
      <c r="E268" t="s">
        <v>642</v>
      </c>
      <c r="F268" s="3" t="s">
        <v>150</v>
      </c>
      <c r="G268" s="161">
        <v>0</v>
      </c>
      <c r="H268" s="161">
        <v>0</v>
      </c>
      <c r="I268" s="161">
        <v>0</v>
      </c>
      <c r="J268" s="161">
        <v>0</v>
      </c>
      <c r="K268" s="161">
        <v>12714.517923247264</v>
      </c>
      <c r="L268" s="161">
        <v>13704.725199999999</v>
      </c>
      <c r="M268" s="161">
        <v>10383.080572672698</v>
      </c>
      <c r="N268" s="161">
        <v>10973.074999999999</v>
      </c>
      <c r="O268" s="161">
        <v>0</v>
      </c>
      <c r="P268" s="161">
        <v>47775.398695919954</v>
      </c>
      <c r="Q268" s="161">
        <v>47775.398695919954</v>
      </c>
      <c r="R268" s="161">
        <v>11.609158434883485</v>
      </c>
      <c r="S268" s="161">
        <v>12.710067639331124</v>
      </c>
      <c r="T268" s="161">
        <v>10.914593400317807</v>
      </c>
      <c r="U268" s="161">
        <v>12.015502604765445</v>
      </c>
      <c r="V268" s="161">
        <v>47.249322079297862</v>
      </c>
      <c r="W268" s="161">
        <v>33.442323020009638</v>
      </c>
      <c r="X268" s="161">
        <v>19.61749547976796</v>
      </c>
      <c r="Y268" s="161">
        <v>126.52378672762664</v>
      </c>
      <c r="Z268" s="161">
        <v>20.422190303041283</v>
      </c>
      <c r="AA268" s="161">
        <v>200.00579553044551</v>
      </c>
      <c r="AB268" s="161">
        <v>52.272119936837548</v>
      </c>
      <c r="AC268" s="161">
        <v>48.460802984768023</v>
      </c>
      <c r="AD268" s="161">
        <v>43.544756481374002</v>
      </c>
      <c r="AE268" s="161">
        <v>39.843912484436935</v>
      </c>
      <c r="AF268" s="161">
        <v>184.12159188741651</v>
      </c>
      <c r="AG268" s="161">
        <v>136.00991285516739</v>
      </c>
      <c r="AH268" s="161">
        <v>146.08472121480938</v>
      </c>
      <c r="AI268" s="161">
        <v>100.74808359642027</v>
      </c>
      <c r="AJ268" s="161">
        <v>120.89770031570431</v>
      </c>
      <c r="AK268" s="161">
        <v>503.74041798210135</v>
      </c>
      <c r="AL268" s="161">
        <v>26419.243123247263</v>
      </c>
      <c r="AM268" s="161">
        <v>20451.466572672689</v>
      </c>
      <c r="AN268" s="161">
        <v>904.68900000000031</v>
      </c>
      <c r="AO268" s="161">
        <v>6635.9696885424146</v>
      </c>
      <c r="AP268" s="161">
        <v>6825.0569565599935</v>
      </c>
      <c r="AQ268" s="161">
        <v>315.99855659725785</v>
      </c>
      <c r="AR268" s="161">
        <v>47775.398695919954</v>
      </c>
    </row>
    <row r="269" spans="1:44" x14ac:dyDescent="0.55000000000000004">
      <c r="A269" s="4" t="str">
        <f t="shared" si="3"/>
        <v>Eastern</v>
      </c>
      <c r="B269" t="s">
        <v>49</v>
      </c>
      <c r="C269" s="4" t="s">
        <v>174</v>
      </c>
      <c r="D269" t="s">
        <v>643</v>
      </c>
      <c r="E269" t="s">
        <v>644</v>
      </c>
      <c r="F269" s="3" t="s">
        <v>150</v>
      </c>
      <c r="G269" s="161">
        <v>5192.8694999999998</v>
      </c>
      <c r="H269" s="161">
        <v>5192.8694999999998</v>
      </c>
      <c r="I269" s="161">
        <v>5499.3269999999993</v>
      </c>
      <c r="J269" s="161">
        <v>4924.4549999999999</v>
      </c>
      <c r="K269" s="161">
        <v>5213.1906000000008</v>
      </c>
      <c r="L269" s="161">
        <v>5700.347999999999</v>
      </c>
      <c r="M269" s="161">
        <v>4905.9377999999997</v>
      </c>
      <c r="N269" s="161">
        <v>4394.5235999999995</v>
      </c>
      <c r="O269" s="161">
        <v>21135</v>
      </c>
      <c r="P269" s="161">
        <v>20214</v>
      </c>
      <c r="Q269" s="161">
        <v>41349</v>
      </c>
      <c r="R269" s="161">
        <v>47.645142879446027</v>
      </c>
      <c r="S269" s="161">
        <v>52.163383942087826</v>
      </c>
      <c r="T269" s="161">
        <v>44.794578775547549</v>
      </c>
      <c r="U269" s="161">
        <v>49.312819838189348</v>
      </c>
      <c r="V269" s="161">
        <v>193.91592543527076</v>
      </c>
      <c r="W269" s="161">
        <v>606.69254987013005</v>
      </c>
      <c r="X269" s="161">
        <v>497.66992433135363</v>
      </c>
      <c r="Y269" s="161">
        <v>731.93861760724621</v>
      </c>
      <c r="Z269" s="161">
        <v>358.1528972173511</v>
      </c>
      <c r="AA269" s="161">
        <v>2194.4539890260808</v>
      </c>
      <c r="AB269" s="161">
        <v>196.18096836412482</v>
      </c>
      <c r="AC269" s="161">
        <v>213.85561879006582</v>
      </c>
      <c r="AD269" s="161">
        <v>187.30538633205052</v>
      </c>
      <c r="AE269" s="161">
        <v>167.79440858912858</v>
      </c>
      <c r="AF269" s="161">
        <v>765.13638207536974</v>
      </c>
      <c r="AG269" s="161">
        <v>0</v>
      </c>
      <c r="AH269" s="161">
        <v>0</v>
      </c>
      <c r="AI269" s="161">
        <v>0</v>
      </c>
      <c r="AJ269" s="161">
        <v>0</v>
      </c>
      <c r="AK269" s="161">
        <v>0</v>
      </c>
      <c r="AL269" s="161">
        <v>21624.756600000001</v>
      </c>
      <c r="AM269" s="161">
        <v>19323.158100000001</v>
      </c>
      <c r="AN269" s="161">
        <v>401.08530000000002</v>
      </c>
      <c r="AO269" s="161">
        <v>3542.490809759483</v>
      </c>
      <c r="AP269" s="161">
        <v>5907</v>
      </c>
      <c r="AQ269" s="161">
        <v>295.35000000000002</v>
      </c>
      <c r="AR269" s="161">
        <v>41349</v>
      </c>
    </row>
    <row r="270" spans="1:44" x14ac:dyDescent="0.55000000000000004">
      <c r="A270" s="4" t="str">
        <f t="shared" si="3"/>
        <v>Eastern</v>
      </c>
      <c r="B270" t="s">
        <v>49</v>
      </c>
      <c r="C270" s="4" t="s">
        <v>174</v>
      </c>
      <c r="D270" t="s">
        <v>645</v>
      </c>
      <c r="E270" t="s">
        <v>646</v>
      </c>
      <c r="F270" s="3" t="s">
        <v>150</v>
      </c>
      <c r="G270" s="161">
        <v>0</v>
      </c>
      <c r="H270" s="161">
        <v>0</v>
      </c>
      <c r="I270" s="161">
        <v>0</v>
      </c>
      <c r="J270" s="161">
        <v>0</v>
      </c>
      <c r="K270" s="161">
        <v>2246.9537500000001</v>
      </c>
      <c r="L270" s="161">
        <v>2456.9249999999997</v>
      </c>
      <c r="M270" s="161">
        <v>2114.5237499999998</v>
      </c>
      <c r="N270" s="161">
        <v>1894.0974999999999</v>
      </c>
      <c r="O270" s="161">
        <v>0</v>
      </c>
      <c r="P270" s="161">
        <v>8712.5</v>
      </c>
      <c r="Q270" s="161">
        <v>8712.5</v>
      </c>
      <c r="R270" s="161">
        <v>0</v>
      </c>
      <c r="S270" s="161">
        <v>0</v>
      </c>
      <c r="T270" s="161">
        <v>0</v>
      </c>
      <c r="U270" s="161">
        <v>0</v>
      </c>
      <c r="V270" s="161">
        <v>0</v>
      </c>
      <c r="W270" s="161">
        <v>382.3709352607753</v>
      </c>
      <c r="X270" s="161">
        <v>319.25851729013482</v>
      </c>
      <c r="Y270" s="161">
        <v>347.43533866671163</v>
      </c>
      <c r="Z270" s="161">
        <v>221.10748170123128</v>
      </c>
      <c r="AA270" s="161">
        <v>1270.1722729188532</v>
      </c>
      <c r="AB270" s="161">
        <v>62.609880191137279</v>
      </c>
      <c r="AC270" s="161">
        <v>68.250629927546285</v>
      </c>
      <c r="AD270" s="161">
        <v>59.777295907918898</v>
      </c>
      <c r="AE270" s="161">
        <v>53.550494250844011</v>
      </c>
      <c r="AF270" s="161">
        <v>244.1883002774465</v>
      </c>
      <c r="AG270" s="161">
        <v>0</v>
      </c>
      <c r="AH270" s="161">
        <v>0</v>
      </c>
      <c r="AI270" s="161">
        <v>0</v>
      </c>
      <c r="AJ270" s="161">
        <v>0</v>
      </c>
      <c r="AK270" s="161">
        <v>0</v>
      </c>
      <c r="AL270" s="161">
        <v>4703.8787499999999</v>
      </c>
      <c r="AM270" s="161">
        <v>3924.11</v>
      </c>
      <c r="AN270" s="161">
        <v>84.511250000000004</v>
      </c>
      <c r="AO270" s="161">
        <v>1119.6383653787091</v>
      </c>
      <c r="AP270" s="161">
        <v>1244.6428571428571</v>
      </c>
      <c r="AQ270" s="161">
        <v>62.232142857142861</v>
      </c>
      <c r="AR270" s="161">
        <v>8712.5</v>
      </c>
    </row>
    <row r="271" spans="1:44" x14ac:dyDescent="0.55000000000000004">
      <c r="A271" s="4" t="str">
        <f t="shared" si="3"/>
        <v>Eastern</v>
      </c>
      <c r="B271" t="s">
        <v>49</v>
      </c>
      <c r="C271" s="4" t="s">
        <v>174</v>
      </c>
      <c r="D271" t="s">
        <v>647</v>
      </c>
      <c r="E271" t="s">
        <v>648</v>
      </c>
      <c r="F271" s="3" t="s">
        <v>150</v>
      </c>
      <c r="G271" s="161">
        <v>0</v>
      </c>
      <c r="H271" s="161">
        <v>0</v>
      </c>
      <c r="I271" s="161">
        <v>0</v>
      </c>
      <c r="J271" s="161">
        <v>0</v>
      </c>
      <c r="K271" s="161">
        <v>3922.0787250000003</v>
      </c>
      <c r="L271" s="161">
        <v>4288.5854999999992</v>
      </c>
      <c r="M271" s="161">
        <v>3690.9209249999999</v>
      </c>
      <c r="N271" s="161">
        <v>3500</v>
      </c>
      <c r="O271" s="161">
        <v>0</v>
      </c>
      <c r="P271" s="161">
        <v>15401.585150000001</v>
      </c>
      <c r="Q271" s="161">
        <v>15401.585150000001</v>
      </c>
      <c r="R271" s="161">
        <v>0</v>
      </c>
      <c r="S271" s="161">
        <v>0</v>
      </c>
      <c r="T271" s="161">
        <v>0</v>
      </c>
      <c r="U271" s="161">
        <v>0</v>
      </c>
      <c r="V271" s="161">
        <v>0</v>
      </c>
      <c r="W271" s="161">
        <v>665.89358719390123</v>
      </c>
      <c r="X271" s="161">
        <v>556.82341271782161</v>
      </c>
      <c r="Y271" s="161">
        <v>567.95324590666405</v>
      </c>
      <c r="Z271" s="161">
        <v>382.73160133235638</v>
      </c>
      <c r="AA271" s="161">
        <v>2173.4018471507434</v>
      </c>
      <c r="AB271" s="161">
        <v>73.286139714175832</v>
      </c>
      <c r="AC271" s="161">
        <v>79.888752145523171</v>
      </c>
      <c r="AD271" s="161">
        <v>69.970542129603132</v>
      </c>
      <c r="AE271" s="161">
        <v>62.681943991102806</v>
      </c>
      <c r="AF271" s="161">
        <v>285.82737798040495</v>
      </c>
      <c r="AG271" s="161">
        <v>0</v>
      </c>
      <c r="AH271" s="161">
        <v>0</v>
      </c>
      <c r="AI271" s="161">
        <v>0</v>
      </c>
      <c r="AJ271" s="161">
        <v>0</v>
      </c>
      <c r="AK271" s="161">
        <v>0</v>
      </c>
      <c r="AL271" s="161">
        <v>8210.6642250000004</v>
      </c>
      <c r="AM271" s="161">
        <v>7043.4057499999999</v>
      </c>
      <c r="AN271" s="161">
        <v>147.515175</v>
      </c>
      <c r="AO271" s="161">
        <v>2100</v>
      </c>
      <c r="AP271" s="161">
        <v>2200.2264500000001</v>
      </c>
      <c r="AQ271" s="161">
        <v>108.62678571428572</v>
      </c>
      <c r="AR271" s="161">
        <v>15401.585150000001</v>
      </c>
    </row>
    <row r="272" spans="1:44" x14ac:dyDescent="0.55000000000000004">
      <c r="A272" s="4" t="str">
        <f t="shared" si="3"/>
        <v>Eastern</v>
      </c>
      <c r="B272" t="s">
        <v>49</v>
      </c>
      <c r="C272" s="4" t="s">
        <v>174</v>
      </c>
      <c r="D272" t="s">
        <v>649</v>
      </c>
      <c r="E272" t="s">
        <v>650</v>
      </c>
      <c r="F272" s="3" t="s">
        <v>150</v>
      </c>
      <c r="G272" s="161">
        <v>0</v>
      </c>
      <c r="H272" s="161">
        <v>0</v>
      </c>
      <c r="I272" s="161">
        <v>0</v>
      </c>
      <c r="J272" s="161">
        <v>0</v>
      </c>
      <c r="K272" s="161">
        <v>3876.8817500000005</v>
      </c>
      <c r="L272" s="161">
        <v>4239.165</v>
      </c>
      <c r="M272" s="161">
        <v>3648.3877499999999</v>
      </c>
      <c r="N272" s="161">
        <v>3268.0654999999997</v>
      </c>
      <c r="O272" s="161">
        <v>0</v>
      </c>
      <c r="P272" s="161">
        <v>15032.5</v>
      </c>
      <c r="Q272" s="161">
        <v>15032.5</v>
      </c>
      <c r="R272" s="161">
        <v>36.204419805318764</v>
      </c>
      <c r="S272" s="161">
        <v>39.637724573181714</v>
      </c>
      <c r="T272" s="161">
        <v>34.038343406709956</v>
      </c>
      <c r="U272" s="161">
        <v>37.471648174572898</v>
      </c>
      <c r="V272" s="161">
        <v>147.35213595978334</v>
      </c>
      <c r="W272" s="161">
        <v>1871.9539511002517</v>
      </c>
      <c r="X272" s="161">
        <v>1589.3211747708056</v>
      </c>
      <c r="Y272" s="161">
        <v>1253.1018244525092</v>
      </c>
      <c r="Z272" s="161">
        <v>1067.8870814835514</v>
      </c>
      <c r="AA272" s="161">
        <v>5782.2640318071171</v>
      </c>
      <c r="AB272" s="161">
        <v>107.64392951214273</v>
      </c>
      <c r="AC272" s="161">
        <v>117.34195904307288</v>
      </c>
      <c r="AD272" s="161">
        <v>102.77392334076653</v>
      </c>
      <c r="AE272" s="161">
        <v>92.06830632610334</v>
      </c>
      <c r="AF272" s="161">
        <v>419.82811822208544</v>
      </c>
      <c r="AG272" s="161">
        <v>0</v>
      </c>
      <c r="AH272" s="161">
        <v>0</v>
      </c>
      <c r="AI272" s="161">
        <v>0</v>
      </c>
      <c r="AJ272" s="161">
        <v>0</v>
      </c>
      <c r="AK272" s="161">
        <v>0</v>
      </c>
      <c r="AL272" s="161">
        <v>8116.0467500000004</v>
      </c>
      <c r="AM272" s="161">
        <v>6770.6379999999999</v>
      </c>
      <c r="AN272" s="161">
        <v>145.81524999999999</v>
      </c>
      <c r="AO272" s="161">
        <v>1931.8179314267365</v>
      </c>
      <c r="AP272" s="161">
        <v>2147.5</v>
      </c>
      <c r="AQ272" s="161">
        <v>107.375</v>
      </c>
      <c r="AR272" s="161">
        <v>15032.5</v>
      </c>
    </row>
    <row r="273" spans="1:44" x14ac:dyDescent="0.55000000000000004">
      <c r="A273" s="4" t="str">
        <f t="shared" si="3"/>
        <v>Eastern</v>
      </c>
      <c r="B273" t="s">
        <v>49</v>
      </c>
      <c r="C273" s="4" t="s">
        <v>174</v>
      </c>
      <c r="D273" t="s">
        <v>651</v>
      </c>
      <c r="E273" t="s">
        <v>652</v>
      </c>
      <c r="F273" s="3" t="s">
        <v>150</v>
      </c>
      <c r="G273" s="161">
        <v>0</v>
      </c>
      <c r="H273" s="161">
        <v>0</v>
      </c>
      <c r="I273" s="161">
        <v>0</v>
      </c>
      <c r="J273" s="161">
        <v>0</v>
      </c>
      <c r="K273" s="161">
        <v>1116.5780500000001</v>
      </c>
      <c r="L273" s="161">
        <v>1220.9189999999999</v>
      </c>
      <c r="M273" s="161">
        <v>1050.76965</v>
      </c>
      <c r="N273" s="161">
        <v>941.23329999999987</v>
      </c>
      <c r="O273" s="161">
        <v>0</v>
      </c>
      <c r="P273" s="161">
        <v>4329.5</v>
      </c>
      <c r="Q273" s="161">
        <v>4329.5</v>
      </c>
      <c r="R273" s="161">
        <v>0</v>
      </c>
      <c r="S273" s="161">
        <v>0</v>
      </c>
      <c r="T273" s="161">
        <v>0</v>
      </c>
      <c r="U273" s="161">
        <v>0</v>
      </c>
      <c r="V273" s="161">
        <v>0</v>
      </c>
      <c r="W273" s="161">
        <v>136.95685796035366</v>
      </c>
      <c r="X273" s="161">
        <v>112.76066319842013</v>
      </c>
      <c r="Y273" s="161">
        <v>129.00644122883722</v>
      </c>
      <c r="Z273" s="161">
        <v>78.245531853138601</v>
      </c>
      <c r="AA273" s="161">
        <v>456.96949424074955</v>
      </c>
      <c r="AB273" s="161">
        <v>30.883516397347218</v>
      </c>
      <c r="AC273" s="161">
        <v>33.665923685875768</v>
      </c>
      <c r="AD273" s="161">
        <v>29.486290226484396</v>
      </c>
      <c r="AE273" s="161">
        <v>26.414801661225603</v>
      </c>
      <c r="AF273" s="161">
        <v>120.45053197093299</v>
      </c>
      <c r="AG273" s="161">
        <v>0</v>
      </c>
      <c r="AH273" s="161">
        <v>0</v>
      </c>
      <c r="AI273" s="161">
        <v>0</v>
      </c>
      <c r="AJ273" s="161">
        <v>0</v>
      </c>
      <c r="AK273" s="161">
        <v>0</v>
      </c>
      <c r="AL273" s="161">
        <v>2337.4970499999999</v>
      </c>
      <c r="AM273" s="161">
        <v>1950.0068000000001</v>
      </c>
      <c r="AN273" s="161">
        <v>41.99615</v>
      </c>
      <c r="AO273" s="161">
        <v>590.69999994092996</v>
      </c>
      <c r="AP273" s="161">
        <v>618.5</v>
      </c>
      <c r="AQ273" s="161">
        <v>30.925000000000001</v>
      </c>
      <c r="AR273" s="161">
        <v>4329.5</v>
      </c>
    </row>
    <row r="274" spans="1:44" x14ac:dyDescent="0.55000000000000004">
      <c r="A274" s="4" t="str">
        <f t="shared" si="3"/>
        <v>Eastern</v>
      </c>
      <c r="B274" t="s">
        <v>49</v>
      </c>
      <c r="C274" s="4" t="s">
        <v>174</v>
      </c>
      <c r="D274" t="s">
        <v>653</v>
      </c>
      <c r="E274" t="s">
        <v>654</v>
      </c>
      <c r="F274" s="3" t="s">
        <v>150</v>
      </c>
      <c r="G274" s="161">
        <v>0</v>
      </c>
      <c r="H274" s="161">
        <v>0</v>
      </c>
      <c r="I274" s="161">
        <v>0</v>
      </c>
      <c r="J274" s="161">
        <v>0</v>
      </c>
      <c r="K274" s="161">
        <v>8566.1735416706997</v>
      </c>
      <c r="L274" s="161">
        <v>8698.994999999999</v>
      </c>
      <c r="M274" s="161">
        <v>7847.8541210037001</v>
      </c>
      <c r="N274" s="161">
        <v>7366.0285133329999</v>
      </c>
      <c r="O274" s="161">
        <v>0</v>
      </c>
      <c r="P274" s="161">
        <v>32479.051176007397</v>
      </c>
      <c r="Q274" s="161">
        <v>32479.051176007397</v>
      </c>
      <c r="R274" s="161">
        <v>0</v>
      </c>
      <c r="S274" s="161">
        <v>0</v>
      </c>
      <c r="T274" s="161">
        <v>0</v>
      </c>
      <c r="U274" s="161">
        <v>0</v>
      </c>
      <c r="V274" s="161">
        <v>0</v>
      </c>
      <c r="W274" s="161">
        <v>1079.4876531792563</v>
      </c>
      <c r="X274" s="161">
        <v>911.3188586216711</v>
      </c>
      <c r="Y274" s="161">
        <v>1058.0573648355655</v>
      </c>
      <c r="Z274" s="161">
        <v>638.82008874362862</v>
      </c>
      <c r="AA274" s="161">
        <v>3687.6839653801217</v>
      </c>
      <c r="AB274" s="161">
        <v>148.61397652655918</v>
      </c>
      <c r="AC274" s="161">
        <v>162.00314523858535</v>
      </c>
      <c r="AD274" s="161">
        <v>141.89041128588801</v>
      </c>
      <c r="AE274" s="161">
        <v>127.11016011027466</v>
      </c>
      <c r="AF274" s="161">
        <v>579.61769316130722</v>
      </c>
      <c r="AG274" s="161">
        <v>0</v>
      </c>
      <c r="AH274" s="161">
        <v>0</v>
      </c>
      <c r="AI274" s="161">
        <v>0</v>
      </c>
      <c r="AJ274" s="161">
        <v>0</v>
      </c>
      <c r="AK274" s="161">
        <v>0</v>
      </c>
      <c r="AL274" s="161">
        <v>17265.168541670697</v>
      </c>
      <c r="AM274" s="161">
        <v>14914.6618843367</v>
      </c>
      <c r="AN274" s="161">
        <v>299.22075000000001</v>
      </c>
      <c r="AO274" s="161">
        <v>4870.049999512994</v>
      </c>
      <c r="AP274" s="161">
        <v>4639.8644537153423</v>
      </c>
      <c r="AQ274" s="161">
        <v>231.90714283395215</v>
      </c>
      <c r="AR274" s="161">
        <v>32479.051176007397</v>
      </c>
    </row>
    <row r="275" spans="1:44" x14ac:dyDescent="0.55000000000000004">
      <c r="A275" s="4" t="str">
        <f t="shared" si="3"/>
        <v>Eastern</v>
      </c>
      <c r="B275" t="s">
        <v>49</v>
      </c>
      <c r="C275" s="4" t="s">
        <v>174</v>
      </c>
      <c r="D275" t="s">
        <v>655</v>
      </c>
      <c r="E275" t="s">
        <v>656</v>
      </c>
      <c r="F275" s="3" t="s">
        <v>150</v>
      </c>
      <c r="G275" s="161">
        <v>0</v>
      </c>
      <c r="H275" s="161">
        <v>0</v>
      </c>
      <c r="I275" s="161">
        <v>0</v>
      </c>
      <c r="J275" s="161">
        <v>0</v>
      </c>
      <c r="K275" s="161">
        <v>1836.0797633438999</v>
      </c>
      <c r="L275" s="161">
        <v>1927.4699999999998</v>
      </c>
      <c r="M275" s="161">
        <v>1682.1146649849002</v>
      </c>
      <c r="N275" s="161">
        <v>1578.8398196410001</v>
      </c>
      <c r="O275" s="161">
        <v>0</v>
      </c>
      <c r="P275" s="161">
        <v>7024.5042479698004</v>
      </c>
      <c r="Q275" s="161">
        <v>7024.5042479698004</v>
      </c>
      <c r="R275" s="161">
        <v>0</v>
      </c>
      <c r="S275" s="161">
        <v>0</v>
      </c>
      <c r="T275" s="161">
        <v>0</v>
      </c>
      <c r="U275" s="161">
        <v>0</v>
      </c>
      <c r="V275" s="161">
        <v>0</v>
      </c>
      <c r="W275" s="161">
        <v>179.13494005484446</v>
      </c>
      <c r="X275" s="161">
        <v>147.38641512429291</v>
      </c>
      <c r="Y275" s="161">
        <v>169.93432733144726</v>
      </c>
      <c r="Z275" s="161">
        <v>102.3563947697765</v>
      </c>
      <c r="AA275" s="161">
        <v>598.81207728036111</v>
      </c>
      <c r="AB275" s="161">
        <v>49.552392743228985</v>
      </c>
      <c r="AC275" s="161">
        <v>54.016746379611931</v>
      </c>
      <c r="AD275" s="161">
        <v>47.310552821928454</v>
      </c>
      <c r="AE275" s="161">
        <v>42.382370236310905</v>
      </c>
      <c r="AF275" s="161">
        <v>193.2620621810803</v>
      </c>
      <c r="AG275" s="161">
        <v>0</v>
      </c>
      <c r="AH275" s="161">
        <v>0</v>
      </c>
      <c r="AI275" s="161">
        <v>0</v>
      </c>
      <c r="AJ275" s="161">
        <v>0</v>
      </c>
      <c r="AK275" s="161">
        <v>0</v>
      </c>
      <c r="AL275" s="161">
        <v>3763.5497633438999</v>
      </c>
      <c r="AM275" s="161">
        <v>3194.6551401231081</v>
      </c>
      <c r="AN275" s="161">
        <v>66.299344502792167</v>
      </c>
      <c r="AO275" s="161">
        <v>853.6887660000001</v>
      </c>
      <c r="AP275" s="161">
        <v>1003.5006068528286</v>
      </c>
      <c r="AQ275" s="161">
        <v>73.232142857142861</v>
      </c>
      <c r="AR275" s="161">
        <v>7024.5042479698004</v>
      </c>
    </row>
    <row r="276" spans="1:44" x14ac:dyDescent="0.55000000000000004">
      <c r="A276" s="4" t="str">
        <f t="shared" si="3"/>
        <v>Eastern</v>
      </c>
      <c r="B276" t="s">
        <v>49</v>
      </c>
      <c r="C276" s="4" t="s">
        <v>174</v>
      </c>
      <c r="D276" t="s">
        <v>657</v>
      </c>
      <c r="E276" t="s">
        <v>658</v>
      </c>
      <c r="F276" s="3" t="s">
        <v>150</v>
      </c>
      <c r="G276" s="161">
        <v>0</v>
      </c>
      <c r="H276" s="161">
        <v>0</v>
      </c>
      <c r="I276" s="161">
        <v>0</v>
      </c>
      <c r="J276" s="161">
        <v>0</v>
      </c>
      <c r="K276" s="161">
        <v>6016.1481398418282</v>
      </c>
      <c r="L276" s="161">
        <v>6578.3549999999996</v>
      </c>
      <c r="M276" s="161">
        <v>5661.5709714603008</v>
      </c>
      <c r="N276" s="161">
        <v>5071.3984999999993</v>
      </c>
      <c r="O276" s="161">
        <v>0</v>
      </c>
      <c r="P276" s="161">
        <v>23327.472611302128</v>
      </c>
      <c r="Q276" s="161">
        <v>23327.472611302128</v>
      </c>
      <c r="R276" s="161">
        <v>15.064367438346949</v>
      </c>
      <c r="S276" s="161">
        <v>16.492937895463285</v>
      </c>
      <c r="T276" s="161">
        <v>14.16308049759115</v>
      </c>
      <c r="U276" s="161">
        <v>15.591650954707484</v>
      </c>
      <c r="V276" s="161">
        <v>61.31203678610887</v>
      </c>
      <c r="W276" s="161">
        <v>1351.7567133993066</v>
      </c>
      <c r="X276" s="161">
        <v>1145.8561287028033</v>
      </c>
      <c r="Y276" s="161">
        <v>906.11073790370335</v>
      </c>
      <c r="Z276" s="161">
        <v>769.7294458782485</v>
      </c>
      <c r="AA276" s="161">
        <v>4173.4530258840623</v>
      </c>
      <c r="AB276" s="161">
        <v>164.88617643789095</v>
      </c>
      <c r="AC276" s="161">
        <v>179.74136628077423</v>
      </c>
      <c r="AD276" s="161">
        <v>157.42642742588029</v>
      </c>
      <c r="AE276" s="161">
        <v>141.02784123568441</v>
      </c>
      <c r="AF276" s="161">
        <v>643.08181138022985</v>
      </c>
      <c r="AG276" s="161">
        <v>0</v>
      </c>
      <c r="AH276" s="161">
        <v>0</v>
      </c>
      <c r="AI276" s="161">
        <v>0</v>
      </c>
      <c r="AJ276" s="161">
        <v>0</v>
      </c>
      <c r="AK276" s="161">
        <v>0</v>
      </c>
      <c r="AL276" s="161">
        <v>12594.503139841829</v>
      </c>
      <c r="AM276" s="161">
        <v>10506.693252164194</v>
      </c>
      <c r="AN276" s="161">
        <v>226.27621929610598</v>
      </c>
      <c r="AO276" s="161">
        <v>2913.5954190000007</v>
      </c>
      <c r="AP276" s="161">
        <v>3332.4960873288755</v>
      </c>
      <c r="AQ276" s="161">
        <v>249.9375</v>
      </c>
      <c r="AR276" s="161">
        <v>23327.472611302128</v>
      </c>
    </row>
    <row r="277" spans="1:44" x14ac:dyDescent="0.55000000000000004">
      <c r="A277" s="4" t="str">
        <f t="shared" si="3"/>
        <v>Eastern</v>
      </c>
      <c r="B277" t="s">
        <v>49</v>
      </c>
      <c r="C277" s="4" t="s">
        <v>174</v>
      </c>
      <c r="D277" t="s">
        <v>659</v>
      </c>
      <c r="E277" t="s">
        <v>660</v>
      </c>
      <c r="F277" s="3" t="s">
        <v>150</v>
      </c>
      <c r="G277" s="161">
        <v>181.94042328042951</v>
      </c>
      <c r="H277" s="161">
        <v>181.94042328042951</v>
      </c>
      <c r="I277" s="161">
        <v>192.67764809754883</v>
      </c>
      <c r="J277" s="161">
        <v>172.53650000000002</v>
      </c>
      <c r="K277" s="161">
        <v>2527.6719716467587</v>
      </c>
      <c r="L277" s="161">
        <v>2763.8819999999996</v>
      </c>
      <c r="M277" s="161">
        <v>2378.6971210495085</v>
      </c>
      <c r="N277" s="161">
        <v>2130.7374</v>
      </c>
      <c r="O277" s="161">
        <v>740.49912137797844</v>
      </c>
      <c r="P277" s="161">
        <v>9800.9884926962659</v>
      </c>
      <c r="Q277" s="161">
        <v>10541.487614074244</v>
      </c>
      <c r="R277" s="161">
        <v>10.346509122826099</v>
      </c>
      <c r="S277" s="161">
        <v>11.327679910623607</v>
      </c>
      <c r="T277" s="161">
        <v>9.7274872094946225</v>
      </c>
      <c r="U277" s="161">
        <v>10.70865799729213</v>
      </c>
      <c r="V277" s="161">
        <v>42.110334240236462</v>
      </c>
      <c r="W277" s="161">
        <v>311.22173323068904</v>
      </c>
      <c r="X277" s="161">
        <v>255.96958242351872</v>
      </c>
      <c r="Y277" s="161">
        <v>336.44718969050507</v>
      </c>
      <c r="Z277" s="161">
        <v>181.1080964343914</v>
      </c>
      <c r="AA277" s="161">
        <v>1084.7466017791041</v>
      </c>
      <c r="AB277" s="161">
        <v>74.776346731688733</v>
      </c>
      <c r="AC277" s="161">
        <v>81.513217283568622</v>
      </c>
      <c r="AD277" s="161">
        <v>71.393329484857261</v>
      </c>
      <c r="AE277" s="161">
        <v>63.956524330184621</v>
      </c>
      <c r="AF277" s="161">
        <v>291.63941783029924</v>
      </c>
      <c r="AG277" s="161">
        <v>0</v>
      </c>
      <c r="AH277" s="161">
        <v>0</v>
      </c>
      <c r="AI277" s="161">
        <v>0</v>
      </c>
      <c r="AJ277" s="161">
        <v>0</v>
      </c>
      <c r="AK277" s="161">
        <v>0</v>
      </c>
      <c r="AL277" s="161">
        <v>5666.8389449271881</v>
      </c>
      <c r="AM277" s="161">
        <v>4772.3963589676578</v>
      </c>
      <c r="AN277" s="161">
        <v>102.25231017939777</v>
      </c>
      <c r="AO277" s="161">
        <v>1316.6291334</v>
      </c>
      <c r="AP277" s="161">
        <v>1505.9268020106063</v>
      </c>
      <c r="AQ277" s="161">
        <v>112.94464285714287</v>
      </c>
      <c r="AR277" s="161">
        <v>10541.487614074244</v>
      </c>
    </row>
    <row r="278" spans="1:44" x14ac:dyDescent="0.55000000000000004">
      <c r="A278" s="4" t="str">
        <f t="shared" si="3"/>
        <v>Eastern</v>
      </c>
      <c r="B278" t="s">
        <v>49</v>
      </c>
      <c r="C278" s="4" t="s">
        <v>174</v>
      </c>
      <c r="D278" t="s">
        <v>661</v>
      </c>
      <c r="E278" t="s">
        <v>662</v>
      </c>
      <c r="F278" s="3" t="s">
        <v>150</v>
      </c>
      <c r="G278" s="161">
        <v>0</v>
      </c>
      <c r="H278" s="161">
        <v>0</v>
      </c>
      <c r="I278" s="161">
        <v>0</v>
      </c>
      <c r="J278" s="161">
        <v>0</v>
      </c>
      <c r="K278" s="161">
        <v>3097.3717354838864</v>
      </c>
      <c r="L278" s="161">
        <v>3386.8199999999997</v>
      </c>
      <c r="M278" s="161">
        <v>2914.8201636368321</v>
      </c>
      <c r="N278" s="161">
        <v>2610.9739999999997</v>
      </c>
      <c r="O278" s="161">
        <v>0</v>
      </c>
      <c r="P278" s="161">
        <v>12009.985899120718</v>
      </c>
      <c r="Q278" s="161">
        <v>12009.985899120718</v>
      </c>
      <c r="R278" s="161">
        <v>33.917870867984441</v>
      </c>
      <c r="S278" s="161">
        <v>37.134339696735097</v>
      </c>
      <c r="T278" s="161">
        <v>31.888596542549475</v>
      </c>
      <c r="U278" s="161">
        <v>35.105065371300128</v>
      </c>
      <c r="V278" s="161">
        <v>138.04587247856915</v>
      </c>
      <c r="W278" s="161">
        <v>923.4475590149508</v>
      </c>
      <c r="X278" s="161">
        <v>760.92101270573403</v>
      </c>
      <c r="Y278" s="161">
        <v>882.52395691783204</v>
      </c>
      <c r="Z278" s="161">
        <v>529.12695055907056</v>
      </c>
      <c r="AA278" s="161">
        <v>3096.0194791975873</v>
      </c>
      <c r="AB278" s="161">
        <v>85.936611895706733</v>
      </c>
      <c r="AC278" s="161">
        <v>93.678950954953308</v>
      </c>
      <c r="AD278" s="161">
        <v>82.048684056431384</v>
      </c>
      <c r="AE278" s="161">
        <v>73.501946133886449</v>
      </c>
      <c r="AF278" s="161">
        <v>335.16619304097787</v>
      </c>
      <c r="AG278" s="161">
        <v>0</v>
      </c>
      <c r="AH278" s="161">
        <v>0</v>
      </c>
      <c r="AI278" s="161">
        <v>0</v>
      </c>
      <c r="AJ278" s="161">
        <v>0</v>
      </c>
      <c r="AK278" s="161">
        <v>0</v>
      </c>
      <c r="AL278" s="161">
        <v>6484.1917354838861</v>
      </c>
      <c r="AM278" s="161">
        <v>5409.2974368660152</v>
      </c>
      <c r="AN278" s="161">
        <v>116.49672677081696</v>
      </c>
      <c r="AO278" s="161">
        <v>1500.0441960000003</v>
      </c>
      <c r="AP278" s="161">
        <v>1715.7122713029598</v>
      </c>
      <c r="AQ278" s="161">
        <v>128.67857142857142</v>
      </c>
      <c r="AR278" s="161">
        <v>12009.985899120718</v>
      </c>
    </row>
    <row r="279" spans="1:44" x14ac:dyDescent="0.55000000000000004">
      <c r="A279" s="4" t="str">
        <f t="shared" si="3"/>
        <v>Eastern</v>
      </c>
      <c r="B279" t="s">
        <v>49</v>
      </c>
      <c r="C279" s="4" t="s">
        <v>174</v>
      </c>
      <c r="D279" t="s">
        <v>663</v>
      </c>
      <c r="E279" t="s">
        <v>664</v>
      </c>
      <c r="F279" s="3" t="s">
        <v>150</v>
      </c>
      <c r="G279" s="161">
        <v>0</v>
      </c>
      <c r="H279" s="161">
        <v>0</v>
      </c>
      <c r="I279" s="161">
        <v>0</v>
      </c>
      <c r="J279" s="161">
        <v>0</v>
      </c>
      <c r="K279" s="161">
        <v>4907.9659500000007</v>
      </c>
      <c r="L279" s="161">
        <v>5366.6009999999997</v>
      </c>
      <c r="M279" s="161">
        <v>4618.7023499999996</v>
      </c>
      <c r="N279" s="161">
        <v>4510</v>
      </c>
      <c r="O279" s="161">
        <v>0</v>
      </c>
      <c r="P279" s="161">
        <v>19403.2693</v>
      </c>
      <c r="Q279" s="161">
        <v>19403.2693</v>
      </c>
      <c r="R279" s="161">
        <v>9.4025383761018162</v>
      </c>
      <c r="S279" s="161">
        <v>10.294191384498935</v>
      </c>
      <c r="T279" s="161">
        <v>8.8399933450529904</v>
      </c>
      <c r="U279" s="161">
        <v>9.7316463534501079</v>
      </c>
      <c r="V279" s="161">
        <v>38.268369459103852</v>
      </c>
      <c r="W279" s="161">
        <v>436.58538186395867</v>
      </c>
      <c r="X279" s="161">
        <v>363.74088645901207</v>
      </c>
      <c r="Y279" s="161">
        <v>399.46306939154545</v>
      </c>
      <c r="Z279" s="161">
        <v>252.03126067457691</v>
      </c>
      <c r="AA279" s="161">
        <v>1451.820598389093</v>
      </c>
      <c r="AB279" s="161">
        <v>91.412964290733612</v>
      </c>
      <c r="AC279" s="161">
        <v>99.648687672621065</v>
      </c>
      <c r="AD279" s="161">
        <v>87.277276358703546</v>
      </c>
      <c r="AE279" s="161">
        <v>78.185893404671916</v>
      </c>
      <c r="AF279" s="161">
        <v>356.52482172673012</v>
      </c>
      <c r="AG279" s="161">
        <v>0</v>
      </c>
      <c r="AH279" s="161">
        <v>0</v>
      </c>
      <c r="AI279" s="161">
        <v>0</v>
      </c>
      <c r="AJ279" s="161">
        <v>0</v>
      </c>
      <c r="AK279" s="161">
        <v>0</v>
      </c>
      <c r="AL279" s="161">
        <v>10274.56695</v>
      </c>
      <c r="AM279" s="161">
        <v>8944.1064999999999</v>
      </c>
      <c r="AN279" s="161">
        <v>184.59585000000001</v>
      </c>
      <c r="AO279" s="161">
        <v>2705.7</v>
      </c>
      <c r="AP279" s="161">
        <v>2771.8956142857141</v>
      </c>
      <c r="AQ279" s="161">
        <v>135.93214285714288</v>
      </c>
      <c r="AR279" s="161">
        <v>19403.2693</v>
      </c>
    </row>
    <row r="280" spans="1:44" x14ac:dyDescent="0.55000000000000004">
      <c r="A280" s="4" t="str">
        <f t="shared" si="3"/>
        <v>Eastern</v>
      </c>
      <c r="B280" t="s">
        <v>49</v>
      </c>
      <c r="C280" s="4" t="s">
        <v>174</v>
      </c>
      <c r="D280" t="s">
        <v>665</v>
      </c>
      <c r="E280" t="s">
        <v>666</v>
      </c>
      <c r="F280" s="3" t="s">
        <v>150</v>
      </c>
      <c r="G280" s="161">
        <v>0</v>
      </c>
      <c r="H280" s="161">
        <v>0</v>
      </c>
      <c r="I280" s="161">
        <v>0</v>
      </c>
      <c r="J280" s="161">
        <v>0</v>
      </c>
      <c r="K280" s="161">
        <v>3603.7675023235693</v>
      </c>
      <c r="L280" s="161">
        <v>3300</v>
      </c>
      <c r="M280" s="161">
        <v>2220</v>
      </c>
      <c r="N280" s="161">
        <v>2100</v>
      </c>
      <c r="O280" s="161">
        <v>0</v>
      </c>
      <c r="P280" s="161">
        <v>11223.76750232357</v>
      </c>
      <c r="Q280" s="161">
        <v>11223.76750232357</v>
      </c>
      <c r="R280" s="161">
        <v>84.44293739769661</v>
      </c>
      <c r="S280" s="161">
        <v>92.450753601873771</v>
      </c>
      <c r="T280" s="161">
        <v>79.390795843988272</v>
      </c>
      <c r="U280" s="161">
        <v>87.398612048165432</v>
      </c>
      <c r="V280" s="161">
        <v>343.68309889172406</v>
      </c>
      <c r="W280" s="161">
        <v>3520.6981441679827</v>
      </c>
      <c r="X280" s="161">
        <v>2998.6461694400232</v>
      </c>
      <c r="Y280" s="161">
        <v>2152.8410927922118</v>
      </c>
      <c r="Z280" s="161">
        <v>1999.7370174684741</v>
      </c>
      <c r="AA280" s="161">
        <v>10671.922423868693</v>
      </c>
      <c r="AB280" s="161">
        <v>56.335284893823449</v>
      </c>
      <c r="AC280" s="161">
        <v>61.410733727861356</v>
      </c>
      <c r="AD280" s="161">
        <v>53.786574656817393</v>
      </c>
      <c r="AE280" s="161">
        <v>48.183806463398916</v>
      </c>
      <c r="AF280" s="161">
        <v>219.71639974190111</v>
      </c>
      <c r="AG280" s="161">
        <v>0</v>
      </c>
      <c r="AH280" s="161">
        <v>0</v>
      </c>
      <c r="AI280" s="161">
        <v>0</v>
      </c>
      <c r="AJ280" s="161">
        <v>0</v>
      </c>
      <c r="AK280" s="161">
        <v>0</v>
      </c>
      <c r="AL280" s="161">
        <v>6903.7675023235697</v>
      </c>
      <c r="AM280" s="161">
        <v>4243.4573</v>
      </c>
      <c r="AN280" s="161">
        <v>76.542699999999996</v>
      </c>
      <c r="AO280" s="161">
        <v>1648.6632625255536</v>
      </c>
      <c r="AP280" s="161">
        <v>1603.3953574747957</v>
      </c>
      <c r="AQ280" s="161">
        <v>84.546428571428578</v>
      </c>
      <c r="AR280" s="161">
        <v>11223.76750232357</v>
      </c>
    </row>
    <row r="281" spans="1:44" x14ac:dyDescent="0.55000000000000004">
      <c r="A281" s="4" t="str">
        <f t="shared" si="3"/>
        <v>Eastern</v>
      </c>
      <c r="B281" t="s">
        <v>49</v>
      </c>
      <c r="C281" s="4" t="s">
        <v>174</v>
      </c>
      <c r="D281" t="s">
        <v>667</v>
      </c>
      <c r="E281" t="s">
        <v>668</v>
      </c>
      <c r="F281" s="3" t="s">
        <v>150</v>
      </c>
      <c r="G281" s="161">
        <v>0</v>
      </c>
      <c r="H281" s="161">
        <v>0</v>
      </c>
      <c r="I281" s="161">
        <v>0</v>
      </c>
      <c r="J281" s="161">
        <v>0</v>
      </c>
      <c r="K281" s="161">
        <v>5433.682355945879</v>
      </c>
      <c r="L281" s="161">
        <v>5941.4579999999996</v>
      </c>
      <c r="M281" s="161">
        <v>5113.4343070494942</v>
      </c>
      <c r="N281" s="161">
        <v>4580.4005999999999</v>
      </c>
      <c r="O281" s="161">
        <v>0</v>
      </c>
      <c r="P281" s="161">
        <v>21068.975262995373</v>
      </c>
      <c r="Q281" s="161">
        <v>21068.975262995373</v>
      </c>
      <c r="R281" s="161">
        <v>106.21524589647973</v>
      </c>
      <c r="S281" s="161">
        <v>116.28775395259683</v>
      </c>
      <c r="T281" s="161">
        <v>99.860487594980938</v>
      </c>
      <c r="U281" s="161">
        <v>109.93299565109805</v>
      </c>
      <c r="V281" s="161">
        <v>432.29648309515557</v>
      </c>
      <c r="W281" s="161">
        <v>689.56669495534027</v>
      </c>
      <c r="X281" s="161">
        <v>584.99324115417085</v>
      </c>
      <c r="Y281" s="161">
        <v>495.71458600594224</v>
      </c>
      <c r="Z281" s="161">
        <v>395.76985497508429</v>
      </c>
      <c r="AA281" s="161">
        <v>2166.0443770905376</v>
      </c>
      <c r="AB281" s="161">
        <v>149.18788277210521</v>
      </c>
      <c r="AC281" s="161">
        <v>162.62875676600387</v>
      </c>
      <c r="AD281" s="161">
        <v>142.43835297430326</v>
      </c>
      <c r="AE281" s="161">
        <v>127.60102453947998</v>
      </c>
      <c r="AF281" s="161">
        <v>581.85601705189231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11375.140355945878</v>
      </c>
      <c r="AM281" s="161">
        <v>9489.4660863721983</v>
      </c>
      <c r="AN281" s="161">
        <v>204.36882067729749</v>
      </c>
      <c r="AO281" s="161">
        <v>2631.5096724</v>
      </c>
      <c r="AP281" s="161">
        <v>3009.853608999339</v>
      </c>
      <c r="AQ281" s="161">
        <v>225.73928571428576</v>
      </c>
      <c r="AR281" s="161">
        <v>21068.975262995373</v>
      </c>
    </row>
    <row r="282" spans="1:44" x14ac:dyDescent="0.55000000000000004">
      <c r="A282" s="4" t="str">
        <f t="shared" si="3"/>
        <v>Eastern</v>
      </c>
      <c r="B282" t="s">
        <v>49</v>
      </c>
      <c r="C282" s="4" t="s">
        <v>174</v>
      </c>
      <c r="D282" t="s">
        <v>669</v>
      </c>
      <c r="E282" t="s">
        <v>670</v>
      </c>
      <c r="F282" s="3" t="s">
        <v>150</v>
      </c>
      <c r="G282" s="161">
        <v>0</v>
      </c>
      <c r="H282" s="161">
        <v>0</v>
      </c>
      <c r="I282" s="161">
        <v>0</v>
      </c>
      <c r="J282" s="161">
        <v>0</v>
      </c>
      <c r="K282" s="161">
        <v>5090.4182610308872</v>
      </c>
      <c r="L282" s="161">
        <v>5566.1159999999991</v>
      </c>
      <c r="M282" s="161">
        <v>4790.4013646847461</v>
      </c>
      <c r="N282" s="161">
        <v>4291.0411999999997</v>
      </c>
      <c r="O282" s="161">
        <v>0</v>
      </c>
      <c r="P282" s="161">
        <v>19737.976825715632</v>
      </c>
      <c r="Q282" s="161">
        <v>19737.976825715632</v>
      </c>
      <c r="R282" s="161">
        <v>0</v>
      </c>
      <c r="S282" s="161">
        <v>0</v>
      </c>
      <c r="T282" s="161">
        <v>0</v>
      </c>
      <c r="U282" s="161">
        <v>0</v>
      </c>
      <c r="V282" s="161">
        <v>0</v>
      </c>
      <c r="W282" s="161">
        <v>1039.2880354696547</v>
      </c>
      <c r="X282" s="161">
        <v>879.38058417745992</v>
      </c>
      <c r="Y282" s="161">
        <v>885.2364491691992</v>
      </c>
      <c r="Z282" s="161">
        <v>605.82651394604932</v>
      </c>
      <c r="AA282" s="161">
        <v>3409.7315827623634</v>
      </c>
      <c r="AB282" s="161">
        <v>142.14016308671921</v>
      </c>
      <c r="AC282" s="161">
        <v>154.9460826159829</v>
      </c>
      <c r="AD282" s="161">
        <v>135.70948488154784</v>
      </c>
      <c r="AE282" s="161">
        <v>121.57308020638659</v>
      </c>
      <c r="AF282" s="161">
        <v>554.36881079063653</v>
      </c>
      <c r="AG282" s="161">
        <v>0</v>
      </c>
      <c r="AH282" s="161">
        <v>0</v>
      </c>
      <c r="AI282" s="161">
        <v>0</v>
      </c>
      <c r="AJ282" s="161">
        <v>0</v>
      </c>
      <c r="AK282" s="161">
        <v>0</v>
      </c>
      <c r="AL282" s="161">
        <v>10656.534261030887</v>
      </c>
      <c r="AM282" s="161">
        <v>8889.9844137270102</v>
      </c>
      <c r="AN282" s="161">
        <v>191.45815095773401</v>
      </c>
      <c r="AO282" s="161">
        <v>2465.2683048000004</v>
      </c>
      <c r="AP282" s="161">
        <v>2819.7109751022331</v>
      </c>
      <c r="AQ282" s="161">
        <v>211.47857142857143</v>
      </c>
      <c r="AR282" s="161">
        <v>19737.976825715632</v>
      </c>
    </row>
    <row r="283" spans="1:44" x14ac:dyDescent="0.55000000000000004">
      <c r="A283" s="4" t="str">
        <f t="shared" si="3"/>
        <v>Eastern</v>
      </c>
      <c r="B283" t="s">
        <v>49</v>
      </c>
      <c r="C283" s="4" t="s">
        <v>174</v>
      </c>
      <c r="D283" t="s">
        <v>671</v>
      </c>
      <c r="E283" t="s">
        <v>672</v>
      </c>
      <c r="F283" s="3" t="s">
        <v>150</v>
      </c>
      <c r="G283" s="161">
        <v>0</v>
      </c>
      <c r="H283" s="161">
        <v>0</v>
      </c>
      <c r="I283" s="161">
        <v>0</v>
      </c>
      <c r="J283" s="161">
        <v>0</v>
      </c>
      <c r="K283" s="161">
        <v>3286.2830424149392</v>
      </c>
      <c r="L283" s="161">
        <v>3593.3849999999998</v>
      </c>
      <c r="M283" s="161">
        <v>3092.5974966812937</v>
      </c>
      <c r="N283" s="161">
        <v>2770.2194999999997</v>
      </c>
      <c r="O283" s="161">
        <v>0</v>
      </c>
      <c r="P283" s="161">
        <v>12742.485039096231</v>
      </c>
      <c r="Q283" s="161">
        <v>12742.485039096231</v>
      </c>
      <c r="R283" s="161">
        <v>0</v>
      </c>
      <c r="S283" s="161">
        <v>0</v>
      </c>
      <c r="T283" s="161">
        <v>0</v>
      </c>
      <c r="U283" s="161">
        <v>0</v>
      </c>
      <c r="V283" s="161">
        <v>0</v>
      </c>
      <c r="W283" s="161">
        <v>872.45825896556403</v>
      </c>
      <c r="X283" s="161">
        <v>733.42767871798901</v>
      </c>
      <c r="Y283" s="161">
        <v>687.41401999190975</v>
      </c>
      <c r="Z283" s="161">
        <v>500.05745499511374</v>
      </c>
      <c r="AA283" s="161">
        <v>2793.3574126705767</v>
      </c>
      <c r="AB283" s="161">
        <v>91.877366442616193</v>
      </c>
      <c r="AC283" s="161">
        <v>100.15492948795328</v>
      </c>
      <c r="AD283" s="161">
        <v>87.720668116819198</v>
      </c>
      <c r="AE283" s="161">
        <v>78.583098521317197</v>
      </c>
      <c r="AF283" s="161">
        <v>358.33606256870587</v>
      </c>
      <c r="AG283" s="161">
        <v>0</v>
      </c>
      <c r="AH283" s="161">
        <v>0</v>
      </c>
      <c r="AI283" s="161">
        <v>0</v>
      </c>
      <c r="AJ283" s="161">
        <v>0</v>
      </c>
      <c r="AK283" s="161">
        <v>0</v>
      </c>
      <c r="AL283" s="161">
        <v>6879.668042414939</v>
      </c>
      <c r="AM283" s="161">
        <v>5739.215036574953</v>
      </c>
      <c r="AN283" s="161">
        <v>123.60196010633929</v>
      </c>
      <c r="AO283" s="161">
        <v>1591.5331530000001</v>
      </c>
      <c r="AP283" s="161">
        <v>1820.3550055851758</v>
      </c>
      <c r="AQ283" s="161">
        <v>136.52678571428572</v>
      </c>
      <c r="AR283" s="161">
        <v>12742.485039096231</v>
      </c>
    </row>
    <row r="284" spans="1:44" x14ac:dyDescent="0.55000000000000004">
      <c r="A284" s="4" t="str">
        <f t="shared" si="3"/>
        <v>North Eastern</v>
      </c>
      <c r="B284" t="s">
        <v>50</v>
      </c>
      <c r="C284" s="4" t="s">
        <v>175</v>
      </c>
      <c r="D284" t="s">
        <v>673</v>
      </c>
      <c r="E284" t="s">
        <v>674</v>
      </c>
      <c r="F284" s="3" t="s">
        <v>150</v>
      </c>
      <c r="G284" s="161">
        <v>0</v>
      </c>
      <c r="H284" s="161">
        <v>0</v>
      </c>
      <c r="I284" s="161">
        <v>0</v>
      </c>
      <c r="J284" s="161">
        <v>0</v>
      </c>
      <c r="K284" s="161">
        <v>10560.610999999999</v>
      </c>
      <c r="L284" s="161">
        <v>17428.966400000001</v>
      </c>
      <c r="M284" s="161">
        <v>9353.3447500000002</v>
      </c>
      <c r="N284" s="161">
        <v>14040.704400000001</v>
      </c>
      <c r="O284" s="161">
        <v>0</v>
      </c>
      <c r="P284" s="161">
        <v>51383.626550000001</v>
      </c>
      <c r="Q284" s="161">
        <v>51383.626550000001</v>
      </c>
      <c r="R284" s="161">
        <v>9.2452497397274875</v>
      </c>
      <c r="S284" s="161">
        <v>10.121986894532737</v>
      </c>
      <c r="T284" s="161">
        <v>8.6921151399147298</v>
      </c>
      <c r="U284" s="161">
        <v>9.5688522947199814</v>
      </c>
      <c r="V284" s="161">
        <v>37.628204068894931</v>
      </c>
      <c r="W284" s="161">
        <v>1717.9654475016123</v>
      </c>
      <c r="X284" s="161">
        <v>1429.0499538202712</v>
      </c>
      <c r="Y284" s="161">
        <v>2448.6537851314265</v>
      </c>
      <c r="Z284" s="161">
        <v>1031.7855048432077</v>
      </c>
      <c r="AA284" s="161">
        <v>6627.454691296517</v>
      </c>
      <c r="AB284" s="161">
        <v>14.409397831495507</v>
      </c>
      <c r="AC284" s="161">
        <v>14.792712648294374</v>
      </c>
      <c r="AD284" s="161">
        <v>12.757364959094746</v>
      </c>
      <c r="AE284" s="161">
        <v>12.028526927153235</v>
      </c>
      <c r="AF284" s="161">
        <v>53.988002366037861</v>
      </c>
      <c r="AG284" s="161">
        <v>0</v>
      </c>
      <c r="AH284" s="161">
        <v>0</v>
      </c>
      <c r="AI284" s="161">
        <v>0</v>
      </c>
      <c r="AJ284" s="161">
        <v>0</v>
      </c>
      <c r="AK284" s="161">
        <v>0</v>
      </c>
      <c r="AL284" s="161">
        <v>27989.577400000002</v>
      </c>
      <c r="AM284" s="161">
        <v>22669.689399999999</v>
      </c>
      <c r="AN284" s="161">
        <v>724.35974999999996</v>
      </c>
      <c r="AO284" s="161">
        <v>5198.3855579999999</v>
      </c>
      <c r="AP284" s="161">
        <v>7340.5180785714283</v>
      </c>
      <c r="AQ284" s="161">
        <v>282.73214285714283</v>
      </c>
      <c r="AR284" s="161">
        <v>51383.626550000001</v>
      </c>
    </row>
    <row r="285" spans="1:44" x14ac:dyDescent="0.55000000000000004">
      <c r="A285" s="4" t="str">
        <f t="shared" si="3"/>
        <v>North Eastern</v>
      </c>
      <c r="B285" t="s">
        <v>50</v>
      </c>
      <c r="C285" s="4" t="s">
        <v>175</v>
      </c>
      <c r="D285" t="s">
        <v>675</v>
      </c>
      <c r="E285" t="s">
        <v>676</v>
      </c>
      <c r="F285" s="3" t="s">
        <v>150</v>
      </c>
      <c r="G285" s="161">
        <v>0</v>
      </c>
      <c r="H285" s="161">
        <v>0</v>
      </c>
      <c r="I285" s="161">
        <v>0</v>
      </c>
      <c r="J285" s="161">
        <v>0</v>
      </c>
      <c r="K285" s="161">
        <v>28064.2251</v>
      </c>
      <c r="L285" s="161">
        <v>30877.660159999999</v>
      </c>
      <c r="M285" s="161">
        <v>24855.983474999994</v>
      </c>
      <c r="N285" s="161">
        <v>24874.917360000003</v>
      </c>
      <c r="O285" s="161">
        <v>0</v>
      </c>
      <c r="P285" s="161">
        <v>108672.786095</v>
      </c>
      <c r="Q285" s="161">
        <v>108672.786095</v>
      </c>
      <c r="R285" s="161">
        <v>13.396020061538275</v>
      </c>
      <c r="S285" s="161">
        <v>14.666379310353257</v>
      </c>
      <c r="T285" s="161">
        <v>12.594548775805217</v>
      </c>
      <c r="U285" s="161">
        <v>13.864908024620199</v>
      </c>
      <c r="V285" s="161">
        <v>54.521856172316944</v>
      </c>
      <c r="W285" s="161">
        <v>3241.3596801312005</v>
      </c>
      <c r="X285" s="161">
        <v>2727.0959189940559</v>
      </c>
      <c r="Y285" s="161">
        <v>4596.9664927788435</v>
      </c>
      <c r="Z285" s="161">
        <v>1973.4176902700942</v>
      </c>
      <c r="AA285" s="161">
        <v>12538.839782174195</v>
      </c>
      <c r="AB285" s="161">
        <v>25.528105289775485</v>
      </c>
      <c r="AC285" s="161">
        <v>26.207196887967342</v>
      </c>
      <c r="AD285" s="161">
        <v>22.601316148272559</v>
      </c>
      <c r="AE285" s="161">
        <v>21.31008564466833</v>
      </c>
      <c r="AF285" s="161">
        <v>95.646703970683717</v>
      </c>
      <c r="AG285" s="161">
        <v>0</v>
      </c>
      <c r="AH285" s="161">
        <v>0</v>
      </c>
      <c r="AI285" s="161">
        <v>0</v>
      </c>
      <c r="AJ285" s="161">
        <v>0</v>
      </c>
      <c r="AK285" s="161">
        <v>0</v>
      </c>
      <c r="AL285" s="161">
        <v>58941.885259999995</v>
      </c>
      <c r="AM285" s="161">
        <v>47805.955860000009</v>
      </c>
      <c r="AN285" s="161">
        <v>1924.9449750000001</v>
      </c>
      <c r="AO285" s="161">
        <v>9209.6099651999994</v>
      </c>
      <c r="AP285" s="161">
        <v>15524.683727857144</v>
      </c>
      <c r="AQ285" s="161">
        <v>751.34464285714284</v>
      </c>
      <c r="AR285" s="161">
        <v>108672.786095</v>
      </c>
    </row>
    <row r="286" spans="1:44" x14ac:dyDescent="0.55000000000000004">
      <c r="A286" s="4" t="str">
        <f t="shared" si="3"/>
        <v>North Eastern</v>
      </c>
      <c r="B286" t="s">
        <v>50</v>
      </c>
      <c r="C286" s="4" t="s">
        <v>175</v>
      </c>
      <c r="D286" t="s">
        <v>677</v>
      </c>
      <c r="E286" t="s">
        <v>678</v>
      </c>
      <c r="F286" s="3" t="s">
        <v>150</v>
      </c>
      <c r="G286" s="161">
        <v>0</v>
      </c>
      <c r="H286" s="161">
        <v>0</v>
      </c>
      <c r="I286" s="161">
        <v>0</v>
      </c>
      <c r="J286" s="161">
        <v>0</v>
      </c>
      <c r="K286" s="161">
        <v>30347.766299999999</v>
      </c>
      <c r="L286" s="161">
        <v>33390.126080000002</v>
      </c>
      <c r="M286" s="161">
        <v>26878.475175</v>
      </c>
      <c r="N286" s="161">
        <v>26898.949680000005</v>
      </c>
      <c r="O286" s="161">
        <v>0</v>
      </c>
      <c r="P286" s="161">
        <v>117515.31723500001</v>
      </c>
      <c r="Q286" s="161">
        <v>117515.31723500001</v>
      </c>
      <c r="R286" s="161">
        <v>20.977792671542677</v>
      </c>
      <c r="S286" s="161">
        <v>22.967139717724777</v>
      </c>
      <c r="T286" s="161">
        <v>19.722711058715333</v>
      </c>
      <c r="U286" s="161">
        <v>21.712058104897441</v>
      </c>
      <c r="V286" s="161">
        <v>85.379701552880221</v>
      </c>
      <c r="W286" s="161">
        <v>2769.630166832168</v>
      </c>
      <c r="X286" s="161">
        <v>2375.8165290355237</v>
      </c>
      <c r="Y286" s="161">
        <v>3460.5047574739874</v>
      </c>
      <c r="Z286" s="161">
        <v>1683.0930708821988</v>
      </c>
      <c r="AA286" s="161">
        <v>10289.044524223878</v>
      </c>
      <c r="AB286" s="161">
        <v>27.605286468996436</v>
      </c>
      <c r="AC286" s="161">
        <v>28.339634666560599</v>
      </c>
      <c r="AD286" s="161">
        <v>24.440349166818496</v>
      </c>
      <c r="AE286" s="161">
        <v>23.044053298210585</v>
      </c>
      <c r="AF286" s="161">
        <v>103.42932360058612</v>
      </c>
      <c r="AG286" s="161">
        <v>0</v>
      </c>
      <c r="AH286" s="161">
        <v>0</v>
      </c>
      <c r="AI286" s="161">
        <v>0</v>
      </c>
      <c r="AJ286" s="161">
        <v>0</v>
      </c>
      <c r="AK286" s="161">
        <v>0</v>
      </c>
      <c r="AL286" s="161">
        <v>63737.892380000005</v>
      </c>
      <c r="AM286" s="161">
        <v>51695.850180000009</v>
      </c>
      <c r="AN286" s="161">
        <v>2081.5746749999998</v>
      </c>
      <c r="AO286" s="161">
        <v>9958.9812275999993</v>
      </c>
      <c r="AP286" s="161">
        <v>16787.902462142858</v>
      </c>
      <c r="AQ286" s="161">
        <v>812.4803571428572</v>
      </c>
      <c r="AR286" s="161">
        <v>117515.31723500001</v>
      </c>
    </row>
    <row r="287" spans="1:44" x14ac:dyDescent="0.55000000000000004">
      <c r="A287" s="4" t="str">
        <f t="shared" si="3"/>
        <v>North Eastern</v>
      </c>
      <c r="B287" t="s">
        <v>50</v>
      </c>
      <c r="C287" s="4" t="s">
        <v>175</v>
      </c>
      <c r="D287" t="s">
        <v>679</v>
      </c>
      <c r="E287" t="s">
        <v>680</v>
      </c>
      <c r="F287" s="3" t="s">
        <v>150</v>
      </c>
      <c r="G287" s="161">
        <v>0</v>
      </c>
      <c r="H287" s="161">
        <v>0</v>
      </c>
      <c r="I287" s="161">
        <v>0</v>
      </c>
      <c r="J287" s="161">
        <v>0</v>
      </c>
      <c r="K287" s="161">
        <v>56054.813399999999</v>
      </c>
      <c r="L287" s="161">
        <v>92511.452160000001</v>
      </c>
      <c r="M287" s="161">
        <v>49646.748149999999</v>
      </c>
      <c r="N287" s="161">
        <v>74526.849360000007</v>
      </c>
      <c r="O287" s="161">
        <v>0</v>
      </c>
      <c r="P287" s="161">
        <v>272739.86307000002</v>
      </c>
      <c r="Q287" s="161">
        <v>272739.86307000002</v>
      </c>
      <c r="R287" s="161">
        <v>96.945018503212694</v>
      </c>
      <c r="S287" s="161">
        <v>106.13842074629308</v>
      </c>
      <c r="T287" s="161">
        <v>91.144889191054673</v>
      </c>
      <c r="U287" s="161">
        <v>100.33829143413506</v>
      </c>
      <c r="V287" s="161">
        <v>394.5666198746955</v>
      </c>
      <c r="W287" s="161">
        <v>3736.6178416751436</v>
      </c>
      <c r="X287" s="161">
        <v>2563.8773940092742</v>
      </c>
      <c r="Y287" s="161">
        <v>10745.717124635612</v>
      </c>
      <c r="Z287" s="161">
        <v>2265.7855058279556</v>
      </c>
      <c r="AA287" s="161">
        <v>19311.997866147987</v>
      </c>
      <c r="AB287" s="161">
        <v>76.483842331740576</v>
      </c>
      <c r="AC287" s="161">
        <v>78.518444357051024</v>
      </c>
      <c r="AD287" s="161">
        <v>67.714994166318078</v>
      </c>
      <c r="AE287" s="161">
        <v>63.846384681572872</v>
      </c>
      <c r="AF287" s="161">
        <v>286.56366553668255</v>
      </c>
      <c r="AG287" s="161">
        <v>0</v>
      </c>
      <c r="AH287" s="161">
        <v>0</v>
      </c>
      <c r="AI287" s="161">
        <v>0</v>
      </c>
      <c r="AJ287" s="161">
        <v>0</v>
      </c>
      <c r="AK287" s="161">
        <v>0</v>
      </c>
      <c r="AL287" s="161">
        <v>148566.26556</v>
      </c>
      <c r="AM287" s="161">
        <v>120328.75836000002</v>
      </c>
      <c r="AN287" s="161">
        <v>3844.8391500000002</v>
      </c>
      <c r="AO287" s="161">
        <v>27592.582705199999</v>
      </c>
      <c r="AP287" s="161">
        <v>38962.837581428576</v>
      </c>
      <c r="AQ287" s="161">
        <v>1500.7178571428572</v>
      </c>
      <c r="AR287" s="161">
        <v>272739.86307000002</v>
      </c>
    </row>
    <row r="288" spans="1:44" x14ac:dyDescent="0.55000000000000004">
      <c r="A288" s="4" t="str">
        <f t="shared" si="3"/>
        <v>North Eastern</v>
      </c>
      <c r="B288" t="s">
        <v>50</v>
      </c>
      <c r="C288" s="4" t="s">
        <v>175</v>
      </c>
      <c r="D288" t="s">
        <v>681</v>
      </c>
      <c r="E288" t="s">
        <v>682</v>
      </c>
      <c r="F288" s="3" t="s">
        <v>150</v>
      </c>
      <c r="G288" s="161">
        <v>0</v>
      </c>
      <c r="H288" s="161">
        <v>0</v>
      </c>
      <c r="I288" s="161">
        <v>0</v>
      </c>
      <c r="J288" s="161">
        <v>0</v>
      </c>
      <c r="K288" s="161">
        <v>17073.377288190597</v>
      </c>
      <c r="L288" s="161">
        <v>31308.293120000002</v>
      </c>
      <c r="M288" s="161">
        <v>15121.58565666956</v>
      </c>
      <c r="N288" s="161">
        <v>25221.83352</v>
      </c>
      <c r="O288" s="161">
        <v>0</v>
      </c>
      <c r="P288" s="161">
        <v>88725.089584860165</v>
      </c>
      <c r="Q288" s="161">
        <v>88725.089584860165</v>
      </c>
      <c r="R288" s="161">
        <v>43.174755556369199</v>
      </c>
      <c r="S288" s="161">
        <v>47.269064894844583</v>
      </c>
      <c r="T288" s="161">
        <v>40.591650523082158</v>
      </c>
      <c r="U288" s="161">
        <v>44.685959861557542</v>
      </c>
      <c r="V288" s="161">
        <v>175.72143083585348</v>
      </c>
      <c r="W288" s="161">
        <v>3149.1566193562821</v>
      </c>
      <c r="X288" s="161">
        <v>2285.0147200722117</v>
      </c>
      <c r="Y288" s="161">
        <v>7752.0044583043818</v>
      </c>
      <c r="Z288" s="161">
        <v>1897.9989292415162</v>
      </c>
      <c r="AA288" s="161">
        <v>15084.174726974392</v>
      </c>
      <c r="AB288" s="161">
        <v>25.884131086003681</v>
      </c>
      <c r="AC288" s="161">
        <v>26.572693583982797</v>
      </c>
      <c r="AD288" s="161">
        <v>22.916523700347206</v>
      </c>
      <c r="AE288" s="161">
        <v>21.607285147851705</v>
      </c>
      <c r="AF288" s="161">
        <v>96.980633518185385</v>
      </c>
      <c r="AG288" s="161">
        <v>0</v>
      </c>
      <c r="AH288" s="161">
        <v>0</v>
      </c>
      <c r="AI288" s="161">
        <v>0</v>
      </c>
      <c r="AJ288" s="161">
        <v>0</v>
      </c>
      <c r="AK288" s="161">
        <v>0</v>
      </c>
      <c r="AL288" s="161">
        <v>48381.670408190599</v>
      </c>
      <c r="AM288" s="161">
        <v>39172.344197756946</v>
      </c>
      <c r="AN288" s="161">
        <v>1171.0749789126235</v>
      </c>
      <c r="AO288" s="161">
        <v>9338.0510964000005</v>
      </c>
      <c r="AP288" s="161">
        <v>12675.012797837166</v>
      </c>
      <c r="AQ288" s="161">
        <v>812.61142857142852</v>
      </c>
      <c r="AR288" s="161">
        <v>88725.089584860165</v>
      </c>
    </row>
    <row r="289" spans="1:44" x14ac:dyDescent="0.55000000000000004">
      <c r="A289" s="4" t="str">
        <f t="shared" si="3"/>
        <v>North Eastern</v>
      </c>
      <c r="B289" t="s">
        <v>50</v>
      </c>
      <c r="C289" s="4" t="s">
        <v>175</v>
      </c>
      <c r="D289" t="s">
        <v>50</v>
      </c>
      <c r="E289" t="s">
        <v>683</v>
      </c>
      <c r="F289" s="3" t="s">
        <v>150</v>
      </c>
      <c r="G289" s="161">
        <v>60258.857399999994</v>
      </c>
      <c r="H289" s="161">
        <v>60258.857399999994</v>
      </c>
      <c r="I289" s="161">
        <v>53182.836000000003</v>
      </c>
      <c r="J289" s="161">
        <v>52303.967100000002</v>
      </c>
      <c r="K289" s="161">
        <v>42173.276099999988</v>
      </c>
      <c r="L289" s="161">
        <v>46401.141759999999</v>
      </c>
      <c r="M289" s="161">
        <v>37352.118224999998</v>
      </c>
      <c r="N289" s="161">
        <v>37380.570960000005</v>
      </c>
      <c r="O289" s="161">
        <v>225351</v>
      </c>
      <c r="P289" s="161">
        <v>163307.10704499998</v>
      </c>
      <c r="Q289" s="161">
        <v>388658.10704499995</v>
      </c>
      <c r="R289" s="161">
        <v>40.151108528289505</v>
      </c>
      <c r="S289" s="161">
        <v>43.958682108709304</v>
      </c>
      <c r="T289" s="161">
        <v>37.748905453947394</v>
      </c>
      <c r="U289" s="161">
        <v>41.5564790343672</v>
      </c>
      <c r="V289" s="161">
        <v>163.4151751253134</v>
      </c>
      <c r="W289" s="161">
        <v>4767.8281002829099</v>
      </c>
      <c r="X289" s="161">
        <v>3367.4431610417864</v>
      </c>
      <c r="Y289" s="161">
        <v>13095.901553246338</v>
      </c>
      <c r="Z289" s="161">
        <v>2920.7426327125486</v>
      </c>
      <c r="AA289" s="161">
        <v>24151.915447283587</v>
      </c>
      <c r="AB289" s="161">
        <v>93.052511134941156</v>
      </c>
      <c r="AC289" s="161">
        <v>95.527868306383951</v>
      </c>
      <c r="AD289" s="161">
        <v>82.384070367877825</v>
      </c>
      <c r="AE289" s="161">
        <v>77.677405323585191</v>
      </c>
      <c r="AF289" s="161">
        <v>348.64185513278812</v>
      </c>
      <c r="AG289" s="161">
        <v>0</v>
      </c>
      <c r="AH289" s="161">
        <v>0</v>
      </c>
      <c r="AI289" s="161">
        <v>0</v>
      </c>
      <c r="AJ289" s="161">
        <v>0</v>
      </c>
      <c r="AK289" s="161">
        <v>0</v>
      </c>
      <c r="AL289" s="161">
        <v>208438.61476</v>
      </c>
      <c r="AM289" s="161">
        <v>173202.87425999995</v>
      </c>
      <c r="AN289" s="161">
        <v>7016.6180249999998</v>
      </c>
      <c r="AO289" s="161">
        <v>32848.872418604995</v>
      </c>
      <c r="AP289" s="161">
        <v>55522.58672071428</v>
      </c>
      <c r="AQ289" s="161">
        <v>2738.7267857142861</v>
      </c>
      <c r="AR289" s="161">
        <v>388658.10704499995</v>
      </c>
    </row>
    <row r="290" spans="1:44" x14ac:dyDescent="0.55000000000000004">
      <c r="A290" s="4" t="str">
        <f t="shared" si="3"/>
        <v>North Eastern</v>
      </c>
      <c r="B290" t="s">
        <v>50</v>
      </c>
      <c r="C290" s="4" t="s">
        <v>175</v>
      </c>
      <c r="D290" t="s">
        <v>684</v>
      </c>
      <c r="E290" t="s">
        <v>685</v>
      </c>
      <c r="F290" s="3" t="s">
        <v>150</v>
      </c>
      <c r="G290" s="161">
        <v>0</v>
      </c>
      <c r="H290" s="161">
        <v>0</v>
      </c>
      <c r="I290" s="161">
        <v>0</v>
      </c>
      <c r="J290" s="161">
        <v>0</v>
      </c>
      <c r="K290" s="161">
        <v>13687.804382850589</v>
      </c>
      <c r="L290" s="161">
        <v>25100.00128</v>
      </c>
      <c r="M290" s="161">
        <v>12123.044136685136</v>
      </c>
      <c r="N290" s="161">
        <v>20220.458880000002</v>
      </c>
      <c r="O290" s="161">
        <v>0</v>
      </c>
      <c r="P290" s="161">
        <v>71131.308679535723</v>
      </c>
      <c r="Q290" s="161">
        <v>71131.308679535723</v>
      </c>
      <c r="R290" s="161">
        <v>15.17615493932016</v>
      </c>
      <c r="S290" s="161">
        <v>16.615326327542217</v>
      </c>
      <c r="T290" s="161">
        <v>14.268179857480492</v>
      </c>
      <c r="U290" s="161">
        <v>15.707351245702547</v>
      </c>
      <c r="V290" s="161">
        <v>61.767012370045414</v>
      </c>
      <c r="W290" s="161">
        <v>475.45634274693805</v>
      </c>
      <c r="X290" s="161">
        <v>347.72826129691566</v>
      </c>
      <c r="Y290" s="161">
        <v>1128.0051466057039</v>
      </c>
      <c r="Z290" s="161">
        <v>284.96352141487972</v>
      </c>
      <c r="AA290" s="161">
        <v>2236.1532720644373</v>
      </c>
      <c r="AB290" s="161">
        <v>20.751425857047177</v>
      </c>
      <c r="AC290" s="161">
        <v>21.303449549759932</v>
      </c>
      <c r="AD290" s="161">
        <v>18.372281491271064</v>
      </c>
      <c r="AE290" s="161">
        <v>17.322658976958074</v>
      </c>
      <c r="AF290" s="161">
        <v>77.749815875036262</v>
      </c>
      <c r="AG290" s="161">
        <v>0</v>
      </c>
      <c r="AH290" s="161">
        <v>0</v>
      </c>
      <c r="AI290" s="161">
        <v>0</v>
      </c>
      <c r="AJ290" s="161">
        <v>0</v>
      </c>
      <c r="AK290" s="161">
        <v>0</v>
      </c>
      <c r="AL290" s="161">
        <v>38787.805662850587</v>
      </c>
      <c r="AM290" s="161">
        <v>31404.646868985863</v>
      </c>
      <c r="AN290" s="161">
        <v>938.85614769927213</v>
      </c>
      <c r="AO290" s="161">
        <v>7486.3581216000002</v>
      </c>
      <c r="AP290" s="161">
        <v>10161.61552564796</v>
      </c>
      <c r="AQ290" s="161">
        <v>651.47428571428588</v>
      </c>
      <c r="AR290" s="161">
        <v>71131.308679535723</v>
      </c>
    </row>
    <row r="291" spans="1:44" x14ac:dyDescent="0.55000000000000004">
      <c r="A291" s="4" t="str">
        <f t="shared" si="3"/>
        <v>Eastern</v>
      </c>
      <c r="B291" t="s">
        <v>51</v>
      </c>
      <c r="C291" s="4" t="s">
        <v>176</v>
      </c>
      <c r="D291" t="s">
        <v>686</v>
      </c>
      <c r="E291" t="s">
        <v>687</v>
      </c>
      <c r="F291" s="3" t="s">
        <v>150</v>
      </c>
      <c r="G291" s="161">
        <v>0</v>
      </c>
      <c r="H291" s="161">
        <v>0</v>
      </c>
      <c r="I291" s="161">
        <v>0</v>
      </c>
      <c r="J291" s="161">
        <v>0</v>
      </c>
      <c r="K291" s="161">
        <v>13308.724222249877</v>
      </c>
      <c r="L291" s="161">
        <v>13749.896999999999</v>
      </c>
      <c r="M291" s="161">
        <v>12192.716587863822</v>
      </c>
      <c r="N291" s="161">
        <v>11444.134491047413</v>
      </c>
      <c r="O291" s="161">
        <v>0</v>
      </c>
      <c r="P291" s="161">
        <v>50695.472301161113</v>
      </c>
      <c r="Q291" s="161">
        <v>50695.472301161113</v>
      </c>
      <c r="R291" s="161">
        <v>0</v>
      </c>
      <c r="S291" s="161">
        <v>0</v>
      </c>
      <c r="T291" s="161">
        <v>0</v>
      </c>
      <c r="U291" s="161">
        <v>0</v>
      </c>
      <c r="V291" s="161">
        <v>0</v>
      </c>
      <c r="W291" s="161">
        <v>2974.6735603154757</v>
      </c>
      <c r="X291" s="161">
        <v>2413.1880723274921</v>
      </c>
      <c r="Y291" s="161">
        <v>3497.8382023414506</v>
      </c>
      <c r="Z291" s="161">
        <v>1632.7419494142005</v>
      </c>
      <c r="AA291" s="161">
        <v>10518.441784398619</v>
      </c>
      <c r="AB291" s="161">
        <v>279.82551569354194</v>
      </c>
      <c r="AC291" s="161">
        <v>305.03600482193821</v>
      </c>
      <c r="AD291" s="161">
        <v>267.16570297105721</v>
      </c>
      <c r="AE291" s="161">
        <v>239.33594224490537</v>
      </c>
      <c r="AF291" s="161">
        <v>1091.3631657314427</v>
      </c>
      <c r="AG291" s="161">
        <v>0</v>
      </c>
      <c r="AH291" s="161">
        <v>0</v>
      </c>
      <c r="AI291" s="161">
        <v>0</v>
      </c>
      <c r="AJ291" s="161">
        <v>0</v>
      </c>
      <c r="AK291" s="161">
        <v>0</v>
      </c>
      <c r="AL291" s="161">
        <v>27058.621222249876</v>
      </c>
      <c r="AM291" s="161">
        <v>23258.483178911236</v>
      </c>
      <c r="AN291" s="161">
        <v>378.36790000000002</v>
      </c>
      <c r="AO291" s="161">
        <v>6089.9171466000016</v>
      </c>
      <c r="AP291" s="161">
        <v>7242.210328737302</v>
      </c>
      <c r="AQ291" s="161">
        <v>522.41250000000002</v>
      </c>
      <c r="AR291" s="161">
        <v>50695.472301161113</v>
      </c>
    </row>
    <row r="292" spans="1:44" x14ac:dyDescent="0.55000000000000004">
      <c r="A292" s="4" t="str">
        <f t="shared" si="3"/>
        <v>Eastern</v>
      </c>
      <c r="B292" t="s">
        <v>51</v>
      </c>
      <c r="C292" s="4" t="s">
        <v>176</v>
      </c>
      <c r="D292" t="s">
        <v>688</v>
      </c>
      <c r="E292" t="s">
        <v>689</v>
      </c>
      <c r="F292" s="3" t="s">
        <v>150</v>
      </c>
      <c r="G292" s="161">
        <v>0</v>
      </c>
      <c r="H292" s="161">
        <v>0</v>
      </c>
      <c r="I292" s="161">
        <v>0</v>
      </c>
      <c r="J292" s="161">
        <v>0</v>
      </c>
      <c r="K292" s="161">
        <v>6332.2106552083205</v>
      </c>
      <c r="L292" s="161">
        <v>6542.1179999999995</v>
      </c>
      <c r="M292" s="161">
        <v>5801.2209588451833</v>
      </c>
      <c r="N292" s="161">
        <v>5445.0501155246566</v>
      </c>
      <c r="O292" s="161">
        <v>0</v>
      </c>
      <c r="P292" s="161">
        <v>24120.59972957816</v>
      </c>
      <c r="Q292" s="161">
        <v>24120.59972957816</v>
      </c>
      <c r="R292" s="161">
        <v>0</v>
      </c>
      <c r="S292" s="161">
        <v>0</v>
      </c>
      <c r="T292" s="161">
        <v>0</v>
      </c>
      <c r="U292" s="161">
        <v>0</v>
      </c>
      <c r="V292" s="161">
        <v>0</v>
      </c>
      <c r="W292" s="161">
        <v>1130.6157213348251</v>
      </c>
      <c r="X292" s="161">
        <v>721.69677428250941</v>
      </c>
      <c r="Y292" s="161">
        <v>3576.1893694292671</v>
      </c>
      <c r="Z292" s="161">
        <v>663.42797534519912</v>
      </c>
      <c r="AA292" s="161">
        <v>6091.929840391801</v>
      </c>
      <c r="AB292" s="161">
        <v>103.20218714488459</v>
      </c>
      <c r="AC292" s="161">
        <v>112.50004409904538</v>
      </c>
      <c r="AD292" s="161">
        <v>98.533133436301668</v>
      </c>
      <c r="AE292" s="161">
        <v>88.269265370020236</v>
      </c>
      <c r="AF292" s="161">
        <v>402.50463005025188</v>
      </c>
      <c r="AG292" s="161">
        <v>0</v>
      </c>
      <c r="AH292" s="161">
        <v>0</v>
      </c>
      <c r="AI292" s="161">
        <v>0</v>
      </c>
      <c r="AJ292" s="161">
        <v>0</v>
      </c>
      <c r="AK292" s="161">
        <v>0</v>
      </c>
      <c r="AL292" s="161">
        <v>12874.328655208319</v>
      </c>
      <c r="AM292" s="161">
        <v>11066.24683436984</v>
      </c>
      <c r="AN292" s="161">
        <v>180.02423999999996</v>
      </c>
      <c r="AO292" s="161">
        <v>2897.5458204000001</v>
      </c>
      <c r="AP292" s="161">
        <v>3445.7999613683087</v>
      </c>
      <c r="AQ292" s="161">
        <v>248.56071428571428</v>
      </c>
      <c r="AR292" s="161">
        <v>24120.59972957816</v>
      </c>
    </row>
    <row r="293" spans="1:44" x14ac:dyDescent="0.55000000000000004">
      <c r="A293" s="4" t="str">
        <f t="shared" si="3"/>
        <v>Eastern</v>
      </c>
      <c r="B293" t="s">
        <v>51</v>
      </c>
      <c r="C293" s="4" t="s">
        <v>176</v>
      </c>
      <c r="D293" t="s">
        <v>690</v>
      </c>
      <c r="E293" t="s">
        <v>691</v>
      </c>
      <c r="F293" s="3" t="s">
        <v>150</v>
      </c>
      <c r="G293" s="161">
        <v>0</v>
      </c>
      <c r="H293" s="161">
        <v>0</v>
      </c>
      <c r="I293" s="161">
        <v>0</v>
      </c>
      <c r="J293" s="161">
        <v>0</v>
      </c>
      <c r="K293" s="161">
        <v>3308.4497328238313</v>
      </c>
      <c r="L293" s="161">
        <v>3418.1219999999998</v>
      </c>
      <c r="M293" s="161">
        <v>3031.0185457201806</v>
      </c>
      <c r="N293" s="161">
        <v>2844.926611072648</v>
      </c>
      <c r="O293" s="161">
        <v>0</v>
      </c>
      <c r="P293" s="161">
        <v>12602.51688961666</v>
      </c>
      <c r="Q293" s="161">
        <v>12602.51688961666</v>
      </c>
      <c r="R293" s="161">
        <v>0</v>
      </c>
      <c r="S293" s="161">
        <v>0</v>
      </c>
      <c r="T293" s="161">
        <v>0</v>
      </c>
      <c r="U293" s="161">
        <v>0</v>
      </c>
      <c r="V293" s="161">
        <v>0</v>
      </c>
      <c r="W293" s="161">
        <v>436.26992942179095</v>
      </c>
      <c r="X293" s="161">
        <v>262.16520894639132</v>
      </c>
      <c r="Y293" s="161">
        <v>1592.3272399320967</v>
      </c>
      <c r="Z293" s="161">
        <v>262.15975042749614</v>
      </c>
      <c r="AA293" s="161">
        <v>2552.9221287277751</v>
      </c>
      <c r="AB293" s="161">
        <v>88.332364293316175</v>
      </c>
      <c r="AC293" s="161">
        <v>96.290545319742066</v>
      </c>
      <c r="AD293" s="161">
        <v>84.336048280046015</v>
      </c>
      <c r="AE293" s="161">
        <v>75.551043250874542</v>
      </c>
      <c r="AF293" s="161">
        <v>344.51000114397885</v>
      </c>
      <c r="AG293" s="161">
        <v>0</v>
      </c>
      <c r="AH293" s="161">
        <v>0</v>
      </c>
      <c r="AI293" s="161">
        <v>0</v>
      </c>
      <c r="AJ293" s="161">
        <v>0</v>
      </c>
      <c r="AK293" s="161">
        <v>0</v>
      </c>
      <c r="AL293" s="161">
        <v>6726.5717328238316</v>
      </c>
      <c r="AM293" s="161">
        <v>5781.8842567928277</v>
      </c>
      <c r="AN293" s="161">
        <v>94.060900000000004</v>
      </c>
      <c r="AO293" s="161">
        <v>1513.9080516000004</v>
      </c>
      <c r="AP293" s="161">
        <v>1800.3595556595228</v>
      </c>
      <c r="AQ293" s="161">
        <v>129.86785714285713</v>
      </c>
      <c r="AR293" s="161">
        <v>12602.51688961666</v>
      </c>
    </row>
    <row r="294" spans="1:44" x14ac:dyDescent="0.55000000000000004">
      <c r="A294" s="4" t="str">
        <f t="shared" si="3"/>
        <v>Eastern</v>
      </c>
      <c r="B294" t="s">
        <v>51</v>
      </c>
      <c r="C294" s="4" t="s">
        <v>176</v>
      </c>
      <c r="D294" t="s">
        <v>692</v>
      </c>
      <c r="E294" t="s">
        <v>693</v>
      </c>
      <c r="F294" s="3" t="s">
        <v>150</v>
      </c>
      <c r="G294" s="161">
        <v>11365.228722682425</v>
      </c>
      <c r="H294" s="161">
        <v>11365.228722682425</v>
      </c>
      <c r="I294" s="161">
        <v>11483.927</v>
      </c>
      <c r="J294" s="161">
        <v>11706.079827399713</v>
      </c>
      <c r="K294" s="161">
        <v>8524.2872004032852</v>
      </c>
      <c r="L294" s="161">
        <v>8806.8599999999988</v>
      </c>
      <c r="M294" s="161">
        <v>7809.4801734874363</v>
      </c>
      <c r="N294" s="161">
        <v>7330.010565448295</v>
      </c>
      <c r="O294" s="161">
        <v>46078.884050082132</v>
      </c>
      <c r="P294" s="161">
        <v>32470.637939339013</v>
      </c>
      <c r="Q294" s="161">
        <v>78549.521989421148</v>
      </c>
      <c r="R294" s="161">
        <v>0</v>
      </c>
      <c r="S294" s="161">
        <v>0</v>
      </c>
      <c r="T294" s="161">
        <v>0</v>
      </c>
      <c r="U294" s="161">
        <v>0</v>
      </c>
      <c r="V294" s="161">
        <v>0</v>
      </c>
      <c r="W294" s="161">
        <v>2664.5019680810783</v>
      </c>
      <c r="X294" s="161">
        <v>2091.5535235381512</v>
      </c>
      <c r="Y294" s="161">
        <v>4205.7396944305792</v>
      </c>
      <c r="Z294" s="161">
        <v>1505.7014953583555</v>
      </c>
      <c r="AA294" s="161">
        <v>10467.496681408164</v>
      </c>
      <c r="AB294" s="161">
        <v>276.91125901843276</v>
      </c>
      <c r="AC294" s="161">
        <v>301.85919226073304</v>
      </c>
      <c r="AD294" s="161">
        <v>264.38329254177984</v>
      </c>
      <c r="AE294" s="161">
        <v>236.8433662353444</v>
      </c>
      <c r="AF294" s="161">
        <v>1079.99711005629</v>
      </c>
      <c r="AG294" s="161">
        <v>0</v>
      </c>
      <c r="AH294" s="161">
        <v>0</v>
      </c>
      <c r="AI294" s="161">
        <v>0</v>
      </c>
      <c r="AJ294" s="161">
        <v>0</v>
      </c>
      <c r="AK294" s="161">
        <v>0</v>
      </c>
      <c r="AL294" s="161">
        <v>40220.024423085706</v>
      </c>
      <c r="AM294" s="161">
        <v>37598.457066335439</v>
      </c>
      <c r="AN294" s="161">
        <v>731.04050000000007</v>
      </c>
      <c r="AO294" s="161">
        <v>9412.995904200001</v>
      </c>
      <c r="AP294" s="161">
        <v>11221.360284203021</v>
      </c>
      <c r="AQ294" s="161">
        <v>807.47678571428571</v>
      </c>
      <c r="AR294" s="161">
        <v>78549.521989421148</v>
      </c>
    </row>
    <row r="295" spans="1:44" x14ac:dyDescent="0.55000000000000004">
      <c r="A295" s="4" t="str">
        <f t="shared" si="3"/>
        <v>Eastern</v>
      </c>
      <c r="B295" t="s">
        <v>51</v>
      </c>
      <c r="C295" s="4" t="s">
        <v>176</v>
      </c>
      <c r="D295" t="s">
        <v>694</v>
      </c>
      <c r="E295" t="s">
        <v>695</v>
      </c>
      <c r="F295" s="3" t="s">
        <v>150</v>
      </c>
      <c r="G295" s="161">
        <v>0</v>
      </c>
      <c r="H295" s="161">
        <v>0</v>
      </c>
      <c r="I295" s="161">
        <v>0</v>
      </c>
      <c r="J295" s="161">
        <v>0</v>
      </c>
      <c r="K295" s="161">
        <v>14250.681158804207</v>
      </c>
      <c r="L295" s="161">
        <v>14723.078999999998</v>
      </c>
      <c r="M295" s="161">
        <v>13055.685402423705</v>
      </c>
      <c r="N295" s="161">
        <v>12254.120608926441</v>
      </c>
      <c r="O295" s="161">
        <v>0</v>
      </c>
      <c r="P295" s="161">
        <v>54283.566170154358</v>
      </c>
      <c r="Q295" s="161">
        <v>54283.566170154358</v>
      </c>
      <c r="R295" s="161">
        <v>0</v>
      </c>
      <c r="S295" s="161">
        <v>0</v>
      </c>
      <c r="T295" s="161">
        <v>0</v>
      </c>
      <c r="U295" s="161">
        <v>0</v>
      </c>
      <c r="V295" s="161">
        <v>0</v>
      </c>
      <c r="W295" s="161">
        <v>3866.2652541149223</v>
      </c>
      <c r="X295" s="161">
        <v>3260.6977846339764</v>
      </c>
      <c r="Y295" s="161">
        <v>3564.5506088793877</v>
      </c>
      <c r="Z295" s="161">
        <v>2141.2118771181299</v>
      </c>
      <c r="AA295" s="161">
        <v>12832.725524746416</v>
      </c>
      <c r="AB295" s="161">
        <v>178.3582738498246</v>
      </c>
      <c r="AC295" s="161">
        <v>194.42721349854122</v>
      </c>
      <c r="AD295" s="161">
        <v>170.28902277081539</v>
      </c>
      <c r="AE295" s="161">
        <v>152.55058289885542</v>
      </c>
      <c r="AF295" s="161">
        <v>695.62509301803664</v>
      </c>
      <c r="AG295" s="161">
        <v>0</v>
      </c>
      <c r="AH295" s="161">
        <v>0</v>
      </c>
      <c r="AI295" s="161">
        <v>0</v>
      </c>
      <c r="AJ295" s="161">
        <v>0</v>
      </c>
      <c r="AK295" s="161">
        <v>0</v>
      </c>
      <c r="AL295" s="161">
        <v>28973.760158804205</v>
      </c>
      <c r="AM295" s="161">
        <v>24803.373861350152</v>
      </c>
      <c r="AN295" s="161">
        <v>506.43215000000004</v>
      </c>
      <c r="AO295" s="161">
        <v>8101.8122535760249</v>
      </c>
      <c r="AP295" s="161">
        <v>7754.795167164908</v>
      </c>
      <c r="AQ295" s="161">
        <v>385.80058350362026</v>
      </c>
      <c r="AR295" s="161">
        <v>54283.566170154358</v>
      </c>
    </row>
    <row r="296" spans="1:44" x14ac:dyDescent="0.55000000000000004">
      <c r="A296" s="4" t="str">
        <f t="shared" si="3"/>
        <v>Capital</v>
      </c>
      <c r="B296" t="s">
        <v>52</v>
      </c>
      <c r="C296" s="4" t="s">
        <v>177</v>
      </c>
      <c r="D296" t="s">
        <v>696</v>
      </c>
      <c r="E296" t="s">
        <v>697</v>
      </c>
      <c r="F296" s="3" t="s">
        <v>150</v>
      </c>
      <c r="G296" s="161">
        <v>0</v>
      </c>
      <c r="H296" s="161">
        <v>0</v>
      </c>
      <c r="I296" s="161">
        <v>0</v>
      </c>
      <c r="J296" s="161">
        <v>0</v>
      </c>
      <c r="K296" s="161">
        <v>2111.165</v>
      </c>
      <c r="L296" s="161">
        <v>3442.3480000000004</v>
      </c>
      <c r="M296" s="161">
        <v>2138.605</v>
      </c>
      <c r="N296" s="161">
        <v>3478.02</v>
      </c>
      <c r="O296" s="161">
        <v>0</v>
      </c>
      <c r="P296" s="161">
        <v>11170.138000000001</v>
      </c>
      <c r="Q296" s="161">
        <v>11170.138000000001</v>
      </c>
      <c r="R296" s="161">
        <v>0</v>
      </c>
      <c r="S296" s="161">
        <v>0</v>
      </c>
      <c r="T296" s="161">
        <v>0</v>
      </c>
      <c r="U296" s="161">
        <v>0</v>
      </c>
      <c r="V296" s="161">
        <v>0</v>
      </c>
      <c r="W296" s="161">
        <v>218.37581430532248</v>
      </c>
      <c r="X296" s="161">
        <v>199.11774995930045</v>
      </c>
      <c r="Y296" s="161">
        <v>272.0852508607046</v>
      </c>
      <c r="Z296" s="161">
        <v>141.92414176920394</v>
      </c>
      <c r="AA296" s="161">
        <v>831.50295689453151</v>
      </c>
      <c r="AB296" s="161">
        <v>69.424688435983612</v>
      </c>
      <c r="AC296" s="161">
        <v>69.648729382933141</v>
      </c>
      <c r="AD296" s="161">
        <v>67.968422280811708</v>
      </c>
      <c r="AE296" s="161">
        <v>73.009343587175977</v>
      </c>
      <c r="AF296" s="161">
        <v>280.05118368690444</v>
      </c>
      <c r="AG296" s="161">
        <v>0</v>
      </c>
      <c r="AH296" s="161">
        <v>0</v>
      </c>
      <c r="AI296" s="161">
        <v>0</v>
      </c>
      <c r="AJ296" s="161">
        <v>0</v>
      </c>
      <c r="AK296" s="161">
        <v>0</v>
      </c>
      <c r="AL296" s="161">
        <v>5553.5130000000008</v>
      </c>
      <c r="AM296" s="161">
        <v>5367.0924999999997</v>
      </c>
      <c r="AN296" s="161">
        <v>249.5325</v>
      </c>
      <c r="AO296" s="161">
        <v>1140.0496800000001</v>
      </c>
      <c r="AP296" s="161">
        <v>1595.7340000000002</v>
      </c>
      <c r="AQ296" s="161">
        <v>61.25</v>
      </c>
      <c r="AR296" s="161">
        <v>11170.138000000001</v>
      </c>
    </row>
    <row r="297" spans="1:44" x14ac:dyDescent="0.55000000000000004">
      <c r="A297" s="4" t="str">
        <f t="shared" si="3"/>
        <v>Capital</v>
      </c>
      <c r="B297" t="s">
        <v>52</v>
      </c>
      <c r="C297" s="4" t="s">
        <v>177</v>
      </c>
      <c r="D297" t="s">
        <v>698</v>
      </c>
      <c r="E297" t="s">
        <v>699</v>
      </c>
      <c r="F297" s="3" t="s">
        <v>150</v>
      </c>
      <c r="G297" s="161">
        <v>0</v>
      </c>
      <c r="H297" s="161">
        <v>0</v>
      </c>
      <c r="I297" s="161">
        <v>0</v>
      </c>
      <c r="J297" s="161">
        <v>0</v>
      </c>
      <c r="K297" s="161">
        <v>20458.604500000001</v>
      </c>
      <c r="L297" s="161">
        <v>33358.660400000001</v>
      </c>
      <c r="M297" s="161">
        <v>20724.516500000002</v>
      </c>
      <c r="N297" s="161">
        <v>33704.346000000005</v>
      </c>
      <c r="O297" s="161">
        <v>0</v>
      </c>
      <c r="P297" s="161">
        <v>108246.12740000001</v>
      </c>
      <c r="Q297" s="161">
        <v>108246.12740000001</v>
      </c>
      <c r="R297" s="161">
        <v>5.2017009871017414</v>
      </c>
      <c r="S297" s="161">
        <v>5.694983986692586</v>
      </c>
      <c r="T297" s="161">
        <v>4.8904881075315529</v>
      </c>
      <c r="U297" s="161">
        <v>5.3837711071223966</v>
      </c>
      <c r="V297" s="161">
        <v>21.170944188448278</v>
      </c>
      <c r="W297" s="161">
        <v>628.28709825323278</v>
      </c>
      <c r="X297" s="161">
        <v>401.44105911156953</v>
      </c>
      <c r="Y297" s="161">
        <v>2175.2258105210881</v>
      </c>
      <c r="Z297" s="161">
        <v>387.7254532381919</v>
      </c>
      <c r="AA297" s="161">
        <v>3592.6794211240822</v>
      </c>
      <c r="AB297" s="161">
        <v>264.70102988709471</v>
      </c>
      <c r="AC297" s="161">
        <v>265.55524862009059</v>
      </c>
      <c r="AD297" s="161">
        <v>259.14860812262157</v>
      </c>
      <c r="AE297" s="161">
        <v>278.36852961502859</v>
      </c>
      <c r="AF297" s="161">
        <v>1067.7734162448355</v>
      </c>
      <c r="AG297" s="161">
        <v>0</v>
      </c>
      <c r="AH297" s="161">
        <v>0</v>
      </c>
      <c r="AI297" s="161">
        <v>0</v>
      </c>
      <c r="AJ297" s="161">
        <v>0</v>
      </c>
      <c r="AK297" s="161">
        <v>0</v>
      </c>
      <c r="AL297" s="161">
        <v>53817.264900000002</v>
      </c>
      <c r="AM297" s="161">
        <v>52010.72525000001</v>
      </c>
      <c r="AN297" s="161">
        <v>2418.1372500000002</v>
      </c>
      <c r="AO297" s="161">
        <v>11047.845864000001</v>
      </c>
      <c r="AP297" s="161">
        <v>15463.732485714287</v>
      </c>
      <c r="AQ297" s="161">
        <v>593.55357142857144</v>
      </c>
      <c r="AR297" s="161">
        <v>108246.12740000001</v>
      </c>
    </row>
    <row r="298" spans="1:44" x14ac:dyDescent="0.55000000000000004">
      <c r="A298" s="4" t="str">
        <f t="shared" si="3"/>
        <v>Capital</v>
      </c>
      <c r="B298" t="s">
        <v>52</v>
      </c>
      <c r="C298" s="4" t="s">
        <v>177</v>
      </c>
      <c r="D298" t="s">
        <v>700</v>
      </c>
      <c r="E298" t="s">
        <v>701</v>
      </c>
      <c r="F298" s="3" t="s">
        <v>150</v>
      </c>
      <c r="G298" s="161">
        <v>0</v>
      </c>
      <c r="H298" s="161">
        <v>0</v>
      </c>
      <c r="I298" s="161">
        <v>0</v>
      </c>
      <c r="J298" s="161">
        <v>0</v>
      </c>
      <c r="K298" s="161">
        <v>9549.4825000000001</v>
      </c>
      <c r="L298" s="161">
        <v>15570.854000000001</v>
      </c>
      <c r="M298" s="161">
        <v>9673.6025000000009</v>
      </c>
      <c r="N298" s="161">
        <v>15732.210000000001</v>
      </c>
      <c r="O298" s="161">
        <v>0</v>
      </c>
      <c r="P298" s="161">
        <v>50526.148999999998</v>
      </c>
      <c r="Q298" s="161">
        <v>50526.148999999998</v>
      </c>
      <c r="R298" s="161">
        <v>8.2772731979337149</v>
      </c>
      <c r="S298" s="161">
        <v>9.0622160775098468</v>
      </c>
      <c r="T298" s="161">
        <v>7.7820517245530674</v>
      </c>
      <c r="U298" s="161">
        <v>8.5669946041291993</v>
      </c>
      <c r="V298" s="161">
        <v>33.688535604125832</v>
      </c>
      <c r="W298" s="161">
        <v>301.49722033149789</v>
      </c>
      <c r="X298" s="161">
        <v>180.10787609626109</v>
      </c>
      <c r="Y298" s="161">
        <v>1162.6765646931367</v>
      </c>
      <c r="Z298" s="161">
        <v>186.43293577378557</v>
      </c>
      <c r="AA298" s="161">
        <v>1830.7145968946813</v>
      </c>
      <c r="AB298" s="161">
        <v>175.89362751862282</v>
      </c>
      <c r="AC298" s="161">
        <v>176.46125519919929</v>
      </c>
      <c r="AD298" s="161">
        <v>172.20404759487602</v>
      </c>
      <c r="AE298" s="161">
        <v>184.9756704078458</v>
      </c>
      <c r="AF298" s="161">
        <v>709.53460072054384</v>
      </c>
      <c r="AG298" s="161">
        <v>0</v>
      </c>
      <c r="AH298" s="161">
        <v>0</v>
      </c>
      <c r="AI298" s="161">
        <v>0</v>
      </c>
      <c r="AJ298" s="161">
        <v>0</v>
      </c>
      <c r="AK298" s="161">
        <v>0</v>
      </c>
      <c r="AL298" s="161">
        <v>25120.336500000001</v>
      </c>
      <c r="AM298" s="161">
        <v>24277.096249999995</v>
      </c>
      <c r="AN298" s="161">
        <v>1128.7162499999999</v>
      </c>
      <c r="AO298" s="161">
        <v>5156.8136400000003</v>
      </c>
      <c r="AP298" s="161">
        <v>7218.0212857142851</v>
      </c>
      <c r="AQ298" s="161">
        <v>277.05357142857144</v>
      </c>
      <c r="AR298" s="161">
        <v>50526.148999999998</v>
      </c>
    </row>
    <row r="299" spans="1:44" x14ac:dyDescent="0.55000000000000004">
      <c r="A299" s="4" t="str">
        <f t="shared" ref="A299:A362" si="4">INDEX($A$8:$C$41,MATCH(B299,$B$8:$B$41,0),1)</f>
        <v>Capital</v>
      </c>
      <c r="B299" t="s">
        <v>52</v>
      </c>
      <c r="C299" s="4" t="s">
        <v>177</v>
      </c>
      <c r="D299" t="s">
        <v>702</v>
      </c>
      <c r="E299" t="s">
        <v>703</v>
      </c>
      <c r="F299" s="3" t="s">
        <v>150</v>
      </c>
      <c r="G299" s="161">
        <v>0</v>
      </c>
      <c r="H299" s="161">
        <v>0</v>
      </c>
      <c r="I299" s="161">
        <v>0</v>
      </c>
      <c r="J299" s="161">
        <v>0</v>
      </c>
      <c r="K299" s="161">
        <v>6719.2903999999999</v>
      </c>
      <c r="L299" s="161">
        <v>10956.100480000001</v>
      </c>
      <c r="M299" s="161">
        <v>6806.6248000000005</v>
      </c>
      <c r="N299" s="161">
        <v>11069.635200000001</v>
      </c>
      <c r="O299" s="161">
        <v>0</v>
      </c>
      <c r="P299" s="161">
        <v>35551.650880000001</v>
      </c>
      <c r="Q299" s="161">
        <v>35551.650880000001</v>
      </c>
      <c r="R299" s="161">
        <v>0</v>
      </c>
      <c r="S299" s="161">
        <v>0</v>
      </c>
      <c r="T299" s="161">
        <v>0</v>
      </c>
      <c r="U299" s="161">
        <v>0</v>
      </c>
      <c r="V299" s="161">
        <v>0</v>
      </c>
      <c r="W299" s="161">
        <v>116.70886705824526</v>
      </c>
      <c r="X299" s="161">
        <v>79.322277111743034</v>
      </c>
      <c r="Y299" s="161">
        <v>355.48142698792128</v>
      </c>
      <c r="Z299" s="161">
        <v>71.49271658173825</v>
      </c>
      <c r="AA299" s="161">
        <v>623.00528773964788</v>
      </c>
      <c r="AB299" s="161">
        <v>95.724583585377829</v>
      </c>
      <c r="AC299" s="161">
        <v>96.033497126597283</v>
      </c>
      <c r="AD299" s="161">
        <v>93.716645567451394</v>
      </c>
      <c r="AE299" s="161">
        <v>100.66720024488906</v>
      </c>
      <c r="AF299" s="161">
        <v>386.14192652431552</v>
      </c>
      <c r="AG299" s="161">
        <v>0</v>
      </c>
      <c r="AH299" s="161">
        <v>0</v>
      </c>
      <c r="AI299" s="161">
        <v>0</v>
      </c>
      <c r="AJ299" s="161">
        <v>0</v>
      </c>
      <c r="AK299" s="161">
        <v>0</v>
      </c>
      <c r="AL299" s="161">
        <v>17675.390879999999</v>
      </c>
      <c r="AM299" s="161">
        <v>17082.062800000003</v>
      </c>
      <c r="AN299" s="161">
        <v>794.19720000000007</v>
      </c>
      <c r="AO299" s="161">
        <v>3628.4823167999998</v>
      </c>
      <c r="AP299" s="161">
        <v>5078.8072685714287</v>
      </c>
      <c r="AQ299" s="161">
        <v>194.94285714285718</v>
      </c>
      <c r="AR299" s="161">
        <v>35551.650880000001</v>
      </c>
    </row>
    <row r="300" spans="1:44" x14ac:dyDescent="0.55000000000000004">
      <c r="A300" s="4" t="str">
        <f t="shared" si="4"/>
        <v>Capital</v>
      </c>
      <c r="B300" t="s">
        <v>52</v>
      </c>
      <c r="C300" s="4" t="s">
        <v>177</v>
      </c>
      <c r="D300" t="s">
        <v>704</v>
      </c>
      <c r="E300" t="s">
        <v>705</v>
      </c>
      <c r="F300" s="3" t="s">
        <v>150</v>
      </c>
      <c r="G300" s="161">
        <v>0</v>
      </c>
      <c r="H300" s="161">
        <v>0</v>
      </c>
      <c r="I300" s="161">
        <v>0</v>
      </c>
      <c r="J300" s="161">
        <v>0</v>
      </c>
      <c r="K300" s="161">
        <v>2906.6372000000001</v>
      </c>
      <c r="L300" s="161">
        <v>4739.4006400000007</v>
      </c>
      <c r="M300" s="161">
        <v>2944.4164000000001</v>
      </c>
      <c r="N300" s="161">
        <v>4788.5136000000002</v>
      </c>
      <c r="O300" s="161">
        <v>0</v>
      </c>
      <c r="P300" s="161">
        <v>15378.967840000001</v>
      </c>
      <c r="Q300" s="161">
        <v>15378.967840000001</v>
      </c>
      <c r="R300" s="161">
        <v>0</v>
      </c>
      <c r="S300" s="161">
        <v>0</v>
      </c>
      <c r="T300" s="161">
        <v>0</v>
      </c>
      <c r="U300" s="161">
        <v>0</v>
      </c>
      <c r="V300" s="161">
        <v>0</v>
      </c>
      <c r="W300" s="161">
        <v>549.86631634946252</v>
      </c>
      <c r="X300" s="161">
        <v>524.2159534411702</v>
      </c>
      <c r="Y300" s="161">
        <v>573.83523023335738</v>
      </c>
      <c r="Z300" s="161">
        <v>368.29111518230809</v>
      </c>
      <c r="AA300" s="161">
        <v>2016.2086152062984</v>
      </c>
      <c r="AB300" s="161">
        <v>42.540202443453659</v>
      </c>
      <c r="AC300" s="161">
        <v>42.677484258519272</v>
      </c>
      <c r="AD300" s="161">
        <v>41.647870645527249</v>
      </c>
      <c r="AE300" s="161">
        <v>44.73671148450331</v>
      </c>
      <c r="AF300" s="161">
        <v>171.60226883200349</v>
      </c>
      <c r="AG300" s="161">
        <v>0</v>
      </c>
      <c r="AH300" s="161">
        <v>0</v>
      </c>
      <c r="AI300" s="161">
        <v>0</v>
      </c>
      <c r="AJ300" s="161">
        <v>0</v>
      </c>
      <c r="AK300" s="161">
        <v>0</v>
      </c>
      <c r="AL300" s="161">
        <v>7646.0378400000009</v>
      </c>
      <c r="AM300" s="161">
        <v>7389.3753999999999</v>
      </c>
      <c r="AN300" s="161">
        <v>343.55459999999999</v>
      </c>
      <c r="AO300" s="161">
        <v>1569.6124224000002</v>
      </c>
      <c r="AP300" s="161">
        <v>2196.9954057142859</v>
      </c>
      <c r="AQ300" s="161">
        <v>84.328571428571436</v>
      </c>
      <c r="AR300" s="161">
        <v>15378.967840000001</v>
      </c>
    </row>
    <row r="301" spans="1:44" x14ac:dyDescent="0.55000000000000004">
      <c r="A301" s="4" t="str">
        <f t="shared" si="4"/>
        <v>Capital</v>
      </c>
      <c r="B301" t="s">
        <v>52</v>
      </c>
      <c r="C301" s="4" t="s">
        <v>177</v>
      </c>
      <c r="D301" t="s">
        <v>706</v>
      </c>
      <c r="E301" t="s">
        <v>707</v>
      </c>
      <c r="F301" s="3" t="s">
        <v>150</v>
      </c>
      <c r="G301" s="161">
        <v>0</v>
      </c>
      <c r="H301" s="161">
        <v>0</v>
      </c>
      <c r="I301" s="161">
        <v>0</v>
      </c>
      <c r="J301" s="161">
        <v>0</v>
      </c>
      <c r="K301" s="161">
        <v>12610.1178</v>
      </c>
      <c r="L301" s="161">
        <v>12850.847100000001</v>
      </c>
      <c r="M301" s="161">
        <v>12774.018600000001</v>
      </c>
      <c r="N301" s="161">
        <v>12984.0165</v>
      </c>
      <c r="O301" s="161">
        <v>0</v>
      </c>
      <c r="P301" s="161">
        <v>51219</v>
      </c>
      <c r="Q301" s="161">
        <v>51219</v>
      </c>
      <c r="R301" s="161">
        <v>25.095925814964541</v>
      </c>
      <c r="S301" s="161">
        <v>27.475799935797564</v>
      </c>
      <c r="T301" s="161">
        <v>23.594460167915383</v>
      </c>
      <c r="U301" s="161">
        <v>25.974334288748405</v>
      </c>
      <c r="V301" s="161">
        <v>102.14052020742589</v>
      </c>
      <c r="W301" s="161">
        <v>922.97621844675643</v>
      </c>
      <c r="X301" s="161">
        <v>821.43791962170894</v>
      </c>
      <c r="Y301" s="161">
        <v>1495.3575461984185</v>
      </c>
      <c r="Z301" s="161">
        <v>617.46549226560171</v>
      </c>
      <c r="AA301" s="161">
        <v>3857.237176532486</v>
      </c>
      <c r="AB301" s="161">
        <v>224.55748487389843</v>
      </c>
      <c r="AC301" s="161">
        <v>225.28215606348749</v>
      </c>
      <c r="AD301" s="161">
        <v>219.8471221415698</v>
      </c>
      <c r="AE301" s="161">
        <v>236.15222390732279</v>
      </c>
      <c r="AF301" s="161">
        <v>905.83898698627843</v>
      </c>
      <c r="AG301" s="161">
        <v>0</v>
      </c>
      <c r="AH301" s="161">
        <v>0</v>
      </c>
      <c r="AI301" s="161">
        <v>0</v>
      </c>
      <c r="AJ301" s="161">
        <v>0</v>
      </c>
      <c r="AK301" s="161">
        <v>0</v>
      </c>
      <c r="AL301" s="161">
        <v>25460.964899999999</v>
      </c>
      <c r="AM301" s="161">
        <v>24799.888500000001</v>
      </c>
      <c r="AN301" s="161">
        <v>958.14660000000003</v>
      </c>
      <c r="AO301" s="161">
        <v>4474.1640384000011</v>
      </c>
      <c r="AP301" s="161">
        <v>7317</v>
      </c>
      <c r="AQ301" s="161">
        <v>405.33094925714283</v>
      </c>
      <c r="AR301" s="161">
        <v>51219</v>
      </c>
    </row>
    <row r="302" spans="1:44" x14ac:dyDescent="0.55000000000000004">
      <c r="A302" s="4" t="str">
        <f t="shared" si="4"/>
        <v>Capital</v>
      </c>
      <c r="B302" t="s">
        <v>52</v>
      </c>
      <c r="C302" s="4" t="s">
        <v>177</v>
      </c>
      <c r="D302" t="s">
        <v>708</v>
      </c>
      <c r="E302" t="s">
        <v>709</v>
      </c>
      <c r="F302" s="3" t="s">
        <v>150</v>
      </c>
      <c r="G302" s="161">
        <v>10188.314549999999</v>
      </c>
      <c r="H302" s="161">
        <v>10188.314549999999</v>
      </c>
      <c r="I302" s="161">
        <v>9746.5891499999998</v>
      </c>
      <c r="J302" s="161">
        <v>10854.992700000001</v>
      </c>
      <c r="K302" s="161">
        <v>22541.825799999999</v>
      </c>
      <c r="L302" s="161">
        <v>36755.444960000001</v>
      </c>
      <c r="M302" s="161">
        <v>22834.814600000002</v>
      </c>
      <c r="N302" s="161">
        <v>37136.330399999999</v>
      </c>
      <c r="O302" s="161">
        <v>40900.5</v>
      </c>
      <c r="P302" s="161">
        <v>119268.41576</v>
      </c>
      <c r="Q302" s="161">
        <v>160168.91576</v>
      </c>
      <c r="R302" s="161">
        <v>0</v>
      </c>
      <c r="S302" s="161">
        <v>0</v>
      </c>
      <c r="T302" s="161">
        <v>0</v>
      </c>
      <c r="U302" s="161">
        <v>0</v>
      </c>
      <c r="V302" s="161">
        <v>0</v>
      </c>
      <c r="W302" s="161">
        <v>1005.7013578051866</v>
      </c>
      <c r="X302" s="161">
        <v>853.4079501213489</v>
      </c>
      <c r="Y302" s="161">
        <v>1924.7589785744772</v>
      </c>
      <c r="Z302" s="161">
        <v>663.06907351351879</v>
      </c>
      <c r="AA302" s="161">
        <v>4446.9373600145318</v>
      </c>
      <c r="AB302" s="161">
        <v>421.94008325556877</v>
      </c>
      <c r="AC302" s="161">
        <v>423.30172934917289</v>
      </c>
      <c r="AD302" s="161">
        <v>413.08938364714214</v>
      </c>
      <c r="AE302" s="161">
        <v>443.72642075323427</v>
      </c>
      <c r="AF302" s="161">
        <v>1702.0576170051181</v>
      </c>
      <c r="AG302" s="161">
        <v>0</v>
      </c>
      <c r="AH302" s="161">
        <v>0</v>
      </c>
      <c r="AI302" s="161">
        <v>0</v>
      </c>
      <c r="AJ302" s="161">
        <v>0</v>
      </c>
      <c r="AK302" s="161">
        <v>0</v>
      </c>
      <c r="AL302" s="161">
        <v>79596.188909999997</v>
      </c>
      <c r="AM302" s="161">
        <v>76718.155400000003</v>
      </c>
      <c r="AN302" s="161">
        <v>3854.5714499999999</v>
      </c>
      <c r="AO302" s="161">
        <v>17022.294181794099</v>
      </c>
      <c r="AP302" s="161">
        <v>22881.273680000002</v>
      </c>
      <c r="AQ302" s="161">
        <v>946.13928571428573</v>
      </c>
      <c r="AR302" s="161">
        <v>160168.91576</v>
      </c>
    </row>
    <row r="303" spans="1:44" x14ac:dyDescent="0.55000000000000004">
      <c r="A303" s="4" t="str">
        <f t="shared" si="4"/>
        <v>Capital</v>
      </c>
      <c r="B303" t="s">
        <v>197</v>
      </c>
      <c r="C303" s="4" t="s">
        <v>189</v>
      </c>
      <c r="D303" t="s">
        <v>710</v>
      </c>
      <c r="E303" t="s">
        <v>711</v>
      </c>
      <c r="F303" s="3" t="s">
        <v>150</v>
      </c>
      <c r="G303" s="161">
        <v>0</v>
      </c>
      <c r="H303" s="161">
        <v>0</v>
      </c>
      <c r="I303" s="161">
        <v>0</v>
      </c>
      <c r="J303" s="161">
        <v>0</v>
      </c>
      <c r="K303" s="161">
        <v>16527.282899999998</v>
      </c>
      <c r="L303" s="161">
        <v>16842.791550000002</v>
      </c>
      <c r="M303" s="161">
        <v>16742.097300000001</v>
      </c>
      <c r="N303" s="161">
        <v>17017.328249999999</v>
      </c>
      <c r="O303" s="161">
        <v>0</v>
      </c>
      <c r="P303" s="161">
        <v>67129.5</v>
      </c>
      <c r="Q303" s="161">
        <v>67129.5</v>
      </c>
      <c r="R303" s="161">
        <v>0</v>
      </c>
      <c r="S303" s="161">
        <v>0</v>
      </c>
      <c r="T303" s="161">
        <v>0</v>
      </c>
      <c r="U303" s="161">
        <v>0</v>
      </c>
      <c r="V303" s="161">
        <v>0</v>
      </c>
      <c r="W303" s="161">
        <v>398.23996762770713</v>
      </c>
      <c r="X303" s="161">
        <v>227.19372205851684</v>
      </c>
      <c r="Y303" s="161">
        <v>1620.4695628392788</v>
      </c>
      <c r="Z303" s="161">
        <v>245.87132610219501</v>
      </c>
      <c r="AA303" s="161">
        <v>2491.7745786276973</v>
      </c>
      <c r="AB303" s="161">
        <v>134.01917235120052</v>
      </c>
      <c r="AC303" s="161">
        <v>134.45166665487523</v>
      </c>
      <c r="AD303" s="161">
        <v>131.20795937731492</v>
      </c>
      <c r="AE303" s="161">
        <v>140.93908120999586</v>
      </c>
      <c r="AF303" s="161">
        <v>540.61787959338653</v>
      </c>
      <c r="AG303" s="161">
        <v>0</v>
      </c>
      <c r="AH303" s="161">
        <v>0</v>
      </c>
      <c r="AI303" s="161">
        <v>0</v>
      </c>
      <c r="AJ303" s="161">
        <v>0</v>
      </c>
      <c r="AK303" s="161">
        <v>0</v>
      </c>
      <c r="AL303" s="161">
        <v>33370.07445</v>
      </c>
      <c r="AM303" s="161">
        <v>31805.9571</v>
      </c>
      <c r="AN303" s="161">
        <v>1953.4684500000001</v>
      </c>
      <c r="AO303" s="161">
        <v>8626.7734460476386</v>
      </c>
      <c r="AP303" s="161">
        <v>9589.9285714285706</v>
      </c>
      <c r="AQ303" s="161">
        <v>479.49642857142857</v>
      </c>
      <c r="AR303" s="161">
        <v>67129.5</v>
      </c>
    </row>
    <row r="304" spans="1:44" x14ac:dyDescent="0.55000000000000004">
      <c r="A304" s="4" t="str">
        <f t="shared" si="4"/>
        <v>Capital</v>
      </c>
      <c r="B304" t="s">
        <v>197</v>
      </c>
      <c r="C304" s="4" t="s">
        <v>189</v>
      </c>
      <c r="D304" t="s">
        <v>712</v>
      </c>
      <c r="E304" t="s">
        <v>713</v>
      </c>
      <c r="F304" s="3" t="s">
        <v>150</v>
      </c>
      <c r="G304" s="161">
        <v>0</v>
      </c>
      <c r="H304" s="161">
        <v>0</v>
      </c>
      <c r="I304" s="161">
        <v>0</v>
      </c>
      <c r="J304" s="161">
        <v>0</v>
      </c>
      <c r="K304" s="161">
        <v>5333.0613000000003</v>
      </c>
      <c r="L304" s="161">
        <v>5434.8703500000001</v>
      </c>
      <c r="M304" s="161">
        <v>5402.3780999999999</v>
      </c>
      <c r="N304" s="161">
        <v>5491.1902499999997</v>
      </c>
      <c r="O304" s="161">
        <v>0</v>
      </c>
      <c r="P304" s="161">
        <v>21661.5</v>
      </c>
      <c r="Q304" s="161">
        <v>21661.5</v>
      </c>
      <c r="R304" s="161">
        <v>0</v>
      </c>
      <c r="S304" s="161">
        <v>0</v>
      </c>
      <c r="T304" s="161">
        <v>0</v>
      </c>
      <c r="U304" s="161">
        <v>0</v>
      </c>
      <c r="V304" s="161">
        <v>0</v>
      </c>
      <c r="W304" s="161">
        <v>111.35307923505341</v>
      </c>
      <c r="X304" s="161">
        <v>60.653743708283606</v>
      </c>
      <c r="Y304" s="161">
        <v>471.81758451782457</v>
      </c>
      <c r="Z304" s="161">
        <v>67.875684556125606</v>
      </c>
      <c r="AA304" s="161">
        <v>711.70009201728726</v>
      </c>
      <c r="AB304" s="161">
        <v>43.301616851605267</v>
      </c>
      <c r="AC304" s="161">
        <v>43.441355832973905</v>
      </c>
      <c r="AD304" s="161">
        <v>42.393313472709153</v>
      </c>
      <c r="AE304" s="161">
        <v>45.537440553503401</v>
      </c>
      <c r="AF304" s="161">
        <v>174.67372671079175</v>
      </c>
      <c r="AG304" s="161">
        <v>0</v>
      </c>
      <c r="AH304" s="161">
        <v>0</v>
      </c>
      <c r="AI304" s="161">
        <v>0</v>
      </c>
      <c r="AJ304" s="161">
        <v>0</v>
      </c>
      <c r="AK304" s="161">
        <v>0</v>
      </c>
      <c r="AL304" s="161">
        <v>10767.93165</v>
      </c>
      <c r="AM304" s="161">
        <v>10263.218699999999</v>
      </c>
      <c r="AN304" s="161">
        <v>630.34965</v>
      </c>
      <c r="AO304" s="161">
        <v>2783.7069098021125</v>
      </c>
      <c r="AP304" s="161">
        <v>3094.5</v>
      </c>
      <c r="AQ304" s="161">
        <v>154.72500000000002</v>
      </c>
      <c r="AR304" s="161">
        <v>21661.5</v>
      </c>
    </row>
    <row r="305" spans="1:44" x14ac:dyDescent="0.55000000000000004">
      <c r="A305" s="4" t="str">
        <f t="shared" si="4"/>
        <v>Capital</v>
      </c>
      <c r="B305" t="s">
        <v>197</v>
      </c>
      <c r="C305" s="4" t="s">
        <v>189</v>
      </c>
      <c r="D305" t="s">
        <v>714</v>
      </c>
      <c r="E305" t="s">
        <v>715</v>
      </c>
      <c r="F305" s="3" t="s">
        <v>150</v>
      </c>
      <c r="G305" s="161">
        <v>0</v>
      </c>
      <c r="H305" s="161">
        <v>0</v>
      </c>
      <c r="I305" s="161">
        <v>0</v>
      </c>
      <c r="J305" s="161">
        <v>0</v>
      </c>
      <c r="K305" s="161">
        <v>3636.6201999999998</v>
      </c>
      <c r="L305" s="161">
        <v>3706.0439000000001</v>
      </c>
      <c r="M305" s="161">
        <v>3683.8874000000001</v>
      </c>
      <c r="N305" s="161">
        <v>3744.4485</v>
      </c>
      <c r="O305" s="161">
        <v>0</v>
      </c>
      <c r="P305" s="161">
        <v>14771</v>
      </c>
      <c r="Q305" s="161">
        <v>14771</v>
      </c>
      <c r="R305" s="161">
        <v>6.5292798767019482</v>
      </c>
      <c r="S305" s="161">
        <v>7.1484586358682289</v>
      </c>
      <c r="T305" s="161">
        <v>6.138639200318071</v>
      </c>
      <c r="U305" s="161">
        <v>6.7578179594843535</v>
      </c>
      <c r="V305" s="161">
        <v>26.5741956723726</v>
      </c>
      <c r="W305" s="161">
        <v>128.74795315282444</v>
      </c>
      <c r="X305" s="161">
        <v>70.150821198662598</v>
      </c>
      <c r="Y305" s="161">
        <v>545.16260171072372</v>
      </c>
      <c r="Z305" s="161">
        <v>78.474908943316592</v>
      </c>
      <c r="AA305" s="161">
        <v>822.53628500552725</v>
      </c>
      <c r="AB305" s="161">
        <v>29.451039091759505</v>
      </c>
      <c r="AC305" s="161">
        <v>29.546080766924522</v>
      </c>
      <c r="AD305" s="161">
        <v>28.833268203186897</v>
      </c>
      <c r="AE305" s="161">
        <v>30.971705894399769</v>
      </c>
      <c r="AF305" s="161">
        <v>118.80209395627071</v>
      </c>
      <c r="AG305" s="161">
        <v>0</v>
      </c>
      <c r="AH305" s="161">
        <v>0</v>
      </c>
      <c r="AI305" s="161">
        <v>0</v>
      </c>
      <c r="AJ305" s="161">
        <v>0</v>
      </c>
      <c r="AK305" s="161">
        <v>0</v>
      </c>
      <c r="AL305" s="161">
        <v>7342.6641</v>
      </c>
      <c r="AM305" s="161">
        <v>6998.4997999999996</v>
      </c>
      <c r="AN305" s="161">
        <v>429.83609999999999</v>
      </c>
      <c r="AO305" s="161">
        <v>1898.2127167872497</v>
      </c>
      <c r="AP305" s="161">
        <v>2110.1428571428573</v>
      </c>
      <c r="AQ305" s="161">
        <v>105.50714285714287</v>
      </c>
      <c r="AR305" s="161">
        <v>14771</v>
      </c>
    </row>
    <row r="306" spans="1:44" x14ac:dyDescent="0.55000000000000004">
      <c r="A306" s="4" t="str">
        <f t="shared" si="4"/>
        <v>Capital</v>
      </c>
      <c r="B306" t="s">
        <v>197</v>
      </c>
      <c r="C306" s="4" t="s">
        <v>189</v>
      </c>
      <c r="D306" t="s">
        <v>424</v>
      </c>
      <c r="E306" t="s">
        <v>716</v>
      </c>
      <c r="F306" s="3" t="s">
        <v>150</v>
      </c>
      <c r="G306" s="161">
        <v>0</v>
      </c>
      <c r="H306" s="161">
        <v>0</v>
      </c>
      <c r="I306" s="161">
        <v>0</v>
      </c>
      <c r="J306" s="161">
        <v>0</v>
      </c>
      <c r="K306" s="161">
        <v>10470.5167</v>
      </c>
      <c r="L306" s="161">
        <v>10670.400650000003</v>
      </c>
      <c r="M306" s="161">
        <v>10606.607900000001</v>
      </c>
      <c r="N306" s="161">
        <v>10780.974749999999</v>
      </c>
      <c r="O306" s="161">
        <v>0</v>
      </c>
      <c r="P306" s="161">
        <v>42528.500000000007</v>
      </c>
      <c r="Q306" s="161">
        <v>42528.500000000007</v>
      </c>
      <c r="R306" s="161">
        <v>10.950089369406685</v>
      </c>
      <c r="S306" s="161">
        <v>11.988498332805852</v>
      </c>
      <c r="T306" s="161">
        <v>10.294955817390901</v>
      </c>
      <c r="U306" s="161">
        <v>11.333364780790072</v>
      </c>
      <c r="V306" s="161">
        <v>44.566908300393507</v>
      </c>
      <c r="W306" s="161">
        <v>108.11427756140026</v>
      </c>
      <c r="X306" s="161">
        <v>58.398797310940743</v>
      </c>
      <c r="Y306" s="161">
        <v>466.0623848886724</v>
      </c>
      <c r="Z306" s="161">
        <v>65.987625532930466</v>
      </c>
      <c r="AA306" s="161">
        <v>698.56308529394391</v>
      </c>
      <c r="AB306" s="161">
        <v>84.795106357991585</v>
      </c>
      <c r="AC306" s="161">
        <v>85.068749299041997</v>
      </c>
      <c r="AD306" s="161">
        <v>83.016427241164024</v>
      </c>
      <c r="AE306" s="161">
        <v>89.173393414797928</v>
      </c>
      <c r="AF306" s="161">
        <v>342.05367631299555</v>
      </c>
      <c r="AG306" s="161">
        <v>0</v>
      </c>
      <c r="AH306" s="161">
        <v>0</v>
      </c>
      <c r="AI306" s="161">
        <v>0</v>
      </c>
      <c r="AJ306" s="161">
        <v>0</v>
      </c>
      <c r="AK306" s="161">
        <v>0</v>
      </c>
      <c r="AL306" s="161">
        <v>21140.917350000003</v>
      </c>
      <c r="AM306" s="161">
        <v>20150.003300000004</v>
      </c>
      <c r="AN306" s="161">
        <v>1237.57935</v>
      </c>
      <c r="AO306" s="161">
        <v>5465.3130814356873</v>
      </c>
      <c r="AP306" s="161">
        <v>6075.5000000000009</v>
      </c>
      <c r="AQ306" s="161">
        <v>303.77500000000003</v>
      </c>
      <c r="AR306" s="161">
        <v>42528.500000000007</v>
      </c>
    </row>
    <row r="307" spans="1:44" x14ac:dyDescent="0.55000000000000004">
      <c r="A307" s="4" t="str">
        <f t="shared" si="4"/>
        <v>Capital</v>
      </c>
      <c r="B307" t="s">
        <v>197</v>
      </c>
      <c r="C307" s="4" t="s">
        <v>189</v>
      </c>
      <c r="D307" t="s">
        <v>717</v>
      </c>
      <c r="E307" t="s">
        <v>718</v>
      </c>
      <c r="F307" s="3" t="s">
        <v>150</v>
      </c>
      <c r="G307" s="161">
        <v>0</v>
      </c>
      <c r="H307" s="161">
        <v>0</v>
      </c>
      <c r="I307" s="161">
        <v>0</v>
      </c>
      <c r="J307" s="161">
        <v>0</v>
      </c>
      <c r="K307" s="161">
        <v>6740.2174000000005</v>
      </c>
      <c r="L307" s="161">
        <v>6868.8893000000016</v>
      </c>
      <c r="M307" s="161">
        <v>6827.8238000000001</v>
      </c>
      <c r="N307" s="161">
        <v>6940.0695000000014</v>
      </c>
      <c r="O307" s="161">
        <v>0</v>
      </c>
      <c r="P307" s="161">
        <v>27377.000000000004</v>
      </c>
      <c r="Q307" s="161">
        <v>27377.000000000004</v>
      </c>
      <c r="R307" s="161">
        <v>12.734233464774375</v>
      </c>
      <c r="S307" s="161">
        <v>13.941834766073693</v>
      </c>
      <c r="T307" s="161">
        <v>11.972356248933174</v>
      </c>
      <c r="U307" s="161">
        <v>13.179957550232492</v>
      </c>
      <c r="V307" s="161">
        <v>51.828382030013735</v>
      </c>
      <c r="W307" s="161">
        <v>215.76591388352659</v>
      </c>
      <c r="X307" s="161">
        <v>122.50930092875329</v>
      </c>
      <c r="Y307" s="161">
        <v>877.0333045166891</v>
      </c>
      <c r="Z307" s="161">
        <v>132.80149054662459</v>
      </c>
      <c r="AA307" s="161">
        <v>1348.1100098755935</v>
      </c>
      <c r="AB307" s="161">
        <v>54.726974796131252</v>
      </c>
      <c r="AC307" s="161">
        <v>54.903584638151855</v>
      </c>
      <c r="AD307" s="161">
        <v>53.579010822997404</v>
      </c>
      <c r="AE307" s="161">
        <v>57.552732268460744</v>
      </c>
      <c r="AF307" s="161">
        <v>220.76230252574126</v>
      </c>
      <c r="AG307" s="161">
        <v>0</v>
      </c>
      <c r="AH307" s="161">
        <v>0</v>
      </c>
      <c r="AI307" s="161">
        <v>0</v>
      </c>
      <c r="AJ307" s="161">
        <v>0</v>
      </c>
      <c r="AK307" s="161">
        <v>0</v>
      </c>
      <c r="AL307" s="161">
        <v>13609.106700000002</v>
      </c>
      <c r="AM307" s="161">
        <v>12971.222600000001</v>
      </c>
      <c r="AN307" s="161">
        <v>796.67070000000001</v>
      </c>
      <c r="AO307" s="161">
        <v>3518.2025284330466</v>
      </c>
      <c r="AP307" s="161">
        <v>3911.0000000000005</v>
      </c>
      <c r="AQ307" s="161">
        <v>195.55000000000004</v>
      </c>
      <c r="AR307" s="161">
        <v>27377.000000000004</v>
      </c>
    </row>
    <row r="308" spans="1:44" x14ac:dyDescent="0.55000000000000004">
      <c r="A308" s="4" t="str">
        <f t="shared" si="4"/>
        <v>Capital</v>
      </c>
      <c r="B308" t="s">
        <v>197</v>
      </c>
      <c r="C308" s="4" t="s">
        <v>189</v>
      </c>
      <c r="D308" t="s">
        <v>719</v>
      </c>
      <c r="E308" t="s">
        <v>720</v>
      </c>
      <c r="F308" s="3" t="s">
        <v>150</v>
      </c>
      <c r="G308" s="161">
        <v>0</v>
      </c>
      <c r="H308" s="161">
        <v>0</v>
      </c>
      <c r="I308" s="161">
        <v>0</v>
      </c>
      <c r="J308" s="161">
        <v>0</v>
      </c>
      <c r="K308" s="161">
        <v>11358.560100000001</v>
      </c>
      <c r="L308" s="161">
        <v>11575.39695</v>
      </c>
      <c r="M308" s="161">
        <v>11506.1937</v>
      </c>
      <c r="N308" s="161">
        <v>11695.349249999999</v>
      </c>
      <c r="O308" s="161">
        <v>0</v>
      </c>
      <c r="P308" s="161">
        <v>46135.5</v>
      </c>
      <c r="Q308" s="161">
        <v>46135.5</v>
      </c>
      <c r="R308" s="161">
        <v>0</v>
      </c>
      <c r="S308" s="161">
        <v>0</v>
      </c>
      <c r="T308" s="161">
        <v>0</v>
      </c>
      <c r="U308" s="161">
        <v>0</v>
      </c>
      <c r="V308" s="161">
        <v>0</v>
      </c>
      <c r="W308" s="161">
        <v>265.87120886491027</v>
      </c>
      <c r="X308" s="161">
        <v>155.91008665742666</v>
      </c>
      <c r="Y308" s="161">
        <v>1049.4574872849548</v>
      </c>
      <c r="Z308" s="161">
        <v>165.19591364549987</v>
      </c>
      <c r="AA308" s="161">
        <v>1636.4346964527915</v>
      </c>
      <c r="AB308" s="161">
        <v>92.106175764884441</v>
      </c>
      <c r="AC308" s="161">
        <v>92.403412314347577</v>
      </c>
      <c r="AD308" s="161">
        <v>90.174138193374162</v>
      </c>
      <c r="AE308" s="161">
        <v>96.861960556294378</v>
      </c>
      <c r="AF308" s="161">
        <v>371.54568682890056</v>
      </c>
      <c r="AG308" s="161">
        <v>0</v>
      </c>
      <c r="AH308" s="161">
        <v>0</v>
      </c>
      <c r="AI308" s="161">
        <v>0</v>
      </c>
      <c r="AJ308" s="161">
        <v>0</v>
      </c>
      <c r="AK308" s="161">
        <v>0</v>
      </c>
      <c r="AL308" s="161">
        <v>22933.957050000001</v>
      </c>
      <c r="AM308" s="161">
        <v>21858.999899999999</v>
      </c>
      <c r="AN308" s="161">
        <v>1342.54305</v>
      </c>
      <c r="AO308" s="161">
        <v>5928.8465774380993</v>
      </c>
      <c r="AP308" s="161">
        <v>6590.7857142857147</v>
      </c>
      <c r="AQ308" s="161">
        <v>329.53928571428577</v>
      </c>
      <c r="AR308" s="161">
        <v>46135.5</v>
      </c>
    </row>
    <row r="309" spans="1:44" x14ac:dyDescent="0.55000000000000004">
      <c r="A309" s="4" t="str">
        <f t="shared" si="4"/>
        <v>Capital</v>
      </c>
      <c r="B309" t="s">
        <v>197</v>
      </c>
      <c r="C309" s="4" t="s">
        <v>189</v>
      </c>
      <c r="D309" t="s">
        <v>721</v>
      </c>
      <c r="E309" t="s">
        <v>722</v>
      </c>
      <c r="F309" s="3" t="s">
        <v>150</v>
      </c>
      <c r="G309" s="161">
        <v>2677.4513499999998</v>
      </c>
      <c r="H309" s="161">
        <v>2677.4513499999998</v>
      </c>
      <c r="I309" s="161">
        <v>2561.3675499999999</v>
      </c>
      <c r="J309" s="161">
        <v>2852.6519000000003</v>
      </c>
      <c r="K309" s="161">
        <v>6923.6727690200005</v>
      </c>
      <c r="L309" s="161">
        <v>7022.131151739999</v>
      </c>
      <c r="M309" s="161">
        <v>6343.0082228199999</v>
      </c>
      <c r="N309" s="161">
        <v>5955.1878538000001</v>
      </c>
      <c r="O309" s="161">
        <v>10748.5</v>
      </c>
      <c r="P309" s="161">
        <v>26243.99999738</v>
      </c>
      <c r="Q309" s="161">
        <v>36992.49999738</v>
      </c>
      <c r="R309" s="161">
        <v>10.950089369406685</v>
      </c>
      <c r="S309" s="161">
        <v>11.988498332805852</v>
      </c>
      <c r="T309" s="161">
        <v>10.294955817390901</v>
      </c>
      <c r="U309" s="161">
        <v>11.333364780790072</v>
      </c>
      <c r="V309" s="161">
        <v>44.566908300393507</v>
      </c>
      <c r="W309" s="161">
        <v>178.92725207314299</v>
      </c>
      <c r="X309" s="161">
        <v>131.44879547960622</v>
      </c>
      <c r="Y309" s="161">
        <v>499.69708118990206</v>
      </c>
      <c r="Z309" s="161">
        <v>117.56980389336525</v>
      </c>
      <c r="AA309" s="161">
        <v>927.64293263601655</v>
      </c>
      <c r="AB309" s="161">
        <v>60.448589842579409</v>
      </c>
      <c r="AC309" s="161">
        <v>60.643663952599837</v>
      </c>
      <c r="AD309" s="161">
        <v>59.180608127446646</v>
      </c>
      <c r="AE309" s="161">
        <v>63.569775602906219</v>
      </c>
      <c r="AF309" s="161">
        <v>243.84263752553213</v>
      </c>
      <c r="AG309" s="161">
        <v>0</v>
      </c>
      <c r="AH309" s="161">
        <v>0</v>
      </c>
      <c r="AI309" s="161">
        <v>0</v>
      </c>
      <c r="AJ309" s="161">
        <v>0</v>
      </c>
      <c r="AK309" s="161">
        <v>0</v>
      </c>
      <c r="AL309" s="161">
        <v>19280.284470760002</v>
      </c>
      <c r="AM309" s="161">
        <v>16830.543726619999</v>
      </c>
      <c r="AN309" s="161">
        <v>881.67180000000008</v>
      </c>
      <c r="AO309" s="161">
        <v>3936.599999607</v>
      </c>
      <c r="AP309" s="161">
        <v>5284.6428567685716</v>
      </c>
      <c r="AQ309" s="161">
        <v>216.41428571428574</v>
      </c>
      <c r="AR309" s="161">
        <v>36992.49999738</v>
      </c>
    </row>
    <row r="310" spans="1:44" x14ac:dyDescent="0.55000000000000004">
      <c r="A310" s="4" t="str">
        <f t="shared" si="4"/>
        <v>Capital</v>
      </c>
      <c r="B310" t="s">
        <v>197</v>
      </c>
      <c r="C310" s="4" t="s">
        <v>189</v>
      </c>
      <c r="D310" t="s">
        <v>723</v>
      </c>
      <c r="E310" t="s">
        <v>724</v>
      </c>
      <c r="F310" s="3" t="s">
        <v>150</v>
      </c>
      <c r="G310" s="161">
        <v>0</v>
      </c>
      <c r="H310" s="161">
        <v>0</v>
      </c>
      <c r="I310" s="161">
        <v>0</v>
      </c>
      <c r="J310" s="161">
        <v>0</v>
      </c>
      <c r="K310" s="161">
        <v>10694.928</v>
      </c>
      <c r="L310" s="161">
        <v>10899.096000000001</v>
      </c>
      <c r="M310" s="161">
        <v>10833.936</v>
      </c>
      <c r="N310" s="161">
        <v>11012.04</v>
      </c>
      <c r="O310" s="161">
        <v>0</v>
      </c>
      <c r="P310" s="161">
        <v>43440</v>
      </c>
      <c r="Q310" s="161">
        <v>43440</v>
      </c>
      <c r="R310" s="161">
        <v>34.511907919710296</v>
      </c>
      <c r="S310" s="161">
        <v>37.784709932446354</v>
      </c>
      <c r="T310" s="161">
        <v>32.447092915966948</v>
      </c>
      <c r="U310" s="161">
        <v>35.719894928703013</v>
      </c>
      <c r="V310" s="161">
        <v>140.46360569682662</v>
      </c>
      <c r="W310" s="161">
        <v>192.51000610923248</v>
      </c>
      <c r="X310" s="161">
        <v>107.82748962032545</v>
      </c>
      <c r="Y310" s="161">
        <v>767.50698547925879</v>
      </c>
      <c r="Z310" s="161">
        <v>116.82414940389268</v>
      </c>
      <c r="AA310" s="161">
        <v>1184.6686306127094</v>
      </c>
      <c r="AB310" s="161">
        <v>86.724805740190973</v>
      </c>
      <c r="AC310" s="161">
        <v>87.004676028985472</v>
      </c>
      <c r="AD310" s="161">
        <v>84.905648863026826</v>
      </c>
      <c r="AE310" s="161">
        <v>91.202730360902734</v>
      </c>
      <c r="AF310" s="161">
        <v>349.83786099310601</v>
      </c>
      <c r="AG310" s="161">
        <v>0</v>
      </c>
      <c r="AH310" s="161">
        <v>0</v>
      </c>
      <c r="AI310" s="161">
        <v>0</v>
      </c>
      <c r="AJ310" s="161">
        <v>0</v>
      </c>
      <c r="AK310" s="161">
        <v>0</v>
      </c>
      <c r="AL310" s="161">
        <v>21594.024000000001</v>
      </c>
      <c r="AM310" s="161">
        <v>20581.871999999999</v>
      </c>
      <c r="AN310" s="161">
        <v>1264.104</v>
      </c>
      <c r="AO310" s="161">
        <v>5582.4494223301144</v>
      </c>
      <c r="AP310" s="161">
        <v>6205.7142857142853</v>
      </c>
      <c r="AQ310" s="161">
        <v>310.28571428571428</v>
      </c>
      <c r="AR310" s="161">
        <v>43440</v>
      </c>
    </row>
    <row r="311" spans="1:44" x14ac:dyDescent="0.55000000000000004">
      <c r="A311" s="4" t="str">
        <f t="shared" si="4"/>
        <v>Capital</v>
      </c>
      <c r="B311" t="s">
        <v>197</v>
      </c>
      <c r="C311" s="4" t="s">
        <v>189</v>
      </c>
      <c r="D311" t="s">
        <v>725</v>
      </c>
      <c r="E311" t="s">
        <v>726</v>
      </c>
      <c r="F311" s="3" t="s">
        <v>150</v>
      </c>
      <c r="G311" s="161">
        <v>0</v>
      </c>
      <c r="H311" s="161">
        <v>0</v>
      </c>
      <c r="I311" s="161">
        <v>0</v>
      </c>
      <c r="J311" s="161">
        <v>0</v>
      </c>
      <c r="K311" s="161">
        <v>26565.964800000002</v>
      </c>
      <c r="L311" s="161">
        <v>27073.113600000001</v>
      </c>
      <c r="M311" s="161">
        <v>26911.257600000001</v>
      </c>
      <c r="N311" s="161">
        <v>27353.664000000001</v>
      </c>
      <c r="O311" s="161">
        <v>0</v>
      </c>
      <c r="P311" s="161">
        <v>107904</v>
      </c>
      <c r="Q311" s="161">
        <v>107904</v>
      </c>
      <c r="R311" s="161">
        <v>0</v>
      </c>
      <c r="S311" s="161">
        <v>0</v>
      </c>
      <c r="T311" s="161">
        <v>0</v>
      </c>
      <c r="U311" s="161">
        <v>0</v>
      </c>
      <c r="V311" s="161">
        <v>0</v>
      </c>
      <c r="W311" s="161">
        <v>431.38959174698948</v>
      </c>
      <c r="X311" s="161">
        <v>245.66674590702485</v>
      </c>
      <c r="Y311" s="161">
        <v>1701.1117225469245</v>
      </c>
      <c r="Z311" s="161">
        <v>263.38756009784186</v>
      </c>
      <c r="AA311" s="161">
        <v>2641.5556202987805</v>
      </c>
      <c r="AB311" s="161">
        <v>215.14351920365701</v>
      </c>
      <c r="AC311" s="161">
        <v>215.83781051209962</v>
      </c>
      <c r="AD311" s="161">
        <v>210.63062569877997</v>
      </c>
      <c r="AE311" s="161">
        <v>226.25218013873894</v>
      </c>
      <c r="AF311" s="161">
        <v>867.86413555327556</v>
      </c>
      <c r="AG311" s="161">
        <v>0</v>
      </c>
      <c r="AH311" s="161">
        <v>0</v>
      </c>
      <c r="AI311" s="161">
        <v>0</v>
      </c>
      <c r="AJ311" s="161">
        <v>0</v>
      </c>
      <c r="AK311" s="161">
        <v>0</v>
      </c>
      <c r="AL311" s="161">
        <v>53639.078399999999</v>
      </c>
      <c r="AM311" s="161">
        <v>51124.915200000003</v>
      </c>
      <c r="AN311" s="161">
        <v>3140.0064000000002</v>
      </c>
      <c r="AO311" s="161">
        <v>13866.680996019999</v>
      </c>
      <c r="AP311" s="161">
        <v>15414.857142857143</v>
      </c>
      <c r="AQ311" s="161">
        <v>770.74285714285725</v>
      </c>
      <c r="AR311" s="161">
        <v>107904</v>
      </c>
    </row>
    <row r="312" spans="1:44" x14ac:dyDescent="0.55000000000000004">
      <c r="A312" s="4" t="str">
        <f t="shared" si="4"/>
        <v>Eastern</v>
      </c>
      <c r="B312" t="s">
        <v>53</v>
      </c>
      <c r="C312" s="4" t="s">
        <v>178</v>
      </c>
      <c r="D312" t="s">
        <v>727</v>
      </c>
      <c r="E312" t="s">
        <v>728</v>
      </c>
      <c r="F312" s="3" t="s">
        <v>150</v>
      </c>
      <c r="G312" s="161">
        <v>0</v>
      </c>
      <c r="H312" s="161">
        <v>0</v>
      </c>
      <c r="I312" s="161">
        <v>0</v>
      </c>
      <c r="J312" s="161">
        <v>0</v>
      </c>
      <c r="K312" s="161">
        <v>9977.497540204211</v>
      </c>
      <c r="L312" s="161">
        <v>13058.714999999998</v>
      </c>
      <c r="M312" s="161">
        <v>9389.4480535384319</v>
      </c>
      <c r="N312" s="161">
        <v>10067.250499999998</v>
      </c>
      <c r="O312" s="161">
        <v>0</v>
      </c>
      <c r="P312" s="161">
        <v>42492.911093742638</v>
      </c>
      <c r="Q312" s="161">
        <v>42492.911093742638</v>
      </c>
      <c r="R312" s="161">
        <v>0</v>
      </c>
      <c r="S312" s="161">
        <v>0</v>
      </c>
      <c r="T312" s="161">
        <v>0</v>
      </c>
      <c r="U312" s="161">
        <v>0</v>
      </c>
      <c r="V312" s="161">
        <v>0</v>
      </c>
      <c r="W312" s="161">
        <v>1960.7838667615533</v>
      </c>
      <c r="X312" s="161">
        <v>1564.7589519563571</v>
      </c>
      <c r="Y312" s="161">
        <v>2690.7682184138953</v>
      </c>
      <c r="Z312" s="161">
        <v>1118.7675390657903</v>
      </c>
      <c r="AA312" s="161">
        <v>7335.0785761975958</v>
      </c>
      <c r="AB312" s="161">
        <v>118.42320872678317</v>
      </c>
      <c r="AC312" s="161">
        <v>129.0923823679247</v>
      </c>
      <c r="AD312" s="161">
        <v>113.0655284567727</v>
      </c>
      <c r="AE312" s="161">
        <v>101.28786924252553</v>
      </c>
      <c r="AF312" s="161">
        <v>461.8689887940061</v>
      </c>
      <c r="AG312" s="161">
        <v>0</v>
      </c>
      <c r="AH312" s="161">
        <v>0</v>
      </c>
      <c r="AI312" s="161">
        <v>0</v>
      </c>
      <c r="AJ312" s="161">
        <v>0</v>
      </c>
      <c r="AK312" s="161">
        <v>0</v>
      </c>
      <c r="AL312" s="161">
        <v>23036.212540204207</v>
      </c>
      <c r="AM312" s="161">
        <v>19081.430131126715</v>
      </c>
      <c r="AN312" s="161">
        <v>375.26842241171329</v>
      </c>
      <c r="AO312" s="161">
        <v>3816.6178424999994</v>
      </c>
      <c r="AP312" s="161">
        <v>6070.4158705346626</v>
      </c>
      <c r="AQ312" s="161">
        <v>496.15178571428561</v>
      </c>
      <c r="AR312" s="161">
        <v>42492.911093742638</v>
      </c>
    </row>
    <row r="313" spans="1:44" x14ac:dyDescent="0.55000000000000004">
      <c r="A313" s="4" t="str">
        <f t="shared" si="4"/>
        <v>Eastern</v>
      </c>
      <c r="B313" t="s">
        <v>53</v>
      </c>
      <c r="C313" s="4" t="s">
        <v>178</v>
      </c>
      <c r="D313" t="s">
        <v>729</v>
      </c>
      <c r="E313" t="s">
        <v>730</v>
      </c>
      <c r="F313" s="3" t="s">
        <v>150</v>
      </c>
      <c r="G313" s="161">
        <v>0</v>
      </c>
      <c r="H313" s="161">
        <v>0</v>
      </c>
      <c r="I313" s="161">
        <v>0</v>
      </c>
      <c r="J313" s="161">
        <v>0</v>
      </c>
      <c r="K313" s="161">
        <v>17833.913950000002</v>
      </c>
      <c r="L313" s="161">
        <v>19500.440999999999</v>
      </c>
      <c r="M313" s="161">
        <v>16782.826349999999</v>
      </c>
      <c r="N313" s="161">
        <v>15033.318699999998</v>
      </c>
      <c r="O313" s="161">
        <v>0</v>
      </c>
      <c r="P313" s="161">
        <v>69150.5</v>
      </c>
      <c r="Q313" s="161">
        <v>69150.5</v>
      </c>
      <c r="R313" s="161">
        <v>0</v>
      </c>
      <c r="S313" s="161">
        <v>0</v>
      </c>
      <c r="T313" s="161">
        <v>0</v>
      </c>
      <c r="U313" s="161">
        <v>0</v>
      </c>
      <c r="V313" s="161">
        <v>0</v>
      </c>
      <c r="W313" s="161">
        <v>3007.4406554296775</v>
      </c>
      <c r="X313" s="161">
        <v>2537.6180503429196</v>
      </c>
      <c r="Y313" s="161">
        <v>2708.4707259298211</v>
      </c>
      <c r="Z313" s="161">
        <v>1708.6133629475519</v>
      </c>
      <c r="AA313" s="161">
        <v>9962.1427946499698</v>
      </c>
      <c r="AB313" s="161">
        <v>125.55793969659047</v>
      </c>
      <c r="AC313" s="161">
        <v>136.86990696254691</v>
      </c>
      <c r="AD313" s="161">
        <v>119.87747128598029</v>
      </c>
      <c r="AE313" s="161">
        <v>107.39023469369067</v>
      </c>
      <c r="AF313" s="161">
        <v>489.69555263880829</v>
      </c>
      <c r="AG313" s="161">
        <v>0</v>
      </c>
      <c r="AH313" s="161">
        <v>0</v>
      </c>
      <c r="AI313" s="161">
        <v>0</v>
      </c>
      <c r="AJ313" s="161">
        <v>0</v>
      </c>
      <c r="AK313" s="161">
        <v>0</v>
      </c>
      <c r="AL313" s="161">
        <v>37334.354950000001</v>
      </c>
      <c r="AM313" s="161">
        <v>31145.385200000001</v>
      </c>
      <c r="AN313" s="161">
        <v>670.75985000000003</v>
      </c>
      <c r="AO313" s="161">
        <v>5757.9131932000009</v>
      </c>
      <c r="AP313" s="161">
        <v>9878.6428571428569</v>
      </c>
      <c r="AQ313" s="161">
        <v>493.93214285714288</v>
      </c>
      <c r="AR313" s="161">
        <v>69150.5</v>
      </c>
    </row>
    <row r="314" spans="1:44" x14ac:dyDescent="0.55000000000000004">
      <c r="A314" s="4" t="str">
        <f t="shared" si="4"/>
        <v>Eastern</v>
      </c>
      <c r="B314" t="s">
        <v>53</v>
      </c>
      <c r="C314" s="4" t="s">
        <v>178</v>
      </c>
      <c r="D314" t="s">
        <v>731</v>
      </c>
      <c r="E314" t="s">
        <v>732</v>
      </c>
      <c r="F314" s="3" t="s">
        <v>150</v>
      </c>
      <c r="G314" s="161">
        <v>31662.69469308621</v>
      </c>
      <c r="H314" s="161">
        <v>31662.69469308621</v>
      </c>
      <c r="I314" s="161">
        <v>33531.270488974485</v>
      </c>
      <c r="J314" s="161">
        <v>30026.080030480614</v>
      </c>
      <c r="K314" s="161">
        <v>5898.6978385395605</v>
      </c>
      <c r="L314" s="161">
        <v>7720.3139999999994</v>
      </c>
      <c r="M314" s="161">
        <v>5551.0429058299778</v>
      </c>
      <c r="N314" s="161">
        <v>5951.7597999999998</v>
      </c>
      <c r="O314" s="161">
        <v>128867.29626815715</v>
      </c>
      <c r="P314" s="161">
        <v>25121.814544369539</v>
      </c>
      <c r="Q314" s="161">
        <v>153989.11081252669</v>
      </c>
      <c r="R314" s="161">
        <v>0</v>
      </c>
      <c r="S314" s="161">
        <v>0</v>
      </c>
      <c r="T314" s="161">
        <v>0</v>
      </c>
      <c r="U314" s="161">
        <v>0</v>
      </c>
      <c r="V314" s="161">
        <v>0</v>
      </c>
      <c r="W314" s="161">
        <v>6149.8811575863474</v>
      </c>
      <c r="X314" s="161">
        <v>5358.3147157730646</v>
      </c>
      <c r="Y314" s="161">
        <v>5625.8612005941613</v>
      </c>
      <c r="Z314" s="161">
        <v>3655.0529680606819</v>
      </c>
      <c r="AA314" s="161">
        <v>20789.110042014254</v>
      </c>
      <c r="AB314" s="161">
        <v>329.78285239156321</v>
      </c>
      <c r="AC314" s="161">
        <v>359.49417801654403</v>
      </c>
      <c r="AD314" s="161">
        <v>314.8628793504472</v>
      </c>
      <c r="AE314" s="161">
        <v>282.06466275144226</v>
      </c>
      <c r="AF314" s="161">
        <v>1286.2045725099968</v>
      </c>
      <c r="AG314" s="161">
        <v>0</v>
      </c>
      <c r="AH314" s="161">
        <v>0</v>
      </c>
      <c r="AI314" s="161">
        <v>0</v>
      </c>
      <c r="AJ314" s="161">
        <v>0</v>
      </c>
      <c r="AK314" s="161">
        <v>0</v>
      </c>
      <c r="AL314" s="161">
        <v>78928.957587241603</v>
      </c>
      <c r="AM314" s="161">
        <v>73588.281711531134</v>
      </c>
      <c r="AN314" s="161">
        <v>1471.87151375395</v>
      </c>
      <c r="AO314" s="161">
        <v>13015.277075840542</v>
      </c>
      <c r="AP314" s="161">
        <v>21998.444401789526</v>
      </c>
      <c r="AQ314" s="161">
        <v>650.76385379202713</v>
      </c>
      <c r="AR314" s="161">
        <v>153989.11081252669</v>
      </c>
    </row>
    <row r="315" spans="1:44" x14ac:dyDescent="0.55000000000000004">
      <c r="A315" s="4" t="str">
        <f t="shared" si="4"/>
        <v>Eastern</v>
      </c>
      <c r="B315" t="s">
        <v>53</v>
      </c>
      <c r="C315" s="4" t="s">
        <v>178</v>
      </c>
      <c r="D315" t="s">
        <v>733</v>
      </c>
      <c r="E315" t="s">
        <v>734</v>
      </c>
      <c r="F315" s="3" t="s">
        <v>150</v>
      </c>
      <c r="G315" s="161">
        <v>8275.2285994902886</v>
      </c>
      <c r="H315" s="161">
        <v>8275.2285994902886</v>
      </c>
      <c r="I315" s="161">
        <v>8763.5917036523133</v>
      </c>
      <c r="J315" s="161">
        <v>7847.4898806725178</v>
      </c>
      <c r="K315" s="161">
        <v>8761.323381251932</v>
      </c>
      <c r="L315" s="161">
        <v>11466.965999999999</v>
      </c>
      <c r="M315" s="161">
        <v>8244.9522474984242</v>
      </c>
      <c r="N315" s="161">
        <v>8840.136199999999</v>
      </c>
      <c r="O315" s="161">
        <v>33680.214080139558</v>
      </c>
      <c r="P315" s="161">
        <v>37313.377828750359</v>
      </c>
      <c r="Q315" s="161">
        <v>70993.59190888991</v>
      </c>
      <c r="R315" s="161">
        <v>0</v>
      </c>
      <c r="S315" s="161">
        <v>0</v>
      </c>
      <c r="T315" s="161">
        <v>0</v>
      </c>
      <c r="U315" s="161">
        <v>0</v>
      </c>
      <c r="V315" s="161">
        <v>0</v>
      </c>
      <c r="W315" s="161">
        <v>1829.1415197515389</v>
      </c>
      <c r="X315" s="161">
        <v>1557.025208525492</v>
      </c>
      <c r="Y315" s="161">
        <v>1814.6870334200385</v>
      </c>
      <c r="Z315" s="161">
        <v>1067.0698860271182</v>
      </c>
      <c r="AA315" s="161">
        <v>6267.9236477241884</v>
      </c>
      <c r="AB315" s="161">
        <v>147.03155122249018</v>
      </c>
      <c r="AC315" s="161">
        <v>160.27815353621682</v>
      </c>
      <c r="AD315" s="161">
        <v>140.37957776624646</v>
      </c>
      <c r="AE315" s="161">
        <v>125.75670508226244</v>
      </c>
      <c r="AF315" s="161">
        <v>573.4459876072159</v>
      </c>
      <c r="AG315" s="161">
        <v>0</v>
      </c>
      <c r="AH315" s="161">
        <v>0</v>
      </c>
      <c r="AI315" s="161">
        <v>0</v>
      </c>
      <c r="AJ315" s="161">
        <v>0</v>
      </c>
      <c r="AK315" s="161">
        <v>0</v>
      </c>
      <c r="AL315" s="161">
        <v>37297.421877066656</v>
      </c>
      <c r="AM315" s="161">
        <v>33039.945639626887</v>
      </c>
      <c r="AN315" s="161">
        <v>656.22439219636783</v>
      </c>
      <c r="AO315" s="161">
        <v>5720.9359630964773</v>
      </c>
      <c r="AP315" s="161">
        <v>10141.941701269987</v>
      </c>
      <c r="AQ315" s="161">
        <v>867.61071428571438</v>
      </c>
      <c r="AR315" s="161">
        <v>70993.59190888991</v>
      </c>
    </row>
    <row r="316" spans="1:44" x14ac:dyDescent="0.55000000000000004">
      <c r="A316" s="4" t="str">
        <f t="shared" si="4"/>
        <v>Eastern</v>
      </c>
      <c r="B316" t="s">
        <v>53</v>
      </c>
      <c r="C316" s="4" t="s">
        <v>178</v>
      </c>
      <c r="D316" t="s">
        <v>735</v>
      </c>
      <c r="E316" t="s">
        <v>736</v>
      </c>
      <c r="F316" s="3" t="s">
        <v>150</v>
      </c>
      <c r="G316" s="161">
        <v>0</v>
      </c>
      <c r="H316" s="161">
        <v>0</v>
      </c>
      <c r="I316" s="161">
        <v>0</v>
      </c>
      <c r="J316" s="161">
        <v>0</v>
      </c>
      <c r="K316" s="161">
        <v>3469.7866000000004</v>
      </c>
      <c r="L316" s="161">
        <v>3794.0279999999998</v>
      </c>
      <c r="M316" s="161">
        <v>3265.2858000000001</v>
      </c>
      <c r="N316" s="161">
        <v>2924.8995999999997</v>
      </c>
      <c r="O316" s="161">
        <v>0</v>
      </c>
      <c r="P316" s="161">
        <v>13454</v>
      </c>
      <c r="Q316" s="161">
        <v>13454</v>
      </c>
      <c r="R316" s="161">
        <v>0</v>
      </c>
      <c r="S316" s="161">
        <v>0</v>
      </c>
      <c r="T316" s="161">
        <v>0</v>
      </c>
      <c r="U316" s="161">
        <v>0</v>
      </c>
      <c r="V316" s="161">
        <v>0</v>
      </c>
      <c r="W316" s="161">
        <v>3459.2215846617846</v>
      </c>
      <c r="X316" s="161">
        <v>2980.5601907920895</v>
      </c>
      <c r="Y316" s="161">
        <v>2351.1393947561273</v>
      </c>
      <c r="Z316" s="161">
        <v>1950.1230299770205</v>
      </c>
      <c r="AA316" s="161">
        <v>10741.044200187021</v>
      </c>
      <c r="AB316" s="161">
        <v>41.453855404773527</v>
      </c>
      <c r="AC316" s="161">
        <v>45.188582627278471</v>
      </c>
      <c r="AD316" s="161">
        <v>39.578407968364118</v>
      </c>
      <c r="AE316" s="161">
        <v>35.455657138326188</v>
      </c>
      <c r="AF316" s="161">
        <v>161.67650313874231</v>
      </c>
      <c r="AG316" s="161">
        <v>0</v>
      </c>
      <c r="AH316" s="161">
        <v>0</v>
      </c>
      <c r="AI316" s="161">
        <v>0</v>
      </c>
      <c r="AJ316" s="161">
        <v>0</v>
      </c>
      <c r="AK316" s="161">
        <v>0</v>
      </c>
      <c r="AL316" s="161">
        <v>7263.8145999999997</v>
      </c>
      <c r="AM316" s="161">
        <v>6059.6815999999999</v>
      </c>
      <c r="AN316" s="161">
        <v>130.50380000000001</v>
      </c>
      <c r="AO316" s="161">
        <v>1547.3613037023681</v>
      </c>
      <c r="AP316" s="161">
        <v>1922</v>
      </c>
      <c r="AQ316" s="161">
        <v>96.100000000000009</v>
      </c>
      <c r="AR316" s="161">
        <v>13454</v>
      </c>
    </row>
    <row r="317" spans="1:44" x14ac:dyDescent="0.55000000000000004">
      <c r="A317" s="4" t="str">
        <f t="shared" si="4"/>
        <v>Eastern</v>
      </c>
      <c r="B317" t="s">
        <v>53</v>
      </c>
      <c r="C317" s="4" t="s">
        <v>178</v>
      </c>
      <c r="D317" t="s">
        <v>737</v>
      </c>
      <c r="E317" t="s">
        <v>738</v>
      </c>
      <c r="F317" s="3" t="s">
        <v>150</v>
      </c>
      <c r="G317" s="161">
        <v>0</v>
      </c>
      <c r="H317" s="161">
        <v>0</v>
      </c>
      <c r="I317" s="161">
        <v>0</v>
      </c>
      <c r="J317" s="161">
        <v>0</v>
      </c>
      <c r="K317" s="161">
        <v>4615.3963644452997</v>
      </c>
      <c r="L317" s="161">
        <v>4680.4665739460997</v>
      </c>
      <c r="M317" s="161">
        <v>4228.3707191522999</v>
      </c>
      <c r="N317" s="161">
        <v>3968.7663407069999</v>
      </c>
      <c r="O317" s="161">
        <v>0</v>
      </c>
      <c r="P317" s="161">
        <v>17492.9999982507</v>
      </c>
      <c r="Q317" s="161">
        <v>17492.9999982507</v>
      </c>
      <c r="R317" s="161">
        <v>0</v>
      </c>
      <c r="S317" s="161">
        <v>0</v>
      </c>
      <c r="T317" s="161">
        <v>0</v>
      </c>
      <c r="U317" s="161">
        <v>0</v>
      </c>
      <c r="V317" s="161">
        <v>0</v>
      </c>
      <c r="W317" s="161">
        <v>640.73998135437705</v>
      </c>
      <c r="X317" s="161">
        <v>516.01086774622286</v>
      </c>
      <c r="Y317" s="161">
        <v>842.64513001192563</v>
      </c>
      <c r="Z317" s="161">
        <v>366.4197200292524</v>
      </c>
      <c r="AA317" s="161">
        <v>2365.8156991417782</v>
      </c>
      <c r="AB317" s="161">
        <v>41.180789457340509</v>
      </c>
      <c r="AC317" s="161">
        <v>44.890915184581402</v>
      </c>
      <c r="AD317" s="161">
        <v>39.31769601855288</v>
      </c>
      <c r="AE317" s="161">
        <v>35.222102683286948</v>
      </c>
      <c r="AF317" s="161">
        <v>160.61150334376174</v>
      </c>
      <c r="AG317" s="161">
        <v>0</v>
      </c>
      <c r="AH317" s="161">
        <v>0</v>
      </c>
      <c r="AI317" s="161">
        <v>0</v>
      </c>
      <c r="AJ317" s="161">
        <v>0</v>
      </c>
      <c r="AK317" s="161">
        <v>0</v>
      </c>
      <c r="AL317" s="161">
        <v>9295.8629383913994</v>
      </c>
      <c r="AM317" s="161">
        <v>8040.7294098593002</v>
      </c>
      <c r="AN317" s="161">
        <v>156.40765000000002</v>
      </c>
      <c r="AO317" s="161">
        <v>2623.9499997376047</v>
      </c>
      <c r="AP317" s="161">
        <v>2498.9999997501</v>
      </c>
      <c r="AQ317" s="161">
        <v>124.949999987505</v>
      </c>
      <c r="AR317" s="161">
        <v>17492.9999982507</v>
      </c>
    </row>
    <row r="318" spans="1:44" x14ac:dyDescent="0.55000000000000004">
      <c r="A318" s="4" t="str">
        <f t="shared" si="4"/>
        <v>Eastern</v>
      </c>
      <c r="B318" t="s">
        <v>53</v>
      </c>
      <c r="C318" s="4" t="s">
        <v>178</v>
      </c>
      <c r="D318" t="s">
        <v>739</v>
      </c>
      <c r="E318" t="s">
        <v>740</v>
      </c>
      <c r="F318" s="3" t="s">
        <v>150</v>
      </c>
      <c r="G318" s="161">
        <v>0</v>
      </c>
      <c r="H318" s="161">
        <v>0</v>
      </c>
      <c r="I318" s="161">
        <v>0</v>
      </c>
      <c r="J318" s="161">
        <v>0</v>
      </c>
      <c r="K318" s="161">
        <v>2905.8882500000004</v>
      </c>
      <c r="L318" s="161">
        <v>3177.4349999999995</v>
      </c>
      <c r="M318" s="161">
        <v>2734.6222499999999</v>
      </c>
      <c r="N318" s="161">
        <v>2449.5544999999997</v>
      </c>
      <c r="O318" s="161">
        <v>0</v>
      </c>
      <c r="P318" s="161">
        <v>11267.5</v>
      </c>
      <c r="Q318" s="161">
        <v>11267.5</v>
      </c>
      <c r="R318" s="161">
        <v>14.012847437239634</v>
      </c>
      <c r="S318" s="161">
        <v>15.341701101414166</v>
      </c>
      <c r="T318" s="161">
        <v>13.174471949541536</v>
      </c>
      <c r="U318" s="161">
        <v>14.503325613716068</v>
      </c>
      <c r="V318" s="161">
        <v>57.032346101911401</v>
      </c>
      <c r="W318" s="161">
        <v>136.36148072360987</v>
      </c>
      <c r="X318" s="161">
        <v>105.74929340715084</v>
      </c>
      <c r="Y318" s="161">
        <v>220.59939563028169</v>
      </c>
      <c r="Z318" s="161">
        <v>78.136241742650412</v>
      </c>
      <c r="AA318" s="161">
        <v>540.84641150369282</v>
      </c>
      <c r="AB318" s="161">
        <v>20.496886686183132</v>
      </c>
      <c r="AC318" s="161">
        <v>22.343525073276847</v>
      </c>
      <c r="AD318" s="161">
        <v>19.569570439850352</v>
      </c>
      <c r="AE318" s="161">
        <v>17.531073519032606</v>
      </c>
      <c r="AF318" s="161">
        <v>79.941055718342938</v>
      </c>
      <c r="AG318" s="161">
        <v>0</v>
      </c>
      <c r="AH318" s="161">
        <v>0</v>
      </c>
      <c r="AI318" s="161">
        <v>0</v>
      </c>
      <c r="AJ318" s="161">
        <v>0</v>
      </c>
      <c r="AK318" s="161">
        <v>0</v>
      </c>
      <c r="AL318" s="161">
        <v>6083.3232499999995</v>
      </c>
      <c r="AM318" s="161">
        <v>5074.8820000000005</v>
      </c>
      <c r="AN318" s="161">
        <v>109.29475000000001</v>
      </c>
      <c r="AO318" s="161">
        <v>938.204162</v>
      </c>
      <c r="AP318" s="161">
        <v>1609.6428571428571</v>
      </c>
      <c r="AQ318" s="161">
        <v>80.482142857142861</v>
      </c>
      <c r="AR318" s="161">
        <v>11267.5</v>
      </c>
    </row>
    <row r="319" spans="1:44" x14ac:dyDescent="0.55000000000000004">
      <c r="A319" s="4" t="str">
        <f t="shared" si="4"/>
        <v>Eastern</v>
      </c>
      <c r="B319" t="s">
        <v>53</v>
      </c>
      <c r="C319" s="4" t="s">
        <v>178</v>
      </c>
      <c r="D319" t="s">
        <v>741</v>
      </c>
      <c r="E319" t="s">
        <v>742</v>
      </c>
      <c r="F319" s="3" t="s">
        <v>150</v>
      </c>
      <c r="G319" s="161">
        <v>0</v>
      </c>
      <c r="H319" s="161">
        <v>0</v>
      </c>
      <c r="I319" s="161">
        <v>0</v>
      </c>
      <c r="J319" s="161">
        <v>0</v>
      </c>
      <c r="K319" s="161">
        <v>5563.5477500000006</v>
      </c>
      <c r="L319" s="161">
        <v>6083.4449999999997</v>
      </c>
      <c r="M319" s="161">
        <v>5235.6457499999997</v>
      </c>
      <c r="N319" s="161">
        <v>4689.8615</v>
      </c>
      <c r="O319" s="161">
        <v>0</v>
      </c>
      <c r="P319" s="161">
        <v>21572.5</v>
      </c>
      <c r="Q319" s="161">
        <v>21572.5</v>
      </c>
      <c r="R319" s="161">
        <v>0</v>
      </c>
      <c r="S319" s="161">
        <v>0</v>
      </c>
      <c r="T319" s="161">
        <v>0</v>
      </c>
      <c r="U319" s="161">
        <v>0</v>
      </c>
      <c r="V319" s="161">
        <v>0</v>
      </c>
      <c r="W319" s="161">
        <v>1165.2707352004547</v>
      </c>
      <c r="X319" s="161">
        <v>1001.9232902209453</v>
      </c>
      <c r="Y319" s="161">
        <v>760.8841284945596</v>
      </c>
      <c r="Z319" s="161">
        <v>652.12082090393244</v>
      </c>
      <c r="AA319" s="161">
        <v>3580.1989748198921</v>
      </c>
      <c r="AB319" s="161">
        <v>39.316131153350298</v>
      </c>
      <c r="AC319" s="161">
        <v>42.858263094233251</v>
      </c>
      <c r="AD319" s="161">
        <v>37.537398230655818</v>
      </c>
      <c r="AE319" s="161">
        <v>33.627252581629172</v>
      </c>
      <c r="AF319" s="161">
        <v>153.33904505986854</v>
      </c>
      <c r="AG319" s="161">
        <v>0</v>
      </c>
      <c r="AH319" s="161">
        <v>0</v>
      </c>
      <c r="AI319" s="161">
        <v>0</v>
      </c>
      <c r="AJ319" s="161">
        <v>0</v>
      </c>
      <c r="AK319" s="161">
        <v>0</v>
      </c>
      <c r="AL319" s="161">
        <v>11646.992750000001</v>
      </c>
      <c r="AM319" s="161">
        <v>9716.253999999999</v>
      </c>
      <c r="AN319" s="161">
        <v>209.25325000000001</v>
      </c>
      <c r="AO319" s="161">
        <v>1796.264414</v>
      </c>
      <c r="AP319" s="161">
        <v>3081.7857142857142</v>
      </c>
      <c r="AQ319" s="161">
        <v>154.08928571428572</v>
      </c>
      <c r="AR319" s="161">
        <v>21572.5</v>
      </c>
    </row>
    <row r="320" spans="1:44" x14ac:dyDescent="0.55000000000000004">
      <c r="A320" s="4" t="str">
        <f t="shared" si="4"/>
        <v>Eastern</v>
      </c>
      <c r="B320" t="s">
        <v>53</v>
      </c>
      <c r="C320" s="4" t="s">
        <v>178</v>
      </c>
      <c r="D320" t="s">
        <v>743</v>
      </c>
      <c r="E320" t="s">
        <v>744</v>
      </c>
      <c r="F320" s="3" t="s">
        <v>150</v>
      </c>
      <c r="G320" s="161">
        <v>0</v>
      </c>
      <c r="H320" s="161">
        <v>0</v>
      </c>
      <c r="I320" s="161">
        <v>0</v>
      </c>
      <c r="J320" s="161">
        <v>0</v>
      </c>
      <c r="K320" s="161">
        <v>4132.3317000000006</v>
      </c>
      <c r="L320" s="161">
        <v>4518.4859999999999</v>
      </c>
      <c r="M320" s="161">
        <v>3888.7820999999999</v>
      </c>
      <c r="N320" s="161">
        <v>3483.4001999999996</v>
      </c>
      <c r="O320" s="161">
        <v>0</v>
      </c>
      <c r="P320" s="161">
        <v>16023</v>
      </c>
      <c r="Q320" s="161">
        <v>16023</v>
      </c>
      <c r="R320" s="161">
        <v>0</v>
      </c>
      <c r="S320" s="161">
        <v>0</v>
      </c>
      <c r="T320" s="161">
        <v>0</v>
      </c>
      <c r="U320" s="161">
        <v>0</v>
      </c>
      <c r="V320" s="161">
        <v>0</v>
      </c>
      <c r="W320" s="161">
        <v>564.56931994771253</v>
      </c>
      <c r="X320" s="161">
        <v>439.7101126930429</v>
      </c>
      <c r="Y320" s="161">
        <v>975.7494186157619</v>
      </c>
      <c r="Z320" s="161">
        <v>331.00471337171405</v>
      </c>
      <c r="AA320" s="161">
        <v>2311.0335646282315</v>
      </c>
      <c r="AB320" s="161">
        <v>52.967497651364127</v>
      </c>
      <c r="AC320" s="161">
        <v>57.7395303960853</v>
      </c>
      <c r="AD320" s="161">
        <v>50.571152203798512</v>
      </c>
      <c r="AE320" s="161">
        <v>45.303323849236165</v>
      </c>
      <c r="AF320" s="161">
        <v>206.5815041004841</v>
      </c>
      <c r="AG320" s="161">
        <v>0</v>
      </c>
      <c r="AH320" s="161">
        <v>0</v>
      </c>
      <c r="AI320" s="161">
        <v>0</v>
      </c>
      <c r="AJ320" s="161">
        <v>0</v>
      </c>
      <c r="AK320" s="161">
        <v>0</v>
      </c>
      <c r="AL320" s="161">
        <v>8650.8176999999996</v>
      </c>
      <c r="AM320" s="161">
        <v>7216.7592000000004</v>
      </c>
      <c r="AN320" s="161">
        <v>155.42310000000001</v>
      </c>
      <c r="AO320" s="161">
        <v>1402.1999998597798</v>
      </c>
      <c r="AP320" s="161">
        <v>2289</v>
      </c>
      <c r="AQ320" s="161">
        <v>114.45</v>
      </c>
      <c r="AR320" s="161">
        <v>16023</v>
      </c>
    </row>
    <row r="321" spans="1:44" x14ac:dyDescent="0.55000000000000004">
      <c r="A321" s="4" t="str">
        <f t="shared" si="4"/>
        <v>Eastern</v>
      </c>
      <c r="B321" t="s">
        <v>53</v>
      </c>
      <c r="C321" s="4" t="s">
        <v>178</v>
      </c>
      <c r="D321" t="s">
        <v>745</v>
      </c>
      <c r="E321" t="s">
        <v>746</v>
      </c>
      <c r="F321" s="3" t="s">
        <v>150</v>
      </c>
      <c r="G321" s="161">
        <v>27091.448890229905</v>
      </c>
      <c r="H321" s="161">
        <v>27091.448890229905</v>
      </c>
      <c r="I321" s="161">
        <v>28690.252345290279</v>
      </c>
      <c r="J321" s="161">
        <v>25691.117588211513</v>
      </c>
      <c r="K321" s="161">
        <v>0</v>
      </c>
      <c r="L321" s="161">
        <v>0</v>
      </c>
      <c r="M321" s="161">
        <v>0</v>
      </c>
      <c r="N321" s="161">
        <v>0</v>
      </c>
      <c r="O321" s="161">
        <v>110262.30724554296</v>
      </c>
      <c r="P321" s="161">
        <v>0</v>
      </c>
      <c r="Q321" s="161">
        <v>110262.30724554296</v>
      </c>
      <c r="R321" s="161">
        <v>0</v>
      </c>
      <c r="S321" s="161">
        <v>0</v>
      </c>
      <c r="T321" s="161">
        <v>0</v>
      </c>
      <c r="U321" s="161">
        <v>0</v>
      </c>
      <c r="V321" s="161">
        <v>0</v>
      </c>
      <c r="W321" s="161">
        <v>5085.5567114105743</v>
      </c>
      <c r="X321" s="161">
        <v>4444.3089994589582</v>
      </c>
      <c r="Y321" s="161">
        <v>4321.5564402191612</v>
      </c>
      <c r="Z321" s="161">
        <v>3003.8253660558717</v>
      </c>
      <c r="AA321" s="161">
        <v>16855.247517144566</v>
      </c>
      <c r="AB321" s="161">
        <v>239.638713836574</v>
      </c>
      <c r="AC321" s="161">
        <v>261.22862916272396</v>
      </c>
      <c r="AD321" s="161">
        <v>228.79702475504413</v>
      </c>
      <c r="AE321" s="161">
        <v>204.96400134306035</v>
      </c>
      <c r="AF321" s="161">
        <v>934.62836909740247</v>
      </c>
      <c r="AG321" s="161">
        <v>0</v>
      </c>
      <c r="AH321" s="161">
        <v>0</v>
      </c>
      <c r="AI321" s="161">
        <v>0</v>
      </c>
      <c r="AJ321" s="161">
        <v>0</v>
      </c>
      <c r="AK321" s="161">
        <v>0</v>
      </c>
      <c r="AL321" s="161">
        <v>55880.937312041176</v>
      </c>
      <c r="AM321" s="161">
        <v>53311.82555322002</v>
      </c>
      <c r="AN321" s="161">
        <v>1069.5443802817667</v>
      </c>
      <c r="AO321" s="161">
        <v>9514.8432266781911</v>
      </c>
      <c r="AP321" s="161">
        <v>15751.758177934709</v>
      </c>
      <c r="AQ321" s="161">
        <v>475.74216133390956</v>
      </c>
      <c r="AR321" s="161">
        <v>110262.30724554296</v>
      </c>
    </row>
    <row r="322" spans="1:44" x14ac:dyDescent="0.55000000000000004">
      <c r="A322" s="4" t="str">
        <f t="shared" si="4"/>
        <v>Eastern</v>
      </c>
      <c r="B322" t="s">
        <v>53</v>
      </c>
      <c r="C322" s="4" t="s">
        <v>178</v>
      </c>
      <c r="D322" t="s">
        <v>747</v>
      </c>
      <c r="E322" t="s">
        <v>748</v>
      </c>
      <c r="F322" s="3" t="s">
        <v>150</v>
      </c>
      <c r="G322" s="161">
        <v>0</v>
      </c>
      <c r="H322" s="161">
        <v>0</v>
      </c>
      <c r="I322" s="161">
        <v>0</v>
      </c>
      <c r="J322" s="161">
        <v>0</v>
      </c>
      <c r="K322" s="161">
        <v>12807.372888539623</v>
      </c>
      <c r="L322" s="161">
        <v>16762.502999999997</v>
      </c>
      <c r="M322" s="161">
        <v>12052.537417792037</v>
      </c>
      <c r="N322" s="161">
        <v>12922.5821</v>
      </c>
      <c r="O322" s="161">
        <v>0</v>
      </c>
      <c r="P322" s="161">
        <v>54544.995406331655</v>
      </c>
      <c r="Q322" s="161">
        <v>54544.995406331655</v>
      </c>
      <c r="R322" s="161">
        <v>0</v>
      </c>
      <c r="S322" s="161">
        <v>0</v>
      </c>
      <c r="T322" s="161">
        <v>0</v>
      </c>
      <c r="U322" s="161">
        <v>0</v>
      </c>
      <c r="V322" s="161">
        <v>0</v>
      </c>
      <c r="W322" s="161">
        <v>4201.9819085727495</v>
      </c>
      <c r="X322" s="161">
        <v>3602.9536087205884</v>
      </c>
      <c r="Y322" s="161">
        <v>3350.6827924284898</v>
      </c>
      <c r="Z322" s="161">
        <v>2398.9058518622414</v>
      </c>
      <c r="AA322" s="161">
        <v>13554.524161584068</v>
      </c>
      <c r="AB322" s="161">
        <v>108.33282234103008</v>
      </c>
      <c r="AC322" s="161">
        <v>118.0929167095082</v>
      </c>
      <c r="AD322" s="161">
        <v>103.43164941140469</v>
      </c>
      <c r="AE322" s="161">
        <v>92.657519264383367</v>
      </c>
      <c r="AF322" s="161">
        <v>422.51490772632633</v>
      </c>
      <c r="AG322" s="161">
        <v>0</v>
      </c>
      <c r="AH322" s="161">
        <v>0</v>
      </c>
      <c r="AI322" s="161">
        <v>0</v>
      </c>
      <c r="AJ322" s="161">
        <v>0</v>
      </c>
      <c r="AK322" s="161">
        <v>0</v>
      </c>
      <c r="AL322" s="161">
        <v>29569.87588853962</v>
      </c>
      <c r="AM322" s="161">
        <v>24493.415302907062</v>
      </c>
      <c r="AN322" s="161">
        <v>481.70421488497226</v>
      </c>
      <c r="AO322" s="161">
        <v>4899.1089884999992</v>
      </c>
      <c r="AP322" s="161">
        <v>7792.1422009045218</v>
      </c>
      <c r="AQ322" s="161">
        <v>233.29090421428569</v>
      </c>
      <c r="AR322" s="161">
        <v>54544.995406331655</v>
      </c>
    </row>
    <row r="323" spans="1:44" x14ac:dyDescent="0.55000000000000004">
      <c r="A323" s="4" t="str">
        <f t="shared" si="4"/>
        <v>Eastern</v>
      </c>
      <c r="B323" t="s">
        <v>53</v>
      </c>
      <c r="C323" s="4" t="s">
        <v>178</v>
      </c>
      <c r="D323" t="s">
        <v>749</v>
      </c>
      <c r="E323" t="s">
        <v>750</v>
      </c>
      <c r="F323" s="3" t="s">
        <v>150</v>
      </c>
      <c r="G323" s="161">
        <v>0</v>
      </c>
      <c r="H323" s="161">
        <v>0</v>
      </c>
      <c r="I323" s="161">
        <v>0</v>
      </c>
      <c r="J323" s="161">
        <v>0</v>
      </c>
      <c r="K323" s="161">
        <v>19986.992100000003</v>
      </c>
      <c r="L323" s="161">
        <v>21854.717999999997</v>
      </c>
      <c r="M323" s="161">
        <v>18809.007300000001</v>
      </c>
      <c r="N323" s="161">
        <v>16848.282599999999</v>
      </c>
      <c r="O323" s="161">
        <v>0</v>
      </c>
      <c r="P323" s="161">
        <v>77499</v>
      </c>
      <c r="Q323" s="161">
        <v>77499</v>
      </c>
      <c r="R323" s="161">
        <v>0</v>
      </c>
      <c r="S323" s="161">
        <v>0</v>
      </c>
      <c r="T323" s="161">
        <v>0</v>
      </c>
      <c r="U323" s="161">
        <v>0</v>
      </c>
      <c r="V323" s="161">
        <v>0</v>
      </c>
      <c r="W323" s="161">
        <v>3128.0045561233292</v>
      </c>
      <c r="X323" s="161">
        <v>2545.9496701996841</v>
      </c>
      <c r="Y323" s="161">
        <v>3974.0174355699578</v>
      </c>
      <c r="Z323" s="161">
        <v>1800.1256980472697</v>
      </c>
      <c r="AA323" s="161">
        <v>11448.09735994024</v>
      </c>
      <c r="AB323" s="161">
        <v>178.94438880961172</v>
      </c>
      <c r="AC323" s="161">
        <v>195.0661336672639</v>
      </c>
      <c r="AD323" s="161">
        <v>170.84862082914566</v>
      </c>
      <c r="AE323" s="161">
        <v>153.0518894927763</v>
      </c>
      <c r="AF323" s="161">
        <v>697.91103279879758</v>
      </c>
      <c r="AG323" s="161">
        <v>0</v>
      </c>
      <c r="AH323" s="161">
        <v>0</v>
      </c>
      <c r="AI323" s="161">
        <v>0</v>
      </c>
      <c r="AJ323" s="161">
        <v>0</v>
      </c>
      <c r="AK323" s="161">
        <v>0</v>
      </c>
      <c r="AL323" s="161">
        <v>41841.710099999997</v>
      </c>
      <c r="AM323" s="161">
        <v>34905.549600000006</v>
      </c>
      <c r="AN323" s="161">
        <v>751.74030000000005</v>
      </c>
      <c r="AO323" s="161">
        <v>7472.2499992527746</v>
      </c>
      <c r="AP323" s="161">
        <v>11071.285714285714</v>
      </c>
      <c r="AQ323" s="161">
        <v>553.56428571428569</v>
      </c>
      <c r="AR323" s="161">
        <v>77499</v>
      </c>
    </row>
    <row r="324" spans="1:44" x14ac:dyDescent="0.55000000000000004">
      <c r="A324" s="4" t="str">
        <f t="shared" si="4"/>
        <v>Eastern</v>
      </c>
      <c r="B324" t="s">
        <v>53</v>
      </c>
      <c r="C324" s="4" t="s">
        <v>178</v>
      </c>
      <c r="D324" t="s">
        <v>751</v>
      </c>
      <c r="E324" t="s">
        <v>752</v>
      </c>
      <c r="F324" s="3" t="s">
        <v>150</v>
      </c>
      <c r="G324" s="161">
        <v>0</v>
      </c>
      <c r="H324" s="161">
        <v>0</v>
      </c>
      <c r="I324" s="161">
        <v>0</v>
      </c>
      <c r="J324" s="161">
        <v>0</v>
      </c>
      <c r="K324" s="161">
        <v>5147.274793212946</v>
      </c>
      <c r="L324" s="161">
        <v>6736.838999999999</v>
      </c>
      <c r="M324" s="161">
        <v>4843.9069108677077</v>
      </c>
      <c r="N324" s="161">
        <v>5193.5772999999999</v>
      </c>
      <c r="O324" s="161">
        <v>0</v>
      </c>
      <c r="P324" s="161">
        <v>21921.598004080653</v>
      </c>
      <c r="Q324" s="161">
        <v>21921.598004080653</v>
      </c>
      <c r="R324" s="161">
        <v>0</v>
      </c>
      <c r="S324" s="161">
        <v>0</v>
      </c>
      <c r="T324" s="161">
        <v>0</v>
      </c>
      <c r="U324" s="161">
        <v>0</v>
      </c>
      <c r="V324" s="161">
        <v>0</v>
      </c>
      <c r="W324" s="161">
        <v>2053.93791064786</v>
      </c>
      <c r="X324" s="161">
        <v>1716.7098518643211</v>
      </c>
      <c r="Y324" s="161">
        <v>1939.7575977829902</v>
      </c>
      <c r="Z324" s="161">
        <v>1160.463981353909</v>
      </c>
      <c r="AA324" s="161">
        <v>6870.8693416490805</v>
      </c>
      <c r="AB324" s="161">
        <v>43.457765652502495</v>
      </c>
      <c r="AC324" s="161">
        <v>47.37303237080517</v>
      </c>
      <c r="AD324" s="161">
        <v>41.491657690064784</v>
      </c>
      <c r="AE324" s="161">
        <v>37.169610014016371</v>
      </c>
      <c r="AF324" s="161">
        <v>169.49206572738882</v>
      </c>
      <c r="AG324" s="161">
        <v>0</v>
      </c>
      <c r="AH324" s="161">
        <v>0</v>
      </c>
      <c r="AI324" s="161">
        <v>0</v>
      </c>
      <c r="AJ324" s="161">
        <v>0</v>
      </c>
      <c r="AK324" s="161">
        <v>0</v>
      </c>
      <c r="AL324" s="161">
        <v>11884.113793212946</v>
      </c>
      <c r="AM324" s="161">
        <v>9843.8876017394959</v>
      </c>
      <c r="AN324" s="161">
        <v>193.59660912821084</v>
      </c>
      <c r="AO324" s="161">
        <v>1968.9487004999996</v>
      </c>
      <c r="AP324" s="161">
        <v>3131.6568577258076</v>
      </c>
      <c r="AQ324" s="161">
        <v>255.9589285714286</v>
      </c>
      <c r="AR324" s="161">
        <v>21921.598004080653</v>
      </c>
    </row>
    <row r="325" spans="1:44" x14ac:dyDescent="0.55000000000000004">
      <c r="A325" s="4" t="str">
        <f t="shared" si="4"/>
        <v>Eastern</v>
      </c>
      <c r="B325" t="s">
        <v>53</v>
      </c>
      <c r="C325" s="4" t="s">
        <v>178</v>
      </c>
      <c r="D325" t="s">
        <v>753</v>
      </c>
      <c r="E325" t="s">
        <v>754</v>
      </c>
      <c r="F325" s="3" t="s">
        <v>150</v>
      </c>
      <c r="G325" s="161">
        <v>0</v>
      </c>
      <c r="H325" s="161">
        <v>0</v>
      </c>
      <c r="I325" s="161">
        <v>0</v>
      </c>
      <c r="J325" s="161">
        <v>0</v>
      </c>
      <c r="K325" s="161">
        <v>11625.745150000001</v>
      </c>
      <c r="L325" s="161">
        <v>12712.136999999999</v>
      </c>
      <c r="M325" s="161">
        <v>10940.551949999999</v>
      </c>
      <c r="N325" s="161">
        <v>9800.0658999999996</v>
      </c>
      <c r="O325" s="161">
        <v>0</v>
      </c>
      <c r="P325" s="161">
        <v>45078.5</v>
      </c>
      <c r="Q325" s="161">
        <v>45078.5</v>
      </c>
      <c r="R325" s="161">
        <v>0</v>
      </c>
      <c r="S325" s="161">
        <v>0</v>
      </c>
      <c r="T325" s="161">
        <v>0</v>
      </c>
      <c r="U325" s="161">
        <v>0</v>
      </c>
      <c r="V325" s="161">
        <v>0</v>
      </c>
      <c r="W325" s="161">
        <v>6428.3260637509848</v>
      </c>
      <c r="X325" s="161">
        <v>5554.3136955676182</v>
      </c>
      <c r="Y325" s="161">
        <v>4261.4908061771202</v>
      </c>
      <c r="Z325" s="161">
        <v>3627.9530744420604</v>
      </c>
      <c r="AA325" s="161">
        <v>19872.083639937784</v>
      </c>
      <c r="AB325" s="161">
        <v>82.768405360839751</v>
      </c>
      <c r="AC325" s="161">
        <v>90.225309275954388</v>
      </c>
      <c r="AD325" s="161">
        <v>79.023812918617679</v>
      </c>
      <c r="AE325" s="161">
        <v>70.792165739594992</v>
      </c>
      <c r="AF325" s="161">
        <v>322.80969329500681</v>
      </c>
      <c r="AG325" s="161">
        <v>0</v>
      </c>
      <c r="AH325" s="161">
        <v>0</v>
      </c>
      <c r="AI325" s="161">
        <v>0</v>
      </c>
      <c r="AJ325" s="161">
        <v>0</v>
      </c>
      <c r="AK325" s="161">
        <v>0</v>
      </c>
      <c r="AL325" s="161">
        <v>24337.882149999998</v>
      </c>
      <c r="AM325" s="161">
        <v>20303.356400000001</v>
      </c>
      <c r="AN325" s="161">
        <v>437.26145000000002</v>
      </c>
      <c r="AO325" s="161">
        <v>3753.524412400001</v>
      </c>
      <c r="AP325" s="161">
        <v>6439.7857142857147</v>
      </c>
      <c r="AQ325" s="161">
        <v>321.98928571428576</v>
      </c>
      <c r="AR325" s="161">
        <v>45078.5</v>
      </c>
    </row>
    <row r="326" spans="1:44" x14ac:dyDescent="0.55000000000000004">
      <c r="A326" s="4" t="str">
        <f t="shared" si="4"/>
        <v>Eastern</v>
      </c>
      <c r="B326" t="s">
        <v>53</v>
      </c>
      <c r="C326" s="4" t="s">
        <v>178</v>
      </c>
      <c r="D326" t="s">
        <v>755</v>
      </c>
      <c r="E326" t="s">
        <v>756</v>
      </c>
      <c r="F326" s="3" t="s">
        <v>150</v>
      </c>
      <c r="G326" s="161">
        <v>0</v>
      </c>
      <c r="H326" s="161">
        <v>0</v>
      </c>
      <c r="I326" s="161">
        <v>0</v>
      </c>
      <c r="J326" s="161">
        <v>0</v>
      </c>
      <c r="K326" s="161">
        <v>4665.7978499999999</v>
      </c>
      <c r="L326" s="161">
        <v>5101.8029999999999</v>
      </c>
      <c r="M326" s="161">
        <v>4390.8070500000003</v>
      </c>
      <c r="N326" s="161">
        <v>3933.0920999999998</v>
      </c>
      <c r="O326" s="161">
        <v>0</v>
      </c>
      <c r="P326" s="161">
        <v>18091.5</v>
      </c>
      <c r="Q326" s="161">
        <v>18091.5</v>
      </c>
      <c r="R326" s="161">
        <v>0</v>
      </c>
      <c r="S326" s="161">
        <v>0</v>
      </c>
      <c r="T326" s="161">
        <v>0</v>
      </c>
      <c r="U326" s="161">
        <v>0</v>
      </c>
      <c r="V326" s="161">
        <v>0</v>
      </c>
      <c r="W326" s="161">
        <v>913.17634933419833</v>
      </c>
      <c r="X326" s="161">
        <v>779.21233330345763</v>
      </c>
      <c r="Y326" s="161">
        <v>664.41848455046215</v>
      </c>
      <c r="Z326" s="161">
        <v>511.98605314216132</v>
      </c>
      <c r="AA326" s="161">
        <v>2868.7932203302794</v>
      </c>
      <c r="AB326" s="161">
        <v>32.971968328234404</v>
      </c>
      <c r="AC326" s="161">
        <v>35.942531777463003</v>
      </c>
      <c r="AD326" s="161">
        <v>31.480256812604456</v>
      </c>
      <c r="AE326" s="161">
        <v>28.201063394624821</v>
      </c>
      <c r="AF326" s="161">
        <v>128.59582031292669</v>
      </c>
      <c r="AG326" s="161">
        <v>0</v>
      </c>
      <c r="AH326" s="161">
        <v>0</v>
      </c>
      <c r="AI326" s="161">
        <v>0</v>
      </c>
      <c r="AJ326" s="161">
        <v>0</v>
      </c>
      <c r="AK326" s="161">
        <v>0</v>
      </c>
      <c r="AL326" s="161">
        <v>9767.6008499999989</v>
      </c>
      <c r="AM326" s="161">
        <v>8148.4116000000013</v>
      </c>
      <c r="AN326" s="161">
        <v>175.48755</v>
      </c>
      <c r="AO326" s="161">
        <v>1506.4140756000002</v>
      </c>
      <c r="AP326" s="161">
        <v>2584.5</v>
      </c>
      <c r="AQ326" s="161">
        <v>129.22499999999999</v>
      </c>
      <c r="AR326" s="161">
        <v>18091.5</v>
      </c>
    </row>
    <row r="327" spans="1:44" x14ac:dyDescent="0.55000000000000004">
      <c r="A327" s="4" t="str">
        <f t="shared" si="4"/>
        <v>Eastern</v>
      </c>
      <c r="B327" t="s">
        <v>53</v>
      </c>
      <c r="C327" s="4" t="s">
        <v>178</v>
      </c>
      <c r="D327" t="s">
        <v>757</v>
      </c>
      <c r="E327" t="s">
        <v>758</v>
      </c>
      <c r="F327" s="3" t="s">
        <v>150</v>
      </c>
      <c r="G327" s="161">
        <v>0</v>
      </c>
      <c r="H327" s="161">
        <v>0</v>
      </c>
      <c r="I327" s="161">
        <v>0</v>
      </c>
      <c r="J327" s="161">
        <v>0</v>
      </c>
      <c r="K327" s="161">
        <v>11092.835574364273</v>
      </c>
      <c r="L327" s="161">
        <v>14518.487999999999</v>
      </c>
      <c r="M327" s="161">
        <v>10439.050771222213</v>
      </c>
      <c r="N327" s="161">
        <v>11192.621599999999</v>
      </c>
      <c r="O327" s="161">
        <v>0</v>
      </c>
      <c r="P327" s="161">
        <v>47242.995945586488</v>
      </c>
      <c r="Q327" s="161">
        <v>47242.995945586488</v>
      </c>
      <c r="R327" s="161">
        <v>0</v>
      </c>
      <c r="S327" s="161">
        <v>0</v>
      </c>
      <c r="T327" s="161">
        <v>0</v>
      </c>
      <c r="U327" s="161">
        <v>0</v>
      </c>
      <c r="V327" s="161">
        <v>0</v>
      </c>
      <c r="W327" s="161">
        <v>1418.0234296536651</v>
      </c>
      <c r="X327" s="161">
        <v>1196.7999804226524</v>
      </c>
      <c r="Y327" s="161">
        <v>1347.4779027620257</v>
      </c>
      <c r="Z327" s="161">
        <v>812.43426237909807</v>
      </c>
      <c r="AA327" s="161">
        <v>4774.7355752174408</v>
      </c>
      <c r="AB327" s="161">
        <v>93.830186408579735</v>
      </c>
      <c r="AC327" s="161">
        <v>102.28368604211401</v>
      </c>
      <c r="AD327" s="161">
        <v>89.585138973558188</v>
      </c>
      <c r="AE327" s="161">
        <v>80.253353663812533</v>
      </c>
      <c r="AF327" s="161">
        <v>365.95236508806443</v>
      </c>
      <c r="AG327" s="161">
        <v>0</v>
      </c>
      <c r="AH327" s="161">
        <v>0</v>
      </c>
      <c r="AI327" s="161">
        <v>0</v>
      </c>
      <c r="AJ327" s="161">
        <v>0</v>
      </c>
      <c r="AK327" s="161">
        <v>0</v>
      </c>
      <c r="AL327" s="161">
        <v>25611.323574364273</v>
      </c>
      <c r="AM327" s="161">
        <v>21214.454437638138</v>
      </c>
      <c r="AN327" s="161">
        <v>417.21793358407689</v>
      </c>
      <c r="AO327" s="161">
        <v>4243.2597959999994</v>
      </c>
      <c r="AP327" s="161">
        <v>6748.9994207980699</v>
      </c>
      <c r="AQ327" s="161">
        <v>551.61428571428576</v>
      </c>
      <c r="AR327" s="161">
        <v>47242.995945586488</v>
      </c>
    </row>
    <row r="328" spans="1:44" x14ac:dyDescent="0.55000000000000004">
      <c r="A328" s="4" t="str">
        <f t="shared" si="4"/>
        <v>Eastern</v>
      </c>
      <c r="B328" t="s">
        <v>53</v>
      </c>
      <c r="C328" s="4" t="s">
        <v>178</v>
      </c>
      <c r="D328" t="s">
        <v>759</v>
      </c>
      <c r="E328" t="s">
        <v>760</v>
      </c>
      <c r="F328" s="3" t="s">
        <v>150</v>
      </c>
      <c r="G328" s="161">
        <v>0</v>
      </c>
      <c r="H328" s="161">
        <v>0</v>
      </c>
      <c r="I328" s="161">
        <v>0</v>
      </c>
      <c r="J328" s="161">
        <v>0</v>
      </c>
      <c r="K328" s="161">
        <v>1576.4262970988309</v>
      </c>
      <c r="L328" s="161">
        <v>2063.2529999999997</v>
      </c>
      <c r="M328" s="161">
        <v>1500</v>
      </c>
      <c r="N328" s="161">
        <v>1590.6070999999999</v>
      </c>
      <c r="O328" s="161">
        <v>0</v>
      </c>
      <c r="P328" s="161">
        <v>6730.286397098831</v>
      </c>
      <c r="Q328" s="161">
        <v>6730.286397098831</v>
      </c>
      <c r="R328" s="161">
        <v>0</v>
      </c>
      <c r="S328" s="161">
        <v>0</v>
      </c>
      <c r="T328" s="161">
        <v>0</v>
      </c>
      <c r="U328" s="161">
        <v>0</v>
      </c>
      <c r="V328" s="161">
        <v>0</v>
      </c>
      <c r="W328" s="161">
        <v>283.17676557712548</v>
      </c>
      <c r="X328" s="161">
        <v>214.48788513160056</v>
      </c>
      <c r="Y328" s="161">
        <v>535.06251098928988</v>
      </c>
      <c r="Z328" s="161">
        <v>164.78331966217124</v>
      </c>
      <c r="AA328" s="161">
        <v>1197.5104813601872</v>
      </c>
      <c r="AB328" s="161">
        <v>20.502730806271796</v>
      </c>
      <c r="AC328" s="161">
        <v>22.349895711205015</v>
      </c>
      <c r="AD328" s="161">
        <v>19.575150161370264</v>
      </c>
      <c r="AE328" s="161">
        <v>17.536072019560859</v>
      </c>
      <c r="AF328" s="161">
        <v>79.963848698407929</v>
      </c>
      <c r="AG328" s="161">
        <v>0</v>
      </c>
      <c r="AH328" s="161">
        <v>0</v>
      </c>
      <c r="AI328" s="161">
        <v>0</v>
      </c>
      <c r="AJ328" s="161">
        <v>0</v>
      </c>
      <c r="AK328" s="161">
        <v>0</v>
      </c>
      <c r="AL328" s="161">
        <v>3639.6792970988308</v>
      </c>
      <c r="AM328" s="161">
        <v>3031.3153780850771</v>
      </c>
      <c r="AN328" s="161">
        <v>59.291721914923066</v>
      </c>
      <c r="AO328" s="161">
        <v>900</v>
      </c>
      <c r="AP328" s="161">
        <v>961.46948529983297</v>
      </c>
      <c r="AQ328" s="161">
        <v>78.391071428571422</v>
      </c>
      <c r="AR328" s="161">
        <v>6730.286397098831</v>
      </c>
    </row>
    <row r="329" spans="1:44" x14ac:dyDescent="0.55000000000000004">
      <c r="A329" s="4" t="str">
        <f t="shared" si="4"/>
        <v>Eastern</v>
      </c>
      <c r="B329" t="s">
        <v>53</v>
      </c>
      <c r="C329" s="4" t="s">
        <v>178</v>
      </c>
      <c r="D329" t="s">
        <v>761</v>
      </c>
      <c r="E329" t="s">
        <v>762</v>
      </c>
      <c r="F329" s="3" t="s">
        <v>150</v>
      </c>
      <c r="G329" s="161">
        <v>0</v>
      </c>
      <c r="H329" s="161">
        <v>0</v>
      </c>
      <c r="I329" s="161">
        <v>0</v>
      </c>
      <c r="J329" s="161">
        <v>0</v>
      </c>
      <c r="K329" s="161">
        <v>8754.0286500000002</v>
      </c>
      <c r="L329" s="161">
        <v>9572.0669999999991</v>
      </c>
      <c r="M329" s="161">
        <v>8238.0874499999991</v>
      </c>
      <c r="N329" s="161">
        <v>7379.3168999999989</v>
      </c>
      <c r="O329" s="161">
        <v>0</v>
      </c>
      <c r="P329" s="161">
        <v>33943.5</v>
      </c>
      <c r="Q329" s="161">
        <v>33943.5</v>
      </c>
      <c r="R329" s="161">
        <v>13.40480024004783</v>
      </c>
      <c r="S329" s="161">
        <v>14.675992122803686</v>
      </c>
      <c r="T329" s="161">
        <v>12.602803644489413</v>
      </c>
      <c r="U329" s="161">
        <v>13.873995527245269</v>
      </c>
      <c r="V329" s="161">
        <v>54.557591534586201</v>
      </c>
      <c r="W329" s="161">
        <v>606.38357579277124</v>
      </c>
      <c r="X329" s="161">
        <v>485.83203723160426</v>
      </c>
      <c r="Y329" s="161">
        <v>818.72226349854793</v>
      </c>
      <c r="Z329" s="161">
        <v>346.47693896877917</v>
      </c>
      <c r="AA329" s="161">
        <v>2257.4148154917025</v>
      </c>
      <c r="AB329" s="161">
        <v>74.497684187494968</v>
      </c>
      <c r="AC329" s="161">
        <v>81.209449026539929</v>
      </c>
      <c r="AD329" s="161">
        <v>71.12727413845073</v>
      </c>
      <c r="AE329" s="161">
        <v>63.718183082362103</v>
      </c>
      <c r="AF329" s="161">
        <v>290.55259043484773</v>
      </c>
      <c r="AG329" s="161">
        <v>0</v>
      </c>
      <c r="AH329" s="161">
        <v>0</v>
      </c>
      <c r="AI329" s="161">
        <v>0</v>
      </c>
      <c r="AJ329" s="161">
        <v>0</v>
      </c>
      <c r="AK329" s="161">
        <v>0</v>
      </c>
      <c r="AL329" s="161">
        <v>18326.095649999999</v>
      </c>
      <c r="AM329" s="161">
        <v>15288.152400000001</v>
      </c>
      <c r="AN329" s="161">
        <v>329.25195000000002</v>
      </c>
      <c r="AO329" s="161">
        <v>2826.3530484000003</v>
      </c>
      <c r="AP329" s="161">
        <v>4849.0714285714284</v>
      </c>
      <c r="AQ329" s="161">
        <v>242.45357142857142</v>
      </c>
      <c r="AR329" s="161">
        <v>33943.5</v>
      </c>
    </row>
    <row r="330" spans="1:44" x14ac:dyDescent="0.55000000000000004">
      <c r="A330" s="4" t="str">
        <f t="shared" si="4"/>
        <v>Eastern</v>
      </c>
      <c r="B330" t="s">
        <v>53</v>
      </c>
      <c r="C330" s="4" t="s">
        <v>178</v>
      </c>
      <c r="D330" t="s">
        <v>763</v>
      </c>
      <c r="E330" t="s">
        <v>764</v>
      </c>
      <c r="F330" s="3" t="s">
        <v>150</v>
      </c>
      <c r="G330" s="161">
        <v>0</v>
      </c>
      <c r="H330" s="161">
        <v>0</v>
      </c>
      <c r="I330" s="161">
        <v>0</v>
      </c>
      <c r="J330" s="161">
        <v>0</v>
      </c>
      <c r="K330" s="161">
        <v>12068.98528242226</v>
      </c>
      <c r="L330" s="161">
        <v>15796.088999999998</v>
      </c>
      <c r="M330" s="161">
        <v>11357.668584892916</v>
      </c>
      <c r="N330" s="161">
        <v>12177.552299999999</v>
      </c>
      <c r="O330" s="161">
        <v>0</v>
      </c>
      <c r="P330" s="161">
        <v>51400.295167315169</v>
      </c>
      <c r="Q330" s="161">
        <v>51400.295167315169</v>
      </c>
      <c r="R330" s="161">
        <v>0</v>
      </c>
      <c r="S330" s="161">
        <v>0</v>
      </c>
      <c r="T330" s="161">
        <v>0</v>
      </c>
      <c r="U330" s="161">
        <v>0</v>
      </c>
      <c r="V330" s="161">
        <v>0</v>
      </c>
      <c r="W330" s="161">
        <v>3025.2170747917203</v>
      </c>
      <c r="X330" s="161">
        <v>2593.8039377763662</v>
      </c>
      <c r="Y330" s="161">
        <v>2427.958467154851</v>
      </c>
      <c r="Z330" s="161">
        <v>1728.4159209195263</v>
      </c>
      <c r="AA330" s="161">
        <v>9775.3954006424628</v>
      </c>
      <c r="AB330" s="161">
        <v>101.70664294740698</v>
      </c>
      <c r="AC330" s="161">
        <v>110.86976093525837</v>
      </c>
      <c r="AD330" s="161">
        <v>97.105250364762981</v>
      </c>
      <c r="AE330" s="161">
        <v>86.990120118433495</v>
      </c>
      <c r="AF330" s="161">
        <v>396.67177436586184</v>
      </c>
      <c r="AG330" s="161">
        <v>0</v>
      </c>
      <c r="AH330" s="161">
        <v>0</v>
      </c>
      <c r="AI330" s="161">
        <v>0</v>
      </c>
      <c r="AJ330" s="161">
        <v>0</v>
      </c>
      <c r="AK330" s="161">
        <v>0</v>
      </c>
      <c r="AL330" s="161">
        <v>27865.074282422258</v>
      </c>
      <c r="AM330" s="161">
        <v>23081.28851870642</v>
      </c>
      <c r="AN330" s="161">
        <v>453.93236618649058</v>
      </c>
      <c r="AO330" s="161">
        <v>4616.6590754999988</v>
      </c>
      <c r="AP330" s="161">
        <v>7342.8993096164531</v>
      </c>
      <c r="AQ330" s="161">
        <v>600.15535714285716</v>
      </c>
      <c r="AR330" s="161">
        <v>51400.295167315169</v>
      </c>
    </row>
    <row r="331" spans="1:44" x14ac:dyDescent="0.55000000000000004">
      <c r="A331" s="4" t="str">
        <f t="shared" si="4"/>
        <v>Eastern</v>
      </c>
      <c r="B331" t="s">
        <v>53</v>
      </c>
      <c r="C331" s="4" t="s">
        <v>178</v>
      </c>
      <c r="D331" t="s">
        <v>765</v>
      </c>
      <c r="E331" t="s">
        <v>766</v>
      </c>
      <c r="F331" s="3" t="s">
        <v>150</v>
      </c>
      <c r="G331" s="161">
        <v>0</v>
      </c>
      <c r="H331" s="161">
        <v>0</v>
      </c>
      <c r="I331" s="161">
        <v>0</v>
      </c>
      <c r="J331" s="161">
        <v>0</v>
      </c>
      <c r="K331" s="161">
        <v>8385.6185000000005</v>
      </c>
      <c r="L331" s="161">
        <v>9169.23</v>
      </c>
      <c r="M331" s="161">
        <v>7891.3904999999995</v>
      </c>
      <c r="N331" s="161">
        <v>7068.7609999999995</v>
      </c>
      <c r="O331" s="161">
        <v>0</v>
      </c>
      <c r="P331" s="161">
        <v>32515</v>
      </c>
      <c r="Q331" s="161">
        <v>32515</v>
      </c>
      <c r="R331" s="161">
        <v>0</v>
      </c>
      <c r="S331" s="161">
        <v>0</v>
      </c>
      <c r="T331" s="161">
        <v>0</v>
      </c>
      <c r="U331" s="161">
        <v>0</v>
      </c>
      <c r="V331" s="161">
        <v>0</v>
      </c>
      <c r="W331" s="161">
        <v>856.92546415283527</v>
      </c>
      <c r="X331" s="161">
        <v>661.17475282541636</v>
      </c>
      <c r="Y331" s="161">
        <v>1449.7252251581131</v>
      </c>
      <c r="Z331" s="161">
        <v>493.86414588801819</v>
      </c>
      <c r="AA331" s="161">
        <v>3461.6895880243828</v>
      </c>
      <c r="AB331" s="161">
        <v>91.225879605598251</v>
      </c>
      <c r="AC331" s="161">
        <v>99.444747853996518</v>
      </c>
      <c r="AD331" s="161">
        <v>87.098655723285702</v>
      </c>
      <c r="AE331" s="161">
        <v>78.025879085443435</v>
      </c>
      <c r="AF331" s="161">
        <v>355.79516226832391</v>
      </c>
      <c r="AG331" s="161">
        <v>0</v>
      </c>
      <c r="AH331" s="161">
        <v>0</v>
      </c>
      <c r="AI331" s="161">
        <v>0</v>
      </c>
      <c r="AJ331" s="161">
        <v>0</v>
      </c>
      <c r="AK331" s="161">
        <v>0</v>
      </c>
      <c r="AL331" s="161">
        <v>17554.8485</v>
      </c>
      <c r="AM331" s="161">
        <v>14644.755999999999</v>
      </c>
      <c r="AN331" s="161">
        <v>315.39550000000003</v>
      </c>
      <c r="AO331" s="161">
        <v>2707.4069960000006</v>
      </c>
      <c r="AP331" s="161">
        <v>4645</v>
      </c>
      <c r="AQ331" s="161">
        <v>232.25</v>
      </c>
      <c r="AR331" s="161">
        <v>32515</v>
      </c>
    </row>
    <row r="332" spans="1:44" x14ac:dyDescent="0.55000000000000004">
      <c r="A332" s="4" t="str">
        <f t="shared" si="4"/>
        <v>Eastern</v>
      </c>
      <c r="B332" t="s">
        <v>53</v>
      </c>
      <c r="C332" s="4" t="s">
        <v>178</v>
      </c>
      <c r="D332" t="s">
        <v>767</v>
      </c>
      <c r="E332" t="s">
        <v>768</v>
      </c>
      <c r="F332" s="3" t="s">
        <v>150</v>
      </c>
      <c r="G332" s="161">
        <v>0</v>
      </c>
      <c r="H332" s="161">
        <v>0</v>
      </c>
      <c r="I332" s="161">
        <v>0</v>
      </c>
      <c r="J332" s="161">
        <v>0</v>
      </c>
      <c r="K332" s="161">
        <v>12048.408680034103</v>
      </c>
      <c r="L332" s="161">
        <v>15769.157999999998</v>
      </c>
      <c r="M332" s="161">
        <v>11338.304717503983</v>
      </c>
      <c r="N332" s="161">
        <v>12156.790599999998</v>
      </c>
      <c r="O332" s="161">
        <v>0</v>
      </c>
      <c r="P332" s="161">
        <v>51312.661997538082</v>
      </c>
      <c r="Q332" s="161">
        <v>51312.661997538082</v>
      </c>
      <c r="R332" s="161">
        <v>0</v>
      </c>
      <c r="S332" s="161">
        <v>0</v>
      </c>
      <c r="T332" s="161">
        <v>0</v>
      </c>
      <c r="U332" s="161">
        <v>0</v>
      </c>
      <c r="V332" s="161">
        <v>0</v>
      </c>
      <c r="W332" s="161">
        <v>936.51637904696031</v>
      </c>
      <c r="X332" s="161">
        <v>754.1812010709998</v>
      </c>
      <c r="Y332" s="161">
        <v>1234.1069948787283</v>
      </c>
      <c r="Z332" s="161">
        <v>535.76968757874613</v>
      </c>
      <c r="AA332" s="161">
        <v>3460.5742625754347</v>
      </c>
      <c r="AB332" s="161">
        <v>101.53324169591893</v>
      </c>
      <c r="AC332" s="161">
        <v>110.68073734013002</v>
      </c>
      <c r="AD332" s="161">
        <v>96.939694099691707</v>
      </c>
      <c r="AE332" s="161">
        <v>86.841809297640481</v>
      </c>
      <c r="AF332" s="161">
        <v>395.99548243338108</v>
      </c>
      <c r="AG332" s="161">
        <v>0</v>
      </c>
      <c r="AH332" s="161">
        <v>0</v>
      </c>
      <c r="AI332" s="161">
        <v>0</v>
      </c>
      <c r="AJ332" s="161">
        <v>0</v>
      </c>
      <c r="AK332" s="161">
        <v>0</v>
      </c>
      <c r="AL332" s="161">
        <v>27817.566680034099</v>
      </c>
      <c r="AM332" s="161">
        <v>23041.936867731471</v>
      </c>
      <c r="AN332" s="161">
        <v>453.15844977251186</v>
      </c>
      <c r="AO332" s="161">
        <v>4608.7880609999984</v>
      </c>
      <c r="AP332" s="161">
        <v>7330.380285362583</v>
      </c>
      <c r="AQ332" s="161">
        <v>599.13214285714287</v>
      </c>
      <c r="AR332" s="161">
        <v>51312.661997538082</v>
      </c>
    </row>
    <row r="333" spans="1:44" x14ac:dyDescent="0.55000000000000004">
      <c r="A333" s="4" t="str">
        <f t="shared" si="4"/>
        <v>Eastern</v>
      </c>
      <c r="B333" t="s">
        <v>53</v>
      </c>
      <c r="C333" s="4" t="s">
        <v>178</v>
      </c>
      <c r="D333" t="s">
        <v>769</v>
      </c>
      <c r="E333" t="s">
        <v>770</v>
      </c>
      <c r="F333" s="3" t="s">
        <v>150</v>
      </c>
      <c r="G333" s="161">
        <v>23914.595249999998</v>
      </c>
      <c r="H333" s="161">
        <v>23914.595249999998</v>
      </c>
      <c r="I333" s="161">
        <v>25325.916499999999</v>
      </c>
      <c r="J333" s="161">
        <v>22678.4725</v>
      </c>
      <c r="K333" s="161">
        <v>15495.405700000003</v>
      </c>
      <c r="L333" s="161">
        <v>16943.405999999999</v>
      </c>
      <c r="M333" s="161">
        <v>14582.1441</v>
      </c>
      <c r="N333" s="161">
        <v>13062.044199999998</v>
      </c>
      <c r="O333" s="161">
        <v>97332.5</v>
      </c>
      <c r="P333" s="161">
        <v>60083</v>
      </c>
      <c r="Q333" s="161">
        <v>157415.5</v>
      </c>
      <c r="R333" s="161">
        <v>0</v>
      </c>
      <c r="S333" s="161">
        <v>0</v>
      </c>
      <c r="T333" s="161">
        <v>0</v>
      </c>
      <c r="U333" s="161">
        <v>0</v>
      </c>
      <c r="V333" s="161">
        <v>0</v>
      </c>
      <c r="W333" s="161">
        <v>4801.8579658317703</v>
      </c>
      <c r="X333" s="161">
        <v>4071.6753596174967</v>
      </c>
      <c r="Y333" s="161">
        <v>5214.8549795403942</v>
      </c>
      <c r="Z333" s="161">
        <v>2828.8545616561451</v>
      </c>
      <c r="AA333" s="161">
        <v>16917.242866645807</v>
      </c>
      <c r="AB333" s="161">
        <v>285.8224576294985</v>
      </c>
      <c r="AC333" s="161">
        <v>311.57323286834952</v>
      </c>
      <c r="AD333" s="161">
        <v>272.89133240133083</v>
      </c>
      <c r="AE333" s="161">
        <v>244.46515194285885</v>
      </c>
      <c r="AF333" s="161">
        <v>1114.7521748420377</v>
      </c>
      <c r="AG333" s="161">
        <v>0</v>
      </c>
      <c r="AH333" s="161">
        <v>0</v>
      </c>
      <c r="AI333" s="161">
        <v>0</v>
      </c>
      <c r="AJ333" s="161">
        <v>0</v>
      </c>
      <c r="AK333" s="161">
        <v>0</v>
      </c>
      <c r="AL333" s="161">
        <v>81766.922699999996</v>
      </c>
      <c r="AM333" s="161">
        <v>74121.646950000009</v>
      </c>
      <c r="AN333" s="161">
        <v>1526.9303500000001</v>
      </c>
      <c r="AO333" s="161">
        <v>13107.4219892</v>
      </c>
      <c r="AP333" s="161">
        <v>22487.928571428572</v>
      </c>
      <c r="AQ333" s="161">
        <v>1124.3964285714287</v>
      </c>
      <c r="AR333" s="161">
        <v>157415.5</v>
      </c>
    </row>
    <row r="334" spans="1:44" x14ac:dyDescent="0.55000000000000004">
      <c r="A334" s="4" t="str">
        <f t="shared" si="4"/>
        <v>Southern</v>
      </c>
      <c r="B334" t="s">
        <v>54</v>
      </c>
      <c r="C334" s="4" t="s">
        <v>179</v>
      </c>
      <c r="D334" t="s">
        <v>771</v>
      </c>
      <c r="E334" t="s">
        <v>772</v>
      </c>
      <c r="F334" s="3" t="s">
        <v>150</v>
      </c>
      <c r="G334" s="161">
        <v>0</v>
      </c>
      <c r="H334" s="161">
        <v>0</v>
      </c>
      <c r="I334" s="161">
        <v>0</v>
      </c>
      <c r="J334" s="161">
        <v>0</v>
      </c>
      <c r="K334" s="161">
        <v>1712.2040999999999</v>
      </c>
      <c r="L334" s="161">
        <v>1765.1198999999999</v>
      </c>
      <c r="M334" s="161">
        <v>1646.1065635082671</v>
      </c>
      <c r="N334" s="161">
        <v>1355.6523999999999</v>
      </c>
      <c r="O334" s="161">
        <v>0</v>
      </c>
      <c r="P334" s="161">
        <v>6479.0829635082664</v>
      </c>
      <c r="Q334" s="161">
        <v>6479.0829635082664</v>
      </c>
      <c r="R334" s="161">
        <v>75.873102859275818</v>
      </c>
      <c r="S334" s="161">
        <v>83.068232271653201</v>
      </c>
      <c r="T334" s="161">
        <v>71.333686448891797</v>
      </c>
      <c r="U334" s="161">
        <v>78.52881586126918</v>
      </c>
      <c r="V334" s="161">
        <v>308.80383744108997</v>
      </c>
      <c r="W334" s="161">
        <v>534.53695490824907</v>
      </c>
      <c r="X334" s="161">
        <v>293.98032422361939</v>
      </c>
      <c r="Y334" s="161">
        <v>2252.0210806615423</v>
      </c>
      <c r="Z334" s="161">
        <v>326.17101356674527</v>
      </c>
      <c r="AA334" s="161">
        <v>3406.709373360156</v>
      </c>
      <c r="AB334" s="161">
        <v>16.415777010087638</v>
      </c>
      <c r="AC334" s="161">
        <v>16.631616298752046</v>
      </c>
      <c r="AD334" s="161">
        <v>13.939620726243156</v>
      </c>
      <c r="AE334" s="161">
        <v>12.96834392725331</v>
      </c>
      <c r="AF334" s="161">
        <v>59.955357962336151</v>
      </c>
      <c r="AG334" s="161">
        <v>0</v>
      </c>
      <c r="AH334" s="161">
        <v>0</v>
      </c>
      <c r="AI334" s="161">
        <v>0</v>
      </c>
      <c r="AJ334" s="161">
        <v>0</v>
      </c>
      <c r="AK334" s="161">
        <v>0</v>
      </c>
      <c r="AL334" s="161">
        <v>3477.3239999999996</v>
      </c>
      <c r="AM334" s="161">
        <v>2963.9619635082668</v>
      </c>
      <c r="AN334" s="161">
        <v>37.797000000000004</v>
      </c>
      <c r="AO334" s="161">
        <v>727.81246642907161</v>
      </c>
      <c r="AP334" s="161">
        <v>925.58328050118087</v>
      </c>
      <c r="AQ334" s="161">
        <v>44.996428571428567</v>
      </c>
      <c r="AR334" s="161">
        <v>6479.0829635082664</v>
      </c>
    </row>
    <row r="335" spans="1:44" x14ac:dyDescent="0.55000000000000004">
      <c r="A335" s="4" t="str">
        <f t="shared" si="4"/>
        <v>Southern</v>
      </c>
      <c r="B335" t="s">
        <v>54</v>
      </c>
      <c r="C335" s="4" t="s">
        <v>179</v>
      </c>
      <c r="D335" t="s">
        <v>773</v>
      </c>
      <c r="E335" t="s">
        <v>774</v>
      </c>
      <c r="F335" s="3" t="s">
        <v>150</v>
      </c>
      <c r="G335" s="161">
        <v>0</v>
      </c>
      <c r="H335" s="161">
        <v>0</v>
      </c>
      <c r="I335" s="161">
        <v>0</v>
      </c>
      <c r="J335" s="161">
        <v>0</v>
      </c>
      <c r="K335" s="161">
        <v>1518.9542999999999</v>
      </c>
      <c r="L335" s="161">
        <v>1565.8977</v>
      </c>
      <c r="M335" s="161">
        <v>1538.6407896300445</v>
      </c>
      <c r="N335" s="161">
        <v>1202.6451999999999</v>
      </c>
      <c r="O335" s="161">
        <v>0</v>
      </c>
      <c r="P335" s="161">
        <v>5826.1379896300441</v>
      </c>
      <c r="Q335" s="161">
        <v>5826.1379896300441</v>
      </c>
      <c r="R335" s="161">
        <v>16.0233804012279</v>
      </c>
      <c r="S335" s="161">
        <v>17.542895107571447</v>
      </c>
      <c r="T335" s="161">
        <v>15.064716616539052</v>
      </c>
      <c r="U335" s="161">
        <v>16.584231322882598</v>
      </c>
      <c r="V335" s="161">
        <v>65.215223448220996</v>
      </c>
      <c r="W335" s="161">
        <v>490.24607981097165</v>
      </c>
      <c r="X335" s="161">
        <v>265.40989607187061</v>
      </c>
      <c r="Y335" s="161">
        <v>2107.3934613913971</v>
      </c>
      <c r="Z335" s="161">
        <v>299.21244116593545</v>
      </c>
      <c r="AA335" s="161">
        <v>3162.2618784401752</v>
      </c>
      <c r="AB335" s="161">
        <v>14.562992272541432</v>
      </c>
      <c r="AC335" s="161">
        <v>14.754470622363014</v>
      </c>
      <c r="AD335" s="161">
        <v>12.36631009264384</v>
      </c>
      <c r="AE335" s="161">
        <v>11.50465751844672</v>
      </c>
      <c r="AF335" s="161">
        <v>53.188430505995001</v>
      </c>
      <c r="AG335" s="161">
        <v>0</v>
      </c>
      <c r="AH335" s="161">
        <v>0</v>
      </c>
      <c r="AI335" s="161">
        <v>0</v>
      </c>
      <c r="AJ335" s="161">
        <v>0</v>
      </c>
      <c r="AK335" s="161">
        <v>0</v>
      </c>
      <c r="AL335" s="161">
        <v>3084.8519999999999</v>
      </c>
      <c r="AM335" s="161">
        <v>2707.7549896300443</v>
      </c>
      <c r="AN335" s="161">
        <v>33.530999999999999</v>
      </c>
      <c r="AO335" s="161">
        <v>645.66711145945976</v>
      </c>
      <c r="AP335" s="161">
        <v>832.30542709000633</v>
      </c>
      <c r="AQ335" s="161">
        <v>39.917857142857144</v>
      </c>
      <c r="AR335" s="161">
        <v>5826.1379896300441</v>
      </c>
    </row>
    <row r="336" spans="1:44" x14ac:dyDescent="0.55000000000000004">
      <c r="A336" s="4" t="str">
        <f t="shared" si="4"/>
        <v>Southern</v>
      </c>
      <c r="B336" t="s">
        <v>54</v>
      </c>
      <c r="C336" s="4" t="s">
        <v>179</v>
      </c>
      <c r="D336" t="s">
        <v>775</v>
      </c>
      <c r="E336" t="s">
        <v>776</v>
      </c>
      <c r="F336" s="3" t="s">
        <v>150</v>
      </c>
      <c r="G336" s="161">
        <v>0</v>
      </c>
      <c r="H336" s="161">
        <v>0</v>
      </c>
      <c r="I336" s="161">
        <v>0</v>
      </c>
      <c r="J336" s="161">
        <v>0</v>
      </c>
      <c r="K336" s="161">
        <v>1836.009</v>
      </c>
      <c r="L336" s="161">
        <v>1892.751</v>
      </c>
      <c r="M336" s="161">
        <v>1572.5640000000001</v>
      </c>
      <c r="N336" s="161">
        <v>1453.6759999999999</v>
      </c>
      <c r="O336" s="161">
        <v>0</v>
      </c>
      <c r="P336" s="161">
        <v>6755</v>
      </c>
      <c r="Q336" s="161">
        <v>6755</v>
      </c>
      <c r="R336" s="161">
        <v>26.982228068496262</v>
      </c>
      <c r="S336" s="161">
        <v>29.540982297214054</v>
      </c>
      <c r="T336" s="161">
        <v>25.367906731064863</v>
      </c>
      <c r="U336" s="161">
        <v>27.926660959782655</v>
      </c>
      <c r="V336" s="161">
        <v>109.81777805655783</v>
      </c>
      <c r="W336" s="161">
        <v>192.90978937426317</v>
      </c>
      <c r="X336" s="161">
        <v>104.20177559403152</v>
      </c>
      <c r="Y336" s="161">
        <v>831.6015102915527</v>
      </c>
      <c r="Z336" s="161">
        <v>117.74262595091513</v>
      </c>
      <c r="AA336" s="161">
        <v>1246.4557012107625</v>
      </c>
      <c r="AB336" s="161">
        <v>17.602757949542344</v>
      </c>
      <c r="AC336" s="161">
        <v>17.834204000011123</v>
      </c>
      <c r="AD336" s="161">
        <v>14.947557426108821</v>
      </c>
      <c r="AE336" s="161">
        <v>13.906050198999301</v>
      </c>
      <c r="AF336" s="161">
        <v>64.290569574661589</v>
      </c>
      <c r="AG336" s="161">
        <v>0</v>
      </c>
      <c r="AH336" s="161">
        <v>0</v>
      </c>
      <c r="AI336" s="161">
        <v>0</v>
      </c>
      <c r="AJ336" s="161">
        <v>0</v>
      </c>
      <c r="AK336" s="161">
        <v>0</v>
      </c>
      <c r="AL336" s="161">
        <v>3728.76</v>
      </c>
      <c r="AM336" s="161">
        <v>2985.7099999999996</v>
      </c>
      <c r="AN336" s="161">
        <v>40.53</v>
      </c>
      <c r="AO336" s="161">
        <v>780.43863969019412</v>
      </c>
      <c r="AP336" s="161">
        <v>965</v>
      </c>
      <c r="AQ336" s="161">
        <v>48.25</v>
      </c>
      <c r="AR336" s="161">
        <v>6755</v>
      </c>
    </row>
    <row r="337" spans="1:44" x14ac:dyDescent="0.55000000000000004">
      <c r="A337" s="4" t="str">
        <f t="shared" si="4"/>
        <v>Southern</v>
      </c>
      <c r="B337" t="s">
        <v>54</v>
      </c>
      <c r="C337" s="4" t="s">
        <v>179</v>
      </c>
      <c r="D337" t="s">
        <v>777</v>
      </c>
      <c r="E337" t="s">
        <v>778</v>
      </c>
      <c r="F337" s="3" t="s">
        <v>150</v>
      </c>
      <c r="G337" s="161">
        <v>0</v>
      </c>
      <c r="H337" s="161">
        <v>0</v>
      </c>
      <c r="I337" s="161">
        <v>0</v>
      </c>
      <c r="J337" s="161">
        <v>0</v>
      </c>
      <c r="K337" s="161">
        <v>14557.3362</v>
      </c>
      <c r="L337" s="161">
        <v>15007.2318</v>
      </c>
      <c r="M337" s="161">
        <v>12468.5352</v>
      </c>
      <c r="N337" s="161">
        <v>11525.8968</v>
      </c>
      <c r="O337" s="161">
        <v>0</v>
      </c>
      <c r="P337" s="161">
        <v>53559</v>
      </c>
      <c r="Q337" s="161">
        <v>53559</v>
      </c>
      <c r="R337" s="161">
        <v>321.56510228261982</v>
      </c>
      <c r="S337" s="161">
        <v>352.05947299155355</v>
      </c>
      <c r="T337" s="161">
        <v>302.3261645392152</v>
      </c>
      <c r="U337" s="161">
        <v>332.82053524814899</v>
      </c>
      <c r="V337" s="161">
        <v>1308.7712750615374</v>
      </c>
      <c r="W337" s="161">
        <v>533.26059571741871</v>
      </c>
      <c r="X337" s="161">
        <v>305.43136565047246</v>
      </c>
      <c r="Y337" s="161">
        <v>2125.5340184606907</v>
      </c>
      <c r="Z337" s="161">
        <v>325.19760135985155</v>
      </c>
      <c r="AA337" s="161">
        <v>3289.4235811884332</v>
      </c>
      <c r="AB337" s="161">
        <v>139.56863257136021</v>
      </c>
      <c r="AC337" s="161">
        <v>141.40372050874845</v>
      </c>
      <c r="AD337" s="161">
        <v>118.51609595632307</v>
      </c>
      <c r="AE337" s="161">
        <v>110.25820023807603</v>
      </c>
      <c r="AF337" s="161">
        <v>509.74664927450772</v>
      </c>
      <c r="AG337" s="161">
        <v>0</v>
      </c>
      <c r="AH337" s="161">
        <v>0</v>
      </c>
      <c r="AI337" s="161">
        <v>0</v>
      </c>
      <c r="AJ337" s="161">
        <v>0</v>
      </c>
      <c r="AK337" s="161">
        <v>0</v>
      </c>
      <c r="AL337" s="161">
        <v>29564.567999999999</v>
      </c>
      <c r="AM337" s="161">
        <v>23673.078000000001</v>
      </c>
      <c r="AN337" s="161">
        <v>321.35399999999998</v>
      </c>
      <c r="AO337" s="161">
        <v>6187.9368028374702</v>
      </c>
      <c r="AP337" s="161">
        <v>7651.2857142857147</v>
      </c>
      <c r="AQ337" s="161">
        <v>382.56428571428575</v>
      </c>
      <c r="AR337" s="161">
        <v>53559</v>
      </c>
    </row>
    <row r="338" spans="1:44" x14ac:dyDescent="0.55000000000000004">
      <c r="A338" s="4" t="str">
        <f t="shared" si="4"/>
        <v>Southern</v>
      </c>
      <c r="B338" t="s">
        <v>54</v>
      </c>
      <c r="C338" s="4" t="s">
        <v>179</v>
      </c>
      <c r="D338" t="s">
        <v>779</v>
      </c>
      <c r="E338" t="s">
        <v>780</v>
      </c>
      <c r="F338" s="3" t="s">
        <v>150</v>
      </c>
      <c r="G338" s="161">
        <v>27041.974050000001</v>
      </c>
      <c r="H338" s="161">
        <v>27041.974050000001</v>
      </c>
      <c r="I338" s="161">
        <v>21778.834350000001</v>
      </c>
      <c r="J338" s="161">
        <v>21033.694500000001</v>
      </c>
      <c r="K338" s="161">
        <v>3601.6217999999999</v>
      </c>
      <c r="L338" s="161">
        <v>3712.9302000000002</v>
      </c>
      <c r="M338" s="161">
        <v>3084.8328000000001</v>
      </c>
      <c r="N338" s="161">
        <v>2851.6152000000002</v>
      </c>
      <c r="O338" s="161">
        <v>94321.5</v>
      </c>
      <c r="P338" s="161">
        <v>13251</v>
      </c>
      <c r="Q338" s="161">
        <v>107572.5</v>
      </c>
      <c r="R338" s="161">
        <v>623.91023965957686</v>
      </c>
      <c r="S338" s="161">
        <v>683.07633076282525</v>
      </c>
      <c r="T338" s="161">
        <v>586.582276603021</v>
      </c>
      <c r="U338" s="161">
        <v>645.74836770626939</v>
      </c>
      <c r="V338" s="161">
        <v>2539.3172147316927</v>
      </c>
      <c r="W338" s="161">
        <v>1985.4777957759491</v>
      </c>
      <c r="X338" s="161">
        <v>1144.6923824187072</v>
      </c>
      <c r="Y338" s="161">
        <v>7876.0786180597706</v>
      </c>
      <c r="Z338" s="161">
        <v>1214.0382636930481</v>
      </c>
      <c r="AA338" s="161">
        <v>12220.287059947475</v>
      </c>
      <c r="AB338" s="161">
        <v>280.32164019646837</v>
      </c>
      <c r="AC338" s="161">
        <v>284.00738857012533</v>
      </c>
      <c r="AD338" s="161">
        <v>238.03791579868113</v>
      </c>
      <c r="AE338" s="161">
        <v>221.45204811722462</v>
      </c>
      <c r="AF338" s="161">
        <v>1023.8189926824994</v>
      </c>
      <c r="AG338" s="161">
        <v>0</v>
      </c>
      <c r="AH338" s="161">
        <v>0</v>
      </c>
      <c r="AI338" s="161">
        <v>0</v>
      </c>
      <c r="AJ338" s="161">
        <v>0</v>
      </c>
      <c r="AK338" s="161">
        <v>0</v>
      </c>
      <c r="AL338" s="161">
        <v>58823.523150000001</v>
      </c>
      <c r="AM338" s="161">
        <v>48103.541850000001</v>
      </c>
      <c r="AN338" s="161">
        <v>645.43500000000006</v>
      </c>
      <c r="AO338" s="161">
        <v>12428.384243978298</v>
      </c>
      <c r="AP338" s="161">
        <v>15367.5</v>
      </c>
      <c r="AQ338" s="161">
        <v>768.375</v>
      </c>
      <c r="AR338" s="161">
        <v>107572.5</v>
      </c>
    </row>
    <row r="339" spans="1:44" x14ac:dyDescent="0.55000000000000004">
      <c r="A339" s="4" t="str">
        <f t="shared" si="4"/>
        <v>Eastern</v>
      </c>
      <c r="B339" t="s">
        <v>55</v>
      </c>
      <c r="C339" s="4" t="s">
        <v>180</v>
      </c>
      <c r="D339" t="s">
        <v>781</v>
      </c>
      <c r="E339" t="s">
        <v>782</v>
      </c>
      <c r="F339" s="3" t="s">
        <v>150</v>
      </c>
      <c r="G339" s="161">
        <v>0</v>
      </c>
      <c r="H339" s="161">
        <v>0</v>
      </c>
      <c r="I339" s="161">
        <v>0</v>
      </c>
      <c r="J339" s="161">
        <v>0</v>
      </c>
      <c r="K339" s="161">
        <v>1434.05295</v>
      </c>
      <c r="L339" s="161">
        <v>1672.5983999999999</v>
      </c>
      <c r="M339" s="161">
        <v>1349.5333499999999</v>
      </c>
      <c r="N339" s="161">
        <v>1289.4428800000001</v>
      </c>
      <c r="O339" s="161">
        <v>0</v>
      </c>
      <c r="P339" s="161">
        <v>5745.6275800000003</v>
      </c>
      <c r="Q339" s="161">
        <v>5745.6275800000003</v>
      </c>
      <c r="R339" s="161">
        <v>0</v>
      </c>
      <c r="S339" s="161">
        <v>0</v>
      </c>
      <c r="T339" s="161">
        <v>0</v>
      </c>
      <c r="U339" s="161">
        <v>0</v>
      </c>
      <c r="V339" s="161">
        <v>0</v>
      </c>
      <c r="W339" s="161">
        <v>12.820139679988173</v>
      </c>
      <c r="X339" s="161">
        <v>9.2249637260909303</v>
      </c>
      <c r="Y339" s="161">
        <v>23.037295251218996</v>
      </c>
      <c r="Z339" s="161">
        <v>7.4656282360748314</v>
      </c>
      <c r="AA339" s="161">
        <v>52.548026893372935</v>
      </c>
      <c r="AB339" s="161">
        <v>62.514436196217034</v>
      </c>
      <c r="AC339" s="161">
        <v>68.146587039167926</v>
      </c>
      <c r="AD339" s="161">
        <v>59.686169972051204</v>
      </c>
      <c r="AE339" s="161">
        <v>53.468860599962532</v>
      </c>
      <c r="AF339" s="161">
        <v>243.8160538073987</v>
      </c>
      <c r="AG339" s="161">
        <v>0</v>
      </c>
      <c r="AH339" s="161">
        <v>0</v>
      </c>
      <c r="AI339" s="161">
        <v>0</v>
      </c>
      <c r="AJ339" s="161">
        <v>0</v>
      </c>
      <c r="AK339" s="161">
        <v>0</v>
      </c>
      <c r="AL339" s="161">
        <v>3106.6513500000001</v>
      </c>
      <c r="AM339" s="161">
        <v>2585.0393800000002</v>
      </c>
      <c r="AN339" s="161">
        <v>53.93685</v>
      </c>
      <c r="AO339" s="161">
        <v>488.84357279999995</v>
      </c>
      <c r="AP339" s="161">
        <v>820.80394000000001</v>
      </c>
      <c r="AQ339" s="161">
        <v>39.717857142857149</v>
      </c>
      <c r="AR339" s="161">
        <v>5745.6275800000003</v>
      </c>
    </row>
    <row r="340" spans="1:44" x14ac:dyDescent="0.55000000000000004">
      <c r="A340" s="4" t="str">
        <f t="shared" si="4"/>
        <v>Eastern</v>
      </c>
      <c r="B340" t="s">
        <v>55</v>
      </c>
      <c r="C340" s="4" t="s">
        <v>180</v>
      </c>
      <c r="D340" t="s">
        <v>783</v>
      </c>
      <c r="E340" t="s">
        <v>784</v>
      </c>
      <c r="F340" s="3" t="s">
        <v>150</v>
      </c>
      <c r="G340" s="161">
        <v>0</v>
      </c>
      <c r="H340" s="161">
        <v>0</v>
      </c>
      <c r="I340" s="161">
        <v>0</v>
      </c>
      <c r="J340" s="161">
        <v>0</v>
      </c>
      <c r="K340" s="161">
        <v>475.16873680765485</v>
      </c>
      <c r="L340" s="161">
        <v>786.14550000000008</v>
      </c>
      <c r="M340" s="161">
        <v>478.23410085453116</v>
      </c>
      <c r="N340" s="161">
        <v>606.05684999999994</v>
      </c>
      <c r="O340" s="161">
        <v>0</v>
      </c>
      <c r="P340" s="161">
        <v>2345.6051876621859</v>
      </c>
      <c r="Q340" s="161">
        <v>2345.6051876621859</v>
      </c>
      <c r="R340" s="161">
        <v>0</v>
      </c>
      <c r="S340" s="161">
        <v>0</v>
      </c>
      <c r="T340" s="161">
        <v>0</v>
      </c>
      <c r="U340" s="161">
        <v>0</v>
      </c>
      <c r="V340" s="161">
        <v>0</v>
      </c>
      <c r="W340" s="161">
        <v>7.6719212263811576</v>
      </c>
      <c r="X340" s="161">
        <v>5.0640748389290948</v>
      </c>
      <c r="Y340" s="161">
        <v>20.181091862574007</v>
      </c>
      <c r="Z340" s="161">
        <v>4.538901306969473</v>
      </c>
      <c r="AA340" s="161">
        <v>37.455989234853732</v>
      </c>
      <c r="AB340" s="161">
        <v>27.318103210153541</v>
      </c>
      <c r="AC340" s="161">
        <v>29.779289575810896</v>
      </c>
      <c r="AD340" s="161">
        <v>26.082182784109154</v>
      </c>
      <c r="AE340" s="161">
        <v>23.365288744097782</v>
      </c>
      <c r="AF340" s="161">
        <v>106.54486431417138</v>
      </c>
      <c r="AG340" s="161">
        <v>0</v>
      </c>
      <c r="AH340" s="161">
        <v>0</v>
      </c>
      <c r="AI340" s="161">
        <v>0</v>
      </c>
      <c r="AJ340" s="161">
        <v>0</v>
      </c>
      <c r="AK340" s="161">
        <v>0</v>
      </c>
      <c r="AL340" s="161">
        <v>1261.3142368076549</v>
      </c>
      <c r="AM340" s="161">
        <v>1066.6336365991931</v>
      </c>
      <c r="AN340" s="161">
        <v>17.657314255338004</v>
      </c>
      <c r="AO340" s="161">
        <v>232.12590660000004</v>
      </c>
      <c r="AP340" s="161">
        <v>335.08645538031226</v>
      </c>
      <c r="AQ340" s="161">
        <v>19.912500000000001</v>
      </c>
      <c r="AR340" s="161">
        <v>2345.6051876621859</v>
      </c>
    </row>
    <row r="341" spans="1:44" x14ac:dyDescent="0.55000000000000004">
      <c r="A341" s="4" t="str">
        <f t="shared" si="4"/>
        <v>Eastern</v>
      </c>
      <c r="B341" t="s">
        <v>55</v>
      </c>
      <c r="C341" s="4" t="s">
        <v>180</v>
      </c>
      <c r="D341" t="s">
        <v>785</v>
      </c>
      <c r="E341" t="s">
        <v>786</v>
      </c>
      <c r="F341" s="3" t="s">
        <v>150</v>
      </c>
      <c r="G341" s="161">
        <v>0</v>
      </c>
      <c r="H341" s="161">
        <v>0</v>
      </c>
      <c r="I341" s="161">
        <v>0</v>
      </c>
      <c r="J341" s="161">
        <v>0</v>
      </c>
      <c r="K341" s="161">
        <v>2293.6336500000002</v>
      </c>
      <c r="L341" s="161">
        <v>2675.1648</v>
      </c>
      <c r="M341" s="161">
        <v>2158.4524499999998</v>
      </c>
      <c r="N341" s="161">
        <v>2062.3433599999998</v>
      </c>
      <c r="O341" s="161">
        <v>0</v>
      </c>
      <c r="P341" s="161">
        <v>9189.5942599999998</v>
      </c>
      <c r="Q341" s="161">
        <v>9189.5942599999998</v>
      </c>
      <c r="R341" s="161">
        <v>0</v>
      </c>
      <c r="S341" s="161">
        <v>0</v>
      </c>
      <c r="T341" s="161">
        <v>0</v>
      </c>
      <c r="U341" s="161">
        <v>0</v>
      </c>
      <c r="V341" s="161">
        <v>0</v>
      </c>
      <c r="W341" s="161">
        <v>37.501288050362469</v>
      </c>
      <c r="X341" s="161">
        <v>29.456870933361468</v>
      </c>
      <c r="Y341" s="161">
        <v>32.749073126907938</v>
      </c>
      <c r="Z341" s="161">
        <v>21.45232537637682</v>
      </c>
      <c r="AA341" s="161">
        <v>121.1595574870087</v>
      </c>
      <c r="AB341" s="161">
        <v>80.336823334431131</v>
      </c>
      <c r="AC341" s="161">
        <v>87.574657261987127</v>
      </c>
      <c r="AD341" s="161">
        <v>76.702240063450631</v>
      </c>
      <c r="AE341" s="161">
        <v>68.712423390174521</v>
      </c>
      <c r="AF341" s="161">
        <v>313.32614405004341</v>
      </c>
      <c r="AG341" s="161">
        <v>0</v>
      </c>
      <c r="AH341" s="161">
        <v>0</v>
      </c>
      <c r="AI341" s="161">
        <v>0</v>
      </c>
      <c r="AJ341" s="161">
        <v>0</v>
      </c>
      <c r="AK341" s="161">
        <v>0</v>
      </c>
      <c r="AL341" s="161">
        <v>4968.7984500000002</v>
      </c>
      <c r="AM341" s="161">
        <v>4134.5288599999994</v>
      </c>
      <c r="AN341" s="161">
        <v>86.266950000000008</v>
      </c>
      <c r="AO341" s="161">
        <v>1205.6999998794299</v>
      </c>
      <c r="AP341" s="161">
        <v>1312.79918</v>
      </c>
      <c r="AQ341" s="161">
        <v>63.525000000000006</v>
      </c>
      <c r="AR341" s="161">
        <v>9189.5942599999998</v>
      </c>
    </row>
    <row r="342" spans="1:44" x14ac:dyDescent="0.55000000000000004">
      <c r="A342" s="4" t="str">
        <f t="shared" si="4"/>
        <v>Eastern</v>
      </c>
      <c r="B342" t="s">
        <v>55</v>
      </c>
      <c r="C342" s="4" t="s">
        <v>180</v>
      </c>
      <c r="D342" t="s">
        <v>787</v>
      </c>
      <c r="E342" t="s">
        <v>788</v>
      </c>
      <c r="F342" s="3" t="s">
        <v>150</v>
      </c>
      <c r="G342" s="161">
        <v>0</v>
      </c>
      <c r="H342" s="161">
        <v>0</v>
      </c>
      <c r="I342" s="161">
        <v>0</v>
      </c>
      <c r="J342" s="161">
        <v>0</v>
      </c>
      <c r="K342" s="161">
        <v>887.56969051803821</v>
      </c>
      <c r="L342" s="161">
        <v>1468.4444999999998</v>
      </c>
      <c r="M342" s="161">
        <v>893.29549696879462</v>
      </c>
      <c r="N342" s="161">
        <v>1132.0561499999999</v>
      </c>
      <c r="O342" s="161">
        <v>0</v>
      </c>
      <c r="P342" s="161">
        <v>4381.3658374868319</v>
      </c>
      <c r="Q342" s="161">
        <v>4381.3658374868319</v>
      </c>
      <c r="R342" s="161">
        <v>6.4619708347633518</v>
      </c>
      <c r="S342" s="161">
        <v>7.0747666037905637</v>
      </c>
      <c r="T342" s="161">
        <v>6.0753571950766556</v>
      </c>
      <c r="U342" s="161">
        <v>6.6881529641038675</v>
      </c>
      <c r="V342" s="161">
        <v>26.300247597734437</v>
      </c>
      <c r="W342" s="161">
        <v>25.438653543858884</v>
      </c>
      <c r="X342" s="161">
        <v>13.740893484927234</v>
      </c>
      <c r="Y342" s="161">
        <v>109.6617376208641</v>
      </c>
      <c r="Z342" s="161">
        <v>15.526500125395403</v>
      </c>
      <c r="AA342" s="161">
        <v>164.36778477504564</v>
      </c>
      <c r="AB342" s="161">
        <v>56.607346053245273</v>
      </c>
      <c r="AC342" s="161">
        <v>61.707305857574305</v>
      </c>
      <c r="AD342" s="161">
        <v>54.046327277045407</v>
      </c>
      <c r="AE342" s="161">
        <v>48.416501519019839</v>
      </c>
      <c r="AF342" s="161">
        <v>220.77748070688483</v>
      </c>
      <c r="AG342" s="161">
        <v>0</v>
      </c>
      <c r="AH342" s="161">
        <v>0</v>
      </c>
      <c r="AI342" s="161">
        <v>0</v>
      </c>
      <c r="AJ342" s="161">
        <v>0</v>
      </c>
      <c r="AK342" s="161">
        <v>0</v>
      </c>
      <c r="AL342" s="161">
        <v>2356.014190518038</v>
      </c>
      <c r="AM342" s="161">
        <v>1992.3694750896409</v>
      </c>
      <c r="AN342" s="161">
        <v>32.982171879153007</v>
      </c>
      <c r="AO342" s="161">
        <v>433.58896140000002</v>
      </c>
      <c r="AP342" s="161">
        <v>625.9094053552617</v>
      </c>
      <c r="AQ342" s="161">
        <v>37.19464285714286</v>
      </c>
      <c r="AR342" s="161">
        <v>4381.3658374868319</v>
      </c>
    </row>
    <row r="343" spans="1:44" x14ac:dyDescent="0.55000000000000004">
      <c r="A343" s="4" t="str">
        <f t="shared" si="4"/>
        <v>Eastern</v>
      </c>
      <c r="B343" t="s">
        <v>55</v>
      </c>
      <c r="C343" s="4" t="s">
        <v>180</v>
      </c>
      <c r="D343" t="s">
        <v>789</v>
      </c>
      <c r="E343" t="s">
        <v>790</v>
      </c>
      <c r="F343" s="3" t="s">
        <v>150</v>
      </c>
      <c r="G343" s="161">
        <v>0</v>
      </c>
      <c r="H343" s="161">
        <v>0</v>
      </c>
      <c r="I343" s="161">
        <v>0</v>
      </c>
      <c r="J343" s="161">
        <v>0</v>
      </c>
      <c r="K343" s="161">
        <v>1106.6489000000001</v>
      </c>
      <c r="L343" s="161">
        <v>1815.0929999999998</v>
      </c>
      <c r="M343" s="161">
        <v>1104.171389166959</v>
      </c>
      <c r="N343" s="161">
        <v>1399.2950999999998</v>
      </c>
      <c r="O343" s="161">
        <v>0</v>
      </c>
      <c r="P343" s="161">
        <v>5425.208389166959</v>
      </c>
      <c r="Q343" s="161">
        <v>5425.208389166959</v>
      </c>
      <c r="R343" s="161">
        <v>0</v>
      </c>
      <c r="S343" s="161">
        <v>0</v>
      </c>
      <c r="T343" s="161">
        <v>0</v>
      </c>
      <c r="U343" s="161">
        <v>0</v>
      </c>
      <c r="V343" s="161">
        <v>0</v>
      </c>
      <c r="W343" s="161">
        <v>53.123211018112755</v>
      </c>
      <c r="X343" s="161">
        <v>31.570007656465876</v>
      </c>
      <c r="Y343" s="161">
        <v>188.71998642778388</v>
      </c>
      <c r="Z343" s="161">
        <v>31.974847977961836</v>
      </c>
      <c r="AA343" s="161">
        <v>305.38805308032431</v>
      </c>
      <c r="AB343" s="161">
        <v>60.610649111020187</v>
      </c>
      <c r="AC343" s="161">
        <v>66.071280914704133</v>
      </c>
      <c r="AD343" s="161">
        <v>57.868513659819584</v>
      </c>
      <c r="AE343" s="161">
        <v>51.840543486921703</v>
      </c>
      <c r="AF343" s="161">
        <v>236.3909871724656</v>
      </c>
      <c r="AG343" s="161">
        <v>0</v>
      </c>
      <c r="AH343" s="161">
        <v>0</v>
      </c>
      <c r="AI343" s="161">
        <v>0</v>
      </c>
      <c r="AJ343" s="161">
        <v>0</v>
      </c>
      <c r="AK343" s="161">
        <v>0</v>
      </c>
      <c r="AL343" s="161">
        <v>2921.7419</v>
      </c>
      <c r="AM343" s="161">
        <v>2461.8437891669591</v>
      </c>
      <c r="AN343" s="161">
        <v>41.622700000000002</v>
      </c>
      <c r="AO343" s="161">
        <v>535.94418360000009</v>
      </c>
      <c r="AP343" s="161">
        <v>775.02976988099419</v>
      </c>
      <c r="AQ343" s="161">
        <v>45.975000000000001</v>
      </c>
      <c r="AR343" s="161">
        <v>5425.208389166959</v>
      </c>
    </row>
    <row r="344" spans="1:44" x14ac:dyDescent="0.55000000000000004">
      <c r="A344" s="4" t="str">
        <f t="shared" si="4"/>
        <v>Eastern</v>
      </c>
      <c r="B344" t="s">
        <v>55</v>
      </c>
      <c r="C344" s="4" t="s">
        <v>180</v>
      </c>
      <c r="D344" t="s">
        <v>791</v>
      </c>
      <c r="E344" t="s">
        <v>792</v>
      </c>
      <c r="F344" s="3" t="s">
        <v>150</v>
      </c>
      <c r="G344" s="161">
        <v>104.82603287120713</v>
      </c>
      <c r="H344" s="161">
        <v>104.82603287120713</v>
      </c>
      <c r="I344" s="161">
        <v>106.68199999999999</v>
      </c>
      <c r="J344" s="161">
        <v>95.53</v>
      </c>
      <c r="K344" s="161">
        <v>1174.9924000000001</v>
      </c>
      <c r="L344" s="161">
        <v>2055.4415999999997</v>
      </c>
      <c r="M344" s="161">
        <v>1172.2332238056588</v>
      </c>
      <c r="N344" s="161">
        <v>1584.58512</v>
      </c>
      <c r="O344" s="161">
        <v>420.39939396186548</v>
      </c>
      <c r="P344" s="161">
        <v>5987.2523438056578</v>
      </c>
      <c r="Q344" s="161">
        <v>6407.6517377675236</v>
      </c>
      <c r="R344" s="161">
        <v>0</v>
      </c>
      <c r="S344" s="161">
        <v>0</v>
      </c>
      <c r="T344" s="161">
        <v>0</v>
      </c>
      <c r="U344" s="161">
        <v>0</v>
      </c>
      <c r="V344" s="161">
        <v>0</v>
      </c>
      <c r="W344" s="161">
        <v>57.942942502702437</v>
      </c>
      <c r="X344" s="161">
        <v>42.568651006567841</v>
      </c>
      <c r="Y344" s="161">
        <v>91.864247020307474</v>
      </c>
      <c r="Z344" s="161">
        <v>33.605665832732555</v>
      </c>
      <c r="AA344" s="161">
        <v>225.98150636231031</v>
      </c>
      <c r="AB344" s="161">
        <v>73.719075504957928</v>
      </c>
      <c r="AC344" s="161">
        <v>80.360692681886647</v>
      </c>
      <c r="AD344" s="161">
        <v>70.383891121738301</v>
      </c>
      <c r="AE344" s="161">
        <v>63.05223579655722</v>
      </c>
      <c r="AF344" s="161">
        <v>287.51589510514009</v>
      </c>
      <c r="AG344" s="161">
        <v>0</v>
      </c>
      <c r="AH344" s="161">
        <v>0</v>
      </c>
      <c r="AI344" s="161">
        <v>0</v>
      </c>
      <c r="AJ344" s="161">
        <v>0</v>
      </c>
      <c r="AK344" s="161">
        <v>0</v>
      </c>
      <c r="AL344" s="161">
        <v>3448.6213939618651</v>
      </c>
      <c r="AM344" s="161">
        <v>2910.8601438056585</v>
      </c>
      <c r="AN344" s="161">
        <v>48.170200000000001</v>
      </c>
      <c r="AO344" s="161">
        <v>634.23404219999986</v>
      </c>
      <c r="AP344" s="161">
        <v>915.37881968107479</v>
      </c>
      <c r="AQ344" s="161">
        <v>35.721254725969601</v>
      </c>
      <c r="AR344" s="161">
        <v>6407.6517377675236</v>
      </c>
    </row>
    <row r="345" spans="1:44" x14ac:dyDescent="0.55000000000000004">
      <c r="A345" s="4" t="str">
        <f t="shared" si="4"/>
        <v>Eastern</v>
      </c>
      <c r="B345" t="s">
        <v>55</v>
      </c>
      <c r="C345" s="4" t="s">
        <v>180</v>
      </c>
      <c r="D345" t="s">
        <v>793</v>
      </c>
      <c r="E345" t="s">
        <v>794</v>
      </c>
      <c r="F345" s="3" t="s">
        <v>150</v>
      </c>
      <c r="G345" s="161">
        <v>0</v>
      </c>
      <c r="H345" s="161">
        <v>0</v>
      </c>
      <c r="I345" s="161">
        <v>0</v>
      </c>
      <c r="J345" s="161">
        <v>0</v>
      </c>
      <c r="K345" s="161">
        <v>807.7428000000001</v>
      </c>
      <c r="L345" s="161">
        <v>1412.9328</v>
      </c>
      <c r="M345" s="161">
        <v>805.80580404948307</v>
      </c>
      <c r="N345" s="161">
        <v>1089.2609600000001</v>
      </c>
      <c r="O345" s="161">
        <v>0</v>
      </c>
      <c r="P345" s="161">
        <v>4115.7423640494835</v>
      </c>
      <c r="Q345" s="161">
        <v>4115.7423640494835</v>
      </c>
      <c r="R345" s="161">
        <v>0</v>
      </c>
      <c r="S345" s="161">
        <v>0</v>
      </c>
      <c r="T345" s="161">
        <v>0</v>
      </c>
      <c r="U345" s="161">
        <v>0</v>
      </c>
      <c r="V345" s="161">
        <v>0</v>
      </c>
      <c r="W345" s="161">
        <v>80.226404235376009</v>
      </c>
      <c r="X345" s="161">
        <v>64.840518491605266</v>
      </c>
      <c r="Y345" s="161">
        <v>44.509169473051074</v>
      </c>
      <c r="Z345" s="161">
        <v>45.608161311891841</v>
      </c>
      <c r="AA345" s="161">
        <v>235.1842535119242</v>
      </c>
      <c r="AB345" s="161">
        <v>39.916651735225813</v>
      </c>
      <c r="AC345" s="161">
        <v>43.512886739452469</v>
      </c>
      <c r="AD345" s="161">
        <v>38.110750174661774</v>
      </c>
      <c r="AE345" s="161">
        <v>34.14088036480117</v>
      </c>
      <c r="AF345" s="161">
        <v>155.68116901414123</v>
      </c>
      <c r="AG345" s="161">
        <v>0</v>
      </c>
      <c r="AH345" s="161">
        <v>0</v>
      </c>
      <c r="AI345" s="161">
        <v>0</v>
      </c>
      <c r="AJ345" s="161">
        <v>0</v>
      </c>
      <c r="AK345" s="161">
        <v>0</v>
      </c>
      <c r="AL345" s="161">
        <v>2220.6756</v>
      </c>
      <c r="AM345" s="161">
        <v>1864.6863640494835</v>
      </c>
      <c r="AN345" s="161">
        <v>30.380399999999995</v>
      </c>
      <c r="AO345" s="161">
        <v>412.95215760000002</v>
      </c>
      <c r="AP345" s="161">
        <v>587.96319486421191</v>
      </c>
      <c r="AQ345" s="161">
        <v>22.527662707556907</v>
      </c>
      <c r="AR345" s="161">
        <v>4115.7423640494835</v>
      </c>
    </row>
    <row r="346" spans="1:44" x14ac:dyDescent="0.55000000000000004">
      <c r="A346" s="4" t="str">
        <f t="shared" si="4"/>
        <v>Eastern</v>
      </c>
      <c r="B346" t="s">
        <v>55</v>
      </c>
      <c r="C346" s="4" t="s">
        <v>180</v>
      </c>
      <c r="D346" t="s">
        <v>795</v>
      </c>
      <c r="E346" t="s">
        <v>796</v>
      </c>
      <c r="F346" s="3" t="s">
        <v>150</v>
      </c>
      <c r="G346" s="161">
        <v>0</v>
      </c>
      <c r="H346" s="161">
        <v>0</v>
      </c>
      <c r="I346" s="161">
        <v>0</v>
      </c>
      <c r="J346" s="161">
        <v>0</v>
      </c>
      <c r="K346" s="161">
        <v>1678.1553000000001</v>
      </c>
      <c r="L346" s="161">
        <v>2935.9584</v>
      </c>
      <c r="M346" s="161">
        <v>1674.3983288998841</v>
      </c>
      <c r="N346" s="161">
        <v>2263.3948799999998</v>
      </c>
      <c r="O346" s="161">
        <v>0</v>
      </c>
      <c r="P346" s="161">
        <v>8551.906908899884</v>
      </c>
      <c r="Q346" s="161">
        <v>8551.906908899884</v>
      </c>
      <c r="R346" s="161">
        <v>0</v>
      </c>
      <c r="S346" s="161">
        <v>0</v>
      </c>
      <c r="T346" s="161">
        <v>0</v>
      </c>
      <c r="U346" s="161">
        <v>0</v>
      </c>
      <c r="V346" s="161">
        <v>0</v>
      </c>
      <c r="W346" s="161">
        <v>7.4700137376548739</v>
      </c>
      <c r="X346" s="161">
        <v>5.1850190915840999</v>
      </c>
      <c r="Y346" s="161">
        <v>16.087886693145503</v>
      </c>
      <c r="Z346" s="161">
        <v>4.3797516232622247</v>
      </c>
      <c r="AA346" s="161">
        <v>33.122671145646699</v>
      </c>
      <c r="AB346" s="161">
        <v>88.700914854749101</v>
      </c>
      <c r="AC346" s="161">
        <v>96.692299929416407</v>
      </c>
      <c r="AD346" s="161">
        <v>84.687924947123946</v>
      </c>
      <c r="AE346" s="161">
        <v>75.866266098465189</v>
      </c>
      <c r="AF346" s="161">
        <v>345.94740582975464</v>
      </c>
      <c r="AG346" s="161">
        <v>0</v>
      </c>
      <c r="AH346" s="161">
        <v>0</v>
      </c>
      <c r="AI346" s="161">
        <v>0</v>
      </c>
      <c r="AJ346" s="161">
        <v>0</v>
      </c>
      <c r="AK346" s="161">
        <v>0</v>
      </c>
      <c r="AL346" s="161">
        <v>4614.1136999999999</v>
      </c>
      <c r="AM346" s="161">
        <v>3874.6753088998839</v>
      </c>
      <c r="AN346" s="161">
        <v>63.117899999999999</v>
      </c>
      <c r="AO346" s="161">
        <v>900</v>
      </c>
      <c r="AP346" s="161">
        <v>1221.7009869856977</v>
      </c>
      <c r="AQ346" s="161">
        <v>46.810634276887377</v>
      </c>
      <c r="AR346" s="161">
        <v>8551.906908899884</v>
      </c>
    </row>
    <row r="347" spans="1:44" x14ac:dyDescent="0.55000000000000004">
      <c r="A347" s="4" t="str">
        <f t="shared" si="4"/>
        <v>South Eastern</v>
      </c>
      <c r="B347" t="s">
        <v>56</v>
      </c>
      <c r="C347" s="4" t="s">
        <v>181</v>
      </c>
      <c r="D347" t="s">
        <v>797</v>
      </c>
      <c r="E347" t="s">
        <v>798</v>
      </c>
      <c r="F347" s="3" t="s">
        <v>150</v>
      </c>
      <c r="G347" s="161">
        <v>0</v>
      </c>
      <c r="H347" s="161">
        <v>0</v>
      </c>
      <c r="I347" s="161">
        <v>0</v>
      </c>
      <c r="J347" s="161">
        <v>0</v>
      </c>
      <c r="K347" s="161">
        <v>14089.2102</v>
      </c>
      <c r="L347" s="161">
        <v>20816.914399999998</v>
      </c>
      <c r="M347" s="161">
        <v>11505.6981</v>
      </c>
      <c r="N347" s="161">
        <v>16667.650000000001</v>
      </c>
      <c r="O347" s="161">
        <v>0</v>
      </c>
      <c r="P347" s="161">
        <v>63079.472699999998</v>
      </c>
      <c r="Q347" s="161">
        <v>63079.472699999998</v>
      </c>
      <c r="R347" s="161">
        <v>0</v>
      </c>
      <c r="S347" s="161">
        <v>0</v>
      </c>
      <c r="T347" s="161">
        <v>0</v>
      </c>
      <c r="U347" s="161">
        <v>0</v>
      </c>
      <c r="V347" s="161">
        <v>0</v>
      </c>
      <c r="W347" s="161">
        <v>13.264919750955096</v>
      </c>
      <c r="X347" s="161">
        <v>10.576669430658621</v>
      </c>
      <c r="Y347" s="161">
        <v>20.378376754678868</v>
      </c>
      <c r="Z347" s="161">
        <v>7.7677522825031176</v>
      </c>
      <c r="AA347" s="161">
        <v>51.987718218795699</v>
      </c>
      <c r="AB347" s="161">
        <v>27.608688682828916</v>
      </c>
      <c r="AC347" s="161">
        <v>25.595656432971364</v>
      </c>
      <c r="AD347" s="161">
        <v>22.999136574459452</v>
      </c>
      <c r="AE347" s="161">
        <v>21.044453085467339</v>
      </c>
      <c r="AF347" s="161">
        <v>97.247934775727074</v>
      </c>
      <c r="AG347" s="161">
        <v>8012.5010957189361</v>
      </c>
      <c r="AH347" s="161">
        <v>8606.0196954018193</v>
      </c>
      <c r="AI347" s="161">
        <v>5935.1859968288409</v>
      </c>
      <c r="AJ347" s="161">
        <v>7122.223196194609</v>
      </c>
      <c r="AK347" s="161">
        <v>29675.929984144204</v>
      </c>
      <c r="AL347" s="161">
        <v>34906.124599999996</v>
      </c>
      <c r="AM347" s="161">
        <v>27099.744400000003</v>
      </c>
      <c r="AN347" s="161">
        <v>1073.6036999999999</v>
      </c>
      <c r="AO347" s="161">
        <v>6299.8532874350367</v>
      </c>
      <c r="AP347" s="161">
        <v>9011.3532428571434</v>
      </c>
      <c r="AQ347" s="161">
        <v>350.16071428571428</v>
      </c>
      <c r="AR347" s="161">
        <v>63079.472699999998</v>
      </c>
    </row>
    <row r="348" spans="1:44" x14ac:dyDescent="0.55000000000000004">
      <c r="A348" s="4" t="str">
        <f t="shared" si="4"/>
        <v>South Eastern</v>
      </c>
      <c r="B348" t="s">
        <v>56</v>
      </c>
      <c r="C348" s="4" t="s">
        <v>181</v>
      </c>
      <c r="D348" t="s">
        <v>799</v>
      </c>
      <c r="E348" t="s">
        <v>800</v>
      </c>
      <c r="F348" s="3" t="s">
        <v>150</v>
      </c>
      <c r="G348" s="161">
        <v>0</v>
      </c>
      <c r="H348" s="161">
        <v>0</v>
      </c>
      <c r="I348" s="161">
        <v>0</v>
      </c>
      <c r="J348" s="161">
        <v>0</v>
      </c>
      <c r="K348" s="161">
        <v>8171.0693999999994</v>
      </c>
      <c r="L348" s="161">
        <v>8048.6265599999988</v>
      </c>
      <c r="M348" s="161">
        <v>6672.7556999999988</v>
      </c>
      <c r="N348" s="161">
        <v>6444.3600000000006</v>
      </c>
      <c r="O348" s="161">
        <v>0</v>
      </c>
      <c r="P348" s="161">
        <v>29336.811659999996</v>
      </c>
      <c r="Q348" s="161">
        <v>29336.811659999996</v>
      </c>
      <c r="R348" s="161">
        <v>0</v>
      </c>
      <c r="S348" s="161">
        <v>0</v>
      </c>
      <c r="T348" s="161">
        <v>0</v>
      </c>
      <c r="U348" s="161">
        <v>0</v>
      </c>
      <c r="V348" s="161">
        <v>0</v>
      </c>
      <c r="W348" s="161">
        <v>78.89365885740898</v>
      </c>
      <c r="X348" s="161">
        <v>59.263244194890234</v>
      </c>
      <c r="Y348" s="161">
        <v>160.49151250511389</v>
      </c>
      <c r="Z348" s="161">
        <v>46.549716208418658</v>
      </c>
      <c r="AA348" s="161">
        <v>345.19813176583176</v>
      </c>
      <c r="AB348" s="161">
        <v>10.674589939198109</v>
      </c>
      <c r="AC348" s="161">
        <v>9.8962735892812344</v>
      </c>
      <c r="AD348" s="161">
        <v>8.8923582973594666</v>
      </c>
      <c r="AE348" s="161">
        <v>8.1366018416430812</v>
      </c>
      <c r="AF348" s="161">
        <v>37.599823667481886</v>
      </c>
      <c r="AG348" s="161">
        <v>0</v>
      </c>
      <c r="AH348" s="161">
        <v>0</v>
      </c>
      <c r="AI348" s="161">
        <v>0</v>
      </c>
      <c r="AJ348" s="161">
        <v>0</v>
      </c>
      <c r="AK348" s="161">
        <v>0</v>
      </c>
      <c r="AL348" s="161">
        <v>16219.695959999997</v>
      </c>
      <c r="AM348" s="161">
        <v>12494.476799999999</v>
      </c>
      <c r="AN348" s="161">
        <v>622.63889999999992</v>
      </c>
      <c r="AO348" s="161">
        <v>2435.7676415940373</v>
      </c>
      <c r="AP348" s="161">
        <v>4190.9730942857141</v>
      </c>
      <c r="AQ348" s="161">
        <v>203.07857142857139</v>
      </c>
      <c r="AR348" s="161">
        <v>29336.811659999996</v>
      </c>
    </row>
    <row r="349" spans="1:44" x14ac:dyDescent="0.55000000000000004">
      <c r="A349" s="4" t="str">
        <f t="shared" si="4"/>
        <v>South Eastern</v>
      </c>
      <c r="B349" t="s">
        <v>56</v>
      </c>
      <c r="C349" s="4" t="s">
        <v>181</v>
      </c>
      <c r="D349" t="s">
        <v>801</v>
      </c>
      <c r="E349" t="s">
        <v>802</v>
      </c>
      <c r="F349" s="3" t="s">
        <v>150</v>
      </c>
      <c r="G349" s="161">
        <v>0</v>
      </c>
      <c r="H349" s="161">
        <v>0</v>
      </c>
      <c r="I349" s="161">
        <v>0</v>
      </c>
      <c r="J349" s="161">
        <v>0</v>
      </c>
      <c r="K349" s="161">
        <v>2715.3552</v>
      </c>
      <c r="L349" s="161">
        <v>4011.9987199999996</v>
      </c>
      <c r="M349" s="161">
        <v>2217.4456</v>
      </c>
      <c r="N349" s="161">
        <v>3212.32</v>
      </c>
      <c r="O349" s="161">
        <v>0</v>
      </c>
      <c r="P349" s="161">
        <v>12157.11952</v>
      </c>
      <c r="Q349" s="161">
        <v>12157.11952</v>
      </c>
      <c r="R349" s="161">
        <v>0</v>
      </c>
      <c r="S349" s="161">
        <v>0</v>
      </c>
      <c r="T349" s="161">
        <v>0</v>
      </c>
      <c r="U349" s="161">
        <v>0</v>
      </c>
      <c r="V349" s="161">
        <v>0</v>
      </c>
      <c r="W349" s="161">
        <v>32.122015116216808</v>
      </c>
      <c r="X349" s="161">
        <v>27.858435083270201</v>
      </c>
      <c r="Y349" s="161">
        <v>25.114870487914235</v>
      </c>
      <c r="Z349" s="161">
        <v>18.593911987057179</v>
      </c>
      <c r="AA349" s="161">
        <v>103.68923267445842</v>
      </c>
      <c r="AB349" s="161">
        <v>29.335367605519643</v>
      </c>
      <c r="AC349" s="161">
        <v>27.19643801962934</v>
      </c>
      <c r="AD349" s="161">
        <v>24.437528843625909</v>
      </c>
      <c r="AE349" s="161">
        <v>22.360597216746921</v>
      </c>
      <c r="AF349" s="161">
        <v>103.32993168552181</v>
      </c>
      <c r="AG349" s="161">
        <v>0</v>
      </c>
      <c r="AH349" s="161">
        <v>0</v>
      </c>
      <c r="AI349" s="161">
        <v>0</v>
      </c>
      <c r="AJ349" s="161">
        <v>0</v>
      </c>
      <c r="AK349" s="161">
        <v>0</v>
      </c>
      <c r="AL349" s="161">
        <v>6727.3539199999996</v>
      </c>
      <c r="AM349" s="161">
        <v>5222.8544000000011</v>
      </c>
      <c r="AN349" s="161">
        <v>206.91119999999998</v>
      </c>
      <c r="AO349" s="161">
        <v>1214.1570474717983</v>
      </c>
      <c r="AP349" s="161">
        <v>1736.73136</v>
      </c>
      <c r="AQ349" s="161">
        <v>67.485714285714295</v>
      </c>
      <c r="AR349" s="161">
        <v>12157.11952</v>
      </c>
    </row>
    <row r="350" spans="1:44" x14ac:dyDescent="0.55000000000000004">
      <c r="A350" s="4" t="str">
        <f t="shared" si="4"/>
        <v>South Eastern</v>
      </c>
      <c r="B350" t="s">
        <v>56</v>
      </c>
      <c r="C350" s="4" t="s">
        <v>181</v>
      </c>
      <c r="D350" t="s">
        <v>803</v>
      </c>
      <c r="E350" t="s">
        <v>804</v>
      </c>
      <c r="F350" s="3" t="s">
        <v>150</v>
      </c>
      <c r="G350" s="161">
        <v>0</v>
      </c>
      <c r="H350" s="161">
        <v>0</v>
      </c>
      <c r="I350" s="161">
        <v>0</v>
      </c>
      <c r="J350" s="161">
        <v>0</v>
      </c>
      <c r="K350" s="161">
        <v>6388.2553499999995</v>
      </c>
      <c r="L350" s="161">
        <v>6292.5278399999997</v>
      </c>
      <c r="M350" s="161">
        <v>5216.8529250000001</v>
      </c>
      <c r="N350" s="161">
        <v>5038.2900000000009</v>
      </c>
      <c r="O350" s="161">
        <v>0</v>
      </c>
      <c r="P350" s="161">
        <v>22935.926114999998</v>
      </c>
      <c r="Q350" s="161">
        <v>22935.926114999998</v>
      </c>
      <c r="R350" s="161">
        <v>0</v>
      </c>
      <c r="S350" s="161">
        <v>0</v>
      </c>
      <c r="T350" s="161">
        <v>0</v>
      </c>
      <c r="U350" s="161">
        <v>0</v>
      </c>
      <c r="V350" s="161">
        <v>0</v>
      </c>
      <c r="W350" s="161">
        <v>12.711249559340244</v>
      </c>
      <c r="X350" s="161">
        <v>9.7317574199904193</v>
      </c>
      <c r="Y350" s="161">
        <v>23.880310293883532</v>
      </c>
      <c r="Z350" s="161">
        <v>7.4823794250353348</v>
      </c>
      <c r="AA350" s="161">
        <v>53.805696698249527</v>
      </c>
      <c r="AB350" s="161">
        <v>46.01038789822109</v>
      </c>
      <c r="AC350" s="161">
        <v>42.65563259884393</v>
      </c>
      <c r="AD350" s="161">
        <v>38.328484459067589</v>
      </c>
      <c r="AE350" s="161">
        <v>35.070968443730344</v>
      </c>
      <c r="AF350" s="161">
        <v>162.06547339986295</v>
      </c>
      <c r="AG350" s="161">
        <v>0</v>
      </c>
      <c r="AH350" s="161">
        <v>0</v>
      </c>
      <c r="AI350" s="161">
        <v>0</v>
      </c>
      <c r="AJ350" s="161">
        <v>0</v>
      </c>
      <c r="AK350" s="161">
        <v>0</v>
      </c>
      <c r="AL350" s="161">
        <v>12680.783189999998</v>
      </c>
      <c r="AM350" s="161">
        <v>9768.3552</v>
      </c>
      <c r="AN350" s="161">
        <v>486.78772499999997</v>
      </c>
      <c r="AO350" s="161">
        <v>1904.3169144751107</v>
      </c>
      <c r="AP350" s="161">
        <v>3276.5608735714281</v>
      </c>
      <c r="AQ350" s="161">
        <v>158.76964285714283</v>
      </c>
      <c r="AR350" s="161">
        <v>22935.926114999998</v>
      </c>
    </row>
    <row r="351" spans="1:44" x14ac:dyDescent="0.55000000000000004">
      <c r="A351" s="4" t="str">
        <f t="shared" si="4"/>
        <v>South Eastern</v>
      </c>
      <c r="B351" t="s">
        <v>56</v>
      </c>
      <c r="C351" s="4" t="s">
        <v>181</v>
      </c>
      <c r="D351" t="s">
        <v>805</v>
      </c>
      <c r="E351" t="s">
        <v>806</v>
      </c>
      <c r="F351" s="3" t="s">
        <v>150</v>
      </c>
      <c r="G351" s="161">
        <v>0</v>
      </c>
      <c r="H351" s="161">
        <v>0</v>
      </c>
      <c r="I351" s="161">
        <v>0</v>
      </c>
      <c r="J351" s="161">
        <v>0</v>
      </c>
      <c r="K351" s="161">
        <v>6541.2240000000011</v>
      </c>
      <c r="L351" s="161">
        <v>9664.5940799999989</v>
      </c>
      <c r="M351" s="161">
        <v>5341.7720000000008</v>
      </c>
      <c r="N351" s="161">
        <v>7738.2300000000005</v>
      </c>
      <c r="O351" s="161">
        <v>0</v>
      </c>
      <c r="P351" s="161">
        <v>29285.820080000001</v>
      </c>
      <c r="Q351" s="161">
        <v>29285.820080000001</v>
      </c>
      <c r="R351" s="161">
        <v>0</v>
      </c>
      <c r="S351" s="161">
        <v>0</v>
      </c>
      <c r="T351" s="161">
        <v>0</v>
      </c>
      <c r="U351" s="161">
        <v>0</v>
      </c>
      <c r="V351" s="161">
        <v>0</v>
      </c>
      <c r="W351" s="161">
        <v>168.09536735538941</v>
      </c>
      <c r="X351" s="161">
        <v>102.12429973794843</v>
      </c>
      <c r="Y351" s="161">
        <v>602.43995128994777</v>
      </c>
      <c r="Z351" s="161">
        <v>101.50650318942193</v>
      </c>
      <c r="AA351" s="161">
        <v>974.16612157270754</v>
      </c>
      <c r="AB351" s="161">
        <v>12.817786732150434</v>
      </c>
      <c r="AC351" s="161">
        <v>11.883203479753416</v>
      </c>
      <c r="AD351" s="161">
        <v>10.677726531009432</v>
      </c>
      <c r="AE351" s="161">
        <v>9.7702326482471094</v>
      </c>
      <c r="AF351" s="161">
        <v>45.148949391160393</v>
      </c>
      <c r="AG351" s="161">
        <v>0</v>
      </c>
      <c r="AH351" s="161">
        <v>0</v>
      </c>
      <c r="AI351" s="161">
        <v>0</v>
      </c>
      <c r="AJ351" s="161">
        <v>0</v>
      </c>
      <c r="AK351" s="161">
        <v>0</v>
      </c>
      <c r="AL351" s="161">
        <v>16205.818080000001</v>
      </c>
      <c r="AM351" s="161">
        <v>12581.558000000001</v>
      </c>
      <c r="AN351" s="161">
        <v>498.44400000000007</v>
      </c>
      <c r="AO351" s="161">
        <v>2924.8102584604567</v>
      </c>
      <c r="AP351" s="161">
        <v>4183.688582857143</v>
      </c>
      <c r="AQ351" s="161">
        <v>162.56785714285712</v>
      </c>
      <c r="AR351" s="161">
        <v>29285.820080000001</v>
      </c>
    </row>
    <row r="352" spans="1:44" x14ac:dyDescent="0.55000000000000004">
      <c r="A352" s="4" t="str">
        <f t="shared" si="4"/>
        <v>South Eastern</v>
      </c>
      <c r="B352" t="s">
        <v>56</v>
      </c>
      <c r="C352" s="4" t="s">
        <v>181</v>
      </c>
      <c r="D352" t="s">
        <v>807</v>
      </c>
      <c r="E352" t="s">
        <v>808</v>
      </c>
      <c r="F352" s="3" t="s">
        <v>150</v>
      </c>
      <c r="G352" s="161">
        <v>0</v>
      </c>
      <c r="H352" s="161">
        <v>0</v>
      </c>
      <c r="I352" s="161">
        <v>0</v>
      </c>
      <c r="J352" s="161">
        <v>0</v>
      </c>
      <c r="K352" s="161">
        <v>6239.7413999999999</v>
      </c>
      <c r="L352" s="161">
        <v>9219.3590399999994</v>
      </c>
      <c r="M352" s="161">
        <v>5095.5716999999995</v>
      </c>
      <c r="N352" s="161">
        <v>7381.74</v>
      </c>
      <c r="O352" s="161">
        <v>0</v>
      </c>
      <c r="P352" s="161">
        <v>27936.41214</v>
      </c>
      <c r="Q352" s="161">
        <v>27936.41214</v>
      </c>
      <c r="R352" s="161">
        <v>0</v>
      </c>
      <c r="S352" s="161">
        <v>0</v>
      </c>
      <c r="T352" s="161">
        <v>0</v>
      </c>
      <c r="U352" s="161">
        <v>0</v>
      </c>
      <c r="V352" s="161">
        <v>0</v>
      </c>
      <c r="W352" s="161">
        <v>123.5443480133133</v>
      </c>
      <c r="X352" s="161">
        <v>107.80812970739157</v>
      </c>
      <c r="Y352" s="161">
        <v>89.453219142005096</v>
      </c>
      <c r="Z352" s="161">
        <v>71.45022980306706</v>
      </c>
      <c r="AA352" s="161">
        <v>392.255926665777</v>
      </c>
      <c r="AB352" s="161">
        <v>12.227288285846267</v>
      </c>
      <c r="AC352" s="161">
        <v>11.335760045208657</v>
      </c>
      <c r="AD352" s="161">
        <v>10.185817821777535</v>
      </c>
      <c r="AE352" s="161">
        <v>9.320130979419277</v>
      </c>
      <c r="AF352" s="161">
        <v>43.068997132251731</v>
      </c>
      <c r="AG352" s="161">
        <v>0</v>
      </c>
      <c r="AH352" s="161">
        <v>0</v>
      </c>
      <c r="AI352" s="161">
        <v>0</v>
      </c>
      <c r="AJ352" s="161">
        <v>0</v>
      </c>
      <c r="AK352" s="161">
        <v>0</v>
      </c>
      <c r="AL352" s="161">
        <v>15459.100439999998</v>
      </c>
      <c r="AM352" s="161">
        <v>12001.840800000002</v>
      </c>
      <c r="AN352" s="161">
        <v>475.47089999999997</v>
      </c>
      <c r="AO352" s="161">
        <v>2790.0681263399888</v>
      </c>
      <c r="AP352" s="161">
        <v>3990.9160200000001</v>
      </c>
      <c r="AQ352" s="161">
        <v>155.07857142857142</v>
      </c>
      <c r="AR352" s="161">
        <v>27936.41214</v>
      </c>
    </row>
    <row r="353" spans="1:44" x14ac:dyDescent="0.55000000000000004">
      <c r="A353" s="4" t="str">
        <f t="shared" si="4"/>
        <v>South Eastern</v>
      </c>
      <c r="B353" t="s">
        <v>56</v>
      </c>
      <c r="C353" s="4" t="s">
        <v>181</v>
      </c>
      <c r="D353" t="s">
        <v>809</v>
      </c>
      <c r="E353" t="s">
        <v>810</v>
      </c>
      <c r="F353" s="3" t="s">
        <v>150</v>
      </c>
      <c r="G353" s="161">
        <v>0</v>
      </c>
      <c r="H353" s="161">
        <v>0</v>
      </c>
      <c r="I353" s="161">
        <v>0</v>
      </c>
      <c r="J353" s="161">
        <v>0</v>
      </c>
      <c r="K353" s="161">
        <v>900.28049999999996</v>
      </c>
      <c r="L353" s="161">
        <v>1330.1848</v>
      </c>
      <c r="M353" s="161">
        <v>735.19774999999993</v>
      </c>
      <c r="N353" s="161">
        <v>1065.05</v>
      </c>
      <c r="O353" s="161">
        <v>0</v>
      </c>
      <c r="P353" s="161">
        <v>4030.7130499999994</v>
      </c>
      <c r="Q353" s="161">
        <v>4030.7130499999994</v>
      </c>
      <c r="R353" s="161">
        <v>26.3283887755106</v>
      </c>
      <c r="S353" s="161">
        <v>28.825138708230977</v>
      </c>
      <c r="T353" s="161">
        <v>24.753186028257833</v>
      </c>
      <c r="U353" s="161">
        <v>27.249935960978206</v>
      </c>
      <c r="V353" s="161">
        <v>107.15664947297762</v>
      </c>
      <c r="W353" s="161">
        <v>52.223200764290013</v>
      </c>
      <c r="X353" s="161">
        <v>51.587002556097922</v>
      </c>
      <c r="Y353" s="161">
        <v>46.655383542584048</v>
      </c>
      <c r="Z353" s="161">
        <v>36.44853686798551</v>
      </c>
      <c r="AA353" s="161">
        <v>186.9141237309575</v>
      </c>
      <c r="AB353" s="161">
        <v>25.650220806227523</v>
      </c>
      <c r="AC353" s="161">
        <v>23.7799863198277</v>
      </c>
      <c r="AD353" s="161">
        <v>21.367654880848217</v>
      </c>
      <c r="AE353" s="161">
        <v>19.551630089706364</v>
      </c>
      <c r="AF353" s="161">
        <v>90.349492096609808</v>
      </c>
      <c r="AG353" s="161">
        <v>0</v>
      </c>
      <c r="AH353" s="161">
        <v>0</v>
      </c>
      <c r="AI353" s="161">
        <v>0</v>
      </c>
      <c r="AJ353" s="161">
        <v>0</v>
      </c>
      <c r="AK353" s="161">
        <v>0</v>
      </c>
      <c r="AL353" s="161">
        <v>2230.4652999999998</v>
      </c>
      <c r="AM353" s="161">
        <v>1731.6459999999995</v>
      </c>
      <c r="AN353" s="161">
        <v>68.601749999999996</v>
      </c>
      <c r="AO353" s="161">
        <v>402.55577383630487</v>
      </c>
      <c r="AP353" s="161">
        <v>575.81614999999988</v>
      </c>
      <c r="AQ353" s="161">
        <v>22.375</v>
      </c>
      <c r="AR353" s="161">
        <v>4030.7130499999994</v>
      </c>
    </row>
    <row r="354" spans="1:44" x14ac:dyDescent="0.55000000000000004">
      <c r="A354" s="4" t="str">
        <f t="shared" si="4"/>
        <v>South Eastern</v>
      </c>
      <c r="B354" t="s">
        <v>56</v>
      </c>
      <c r="C354" s="4" t="s">
        <v>181</v>
      </c>
      <c r="D354" t="s">
        <v>811</v>
      </c>
      <c r="E354" t="s">
        <v>812</v>
      </c>
      <c r="F354" s="3" t="s">
        <v>150</v>
      </c>
      <c r="G354" s="161">
        <v>0</v>
      </c>
      <c r="H354" s="161">
        <v>0</v>
      </c>
      <c r="I354" s="161">
        <v>0</v>
      </c>
      <c r="J354" s="161">
        <v>0</v>
      </c>
      <c r="K354" s="161">
        <v>2442.3251999999998</v>
      </c>
      <c r="L354" s="161">
        <v>2255.3691999999996</v>
      </c>
      <c r="M354" s="161">
        <v>1994.4805999999999</v>
      </c>
      <c r="N354" s="161">
        <v>1805.825</v>
      </c>
      <c r="O354" s="161">
        <v>0</v>
      </c>
      <c r="P354" s="161">
        <v>8498</v>
      </c>
      <c r="Q354" s="161">
        <v>8498</v>
      </c>
      <c r="R354" s="161">
        <v>0</v>
      </c>
      <c r="S354" s="161">
        <v>0</v>
      </c>
      <c r="T354" s="161">
        <v>0</v>
      </c>
      <c r="U354" s="161">
        <v>0</v>
      </c>
      <c r="V354" s="161">
        <v>0</v>
      </c>
      <c r="W354" s="161">
        <v>22.269277745779348</v>
      </c>
      <c r="X354" s="161">
        <v>20.548305001003563</v>
      </c>
      <c r="Y354" s="161">
        <v>18.698641586683703</v>
      </c>
      <c r="Z354" s="161">
        <v>14.123885950804421</v>
      </c>
      <c r="AA354" s="161">
        <v>75.640110284271032</v>
      </c>
      <c r="AB354" s="161">
        <v>5.9824222659666511</v>
      </c>
      <c r="AC354" s="161">
        <v>5.5462259260388258</v>
      </c>
      <c r="AD354" s="161">
        <v>4.9835958643927896</v>
      </c>
      <c r="AE354" s="161">
        <v>4.5600428966367854</v>
      </c>
      <c r="AF354" s="161">
        <v>21.072286953035054</v>
      </c>
      <c r="AG354" s="161">
        <v>0</v>
      </c>
      <c r="AH354" s="161">
        <v>0</v>
      </c>
      <c r="AI354" s="161">
        <v>0</v>
      </c>
      <c r="AJ354" s="161">
        <v>0</v>
      </c>
      <c r="AK354" s="161">
        <v>0</v>
      </c>
      <c r="AL354" s="161">
        <v>4697.6943999999994</v>
      </c>
      <c r="AM354" s="161">
        <v>3614.199727292968</v>
      </c>
      <c r="AN354" s="161">
        <v>186.10587270703243</v>
      </c>
      <c r="AO354" s="161">
        <v>697.69939680000005</v>
      </c>
      <c r="AP354" s="161">
        <v>1214</v>
      </c>
      <c r="AQ354" s="161">
        <v>65.004350816343987</v>
      </c>
      <c r="AR354" s="161">
        <v>8498</v>
      </c>
    </row>
    <row r="355" spans="1:44" x14ac:dyDescent="0.55000000000000004">
      <c r="A355" s="4" t="str">
        <f t="shared" si="4"/>
        <v>South Eastern</v>
      </c>
      <c r="B355" t="s">
        <v>56</v>
      </c>
      <c r="C355" s="4" t="s">
        <v>181</v>
      </c>
      <c r="D355" t="s">
        <v>813</v>
      </c>
      <c r="E355" t="s">
        <v>814</v>
      </c>
      <c r="F355" s="3" t="s">
        <v>150</v>
      </c>
      <c r="G355" s="161">
        <v>0</v>
      </c>
      <c r="H355" s="161">
        <v>0</v>
      </c>
      <c r="I355" s="161">
        <v>0</v>
      </c>
      <c r="J355" s="161">
        <v>0</v>
      </c>
      <c r="K355" s="161">
        <v>4562.4749999999995</v>
      </c>
      <c r="L355" s="161">
        <v>6741.16</v>
      </c>
      <c r="M355" s="161">
        <v>3725.8625000000002</v>
      </c>
      <c r="N355" s="161">
        <v>5397.5</v>
      </c>
      <c r="O355" s="161">
        <v>0</v>
      </c>
      <c r="P355" s="161">
        <v>20426.997499999998</v>
      </c>
      <c r="Q355" s="161">
        <v>20426.997499999998</v>
      </c>
      <c r="R355" s="161">
        <v>0</v>
      </c>
      <c r="S355" s="161">
        <v>0</v>
      </c>
      <c r="T355" s="161">
        <v>0</v>
      </c>
      <c r="U355" s="161">
        <v>0</v>
      </c>
      <c r="V355" s="161">
        <v>0</v>
      </c>
      <c r="W355" s="161">
        <v>64.900570607775492</v>
      </c>
      <c r="X355" s="161">
        <v>55.935045085277331</v>
      </c>
      <c r="Y355" s="161">
        <v>54.53215366128164</v>
      </c>
      <c r="Z355" s="161">
        <v>37.601683888666017</v>
      </c>
      <c r="AA355" s="161">
        <v>212.96945324300049</v>
      </c>
      <c r="AB355" s="161">
        <v>49.290745209316718</v>
      </c>
      <c r="AC355" s="161">
        <v>45.696809225403875</v>
      </c>
      <c r="AD355" s="161">
        <v>41.061152666443832</v>
      </c>
      <c r="AE355" s="161">
        <v>37.571388740035715</v>
      </c>
      <c r="AF355" s="161">
        <v>173.62009584120017</v>
      </c>
      <c r="AG355" s="161">
        <v>0</v>
      </c>
      <c r="AH355" s="161">
        <v>0</v>
      </c>
      <c r="AI355" s="161">
        <v>0</v>
      </c>
      <c r="AJ355" s="161">
        <v>0</v>
      </c>
      <c r="AK355" s="161">
        <v>0</v>
      </c>
      <c r="AL355" s="161">
        <v>11303.634999999998</v>
      </c>
      <c r="AM355" s="161">
        <v>8775.6999999999989</v>
      </c>
      <c r="AN355" s="161">
        <v>347.66249999999997</v>
      </c>
      <c r="AO355" s="161">
        <v>2040.0871219956389</v>
      </c>
      <c r="AP355" s="161">
        <v>2918.1424999999995</v>
      </c>
      <c r="AQ355" s="161">
        <v>113.39285714285714</v>
      </c>
      <c r="AR355" s="161">
        <v>20426.997499999998</v>
      </c>
    </row>
    <row r="356" spans="1:44" x14ac:dyDescent="0.55000000000000004">
      <c r="A356" s="4" t="str">
        <f t="shared" si="4"/>
        <v>South Eastern</v>
      </c>
      <c r="B356" t="s">
        <v>56</v>
      </c>
      <c r="C356" s="4" t="s">
        <v>181</v>
      </c>
      <c r="D356" t="s">
        <v>815</v>
      </c>
      <c r="E356" t="s">
        <v>816</v>
      </c>
      <c r="F356" s="3" t="s">
        <v>150</v>
      </c>
      <c r="G356" s="161">
        <v>3102.88915</v>
      </c>
      <c r="H356" s="161">
        <v>3102.88915</v>
      </c>
      <c r="I356" s="161">
        <v>3227.8123000000001</v>
      </c>
      <c r="J356" s="161">
        <v>3271.9770499999995</v>
      </c>
      <c r="K356" s="161">
        <v>8204.2641000000003</v>
      </c>
      <c r="L356" s="161">
        <v>12121.98576</v>
      </c>
      <c r="M356" s="161">
        <v>6699.86355</v>
      </c>
      <c r="N356" s="161">
        <v>9705.81</v>
      </c>
      <c r="O356" s="161">
        <v>12618.5</v>
      </c>
      <c r="P356" s="161">
        <v>36731.923409999996</v>
      </c>
      <c r="Q356" s="161">
        <v>49350.423409999996</v>
      </c>
      <c r="R356" s="161">
        <v>0</v>
      </c>
      <c r="S356" s="161">
        <v>0</v>
      </c>
      <c r="T356" s="161">
        <v>0</v>
      </c>
      <c r="U356" s="161">
        <v>0</v>
      </c>
      <c r="V356" s="161">
        <v>0</v>
      </c>
      <c r="W356" s="161">
        <v>222.37178250080456</v>
      </c>
      <c r="X356" s="161">
        <v>191.59976832943372</v>
      </c>
      <c r="Y356" s="161">
        <v>220.81028909795049</v>
      </c>
      <c r="Z356" s="161">
        <v>131.93212503430448</v>
      </c>
      <c r="AA356" s="161">
        <v>766.71396496249315</v>
      </c>
      <c r="AB356" s="161">
        <v>23.183470235680605</v>
      </c>
      <c r="AC356" s="161">
        <v>21.493093927548909</v>
      </c>
      <c r="AD356" s="161">
        <v>19.312753472132663</v>
      </c>
      <c r="AE356" s="161">
        <v>17.671373578729423</v>
      </c>
      <c r="AF356" s="161">
        <v>81.660691214091599</v>
      </c>
      <c r="AG356" s="161">
        <v>0</v>
      </c>
      <c r="AH356" s="161">
        <v>0</v>
      </c>
      <c r="AI356" s="161">
        <v>0</v>
      </c>
      <c r="AJ356" s="161">
        <v>0</v>
      </c>
      <c r="AK356" s="161">
        <v>0</v>
      </c>
      <c r="AL356" s="161">
        <v>26444.960510000001</v>
      </c>
      <c r="AM356" s="161">
        <v>22003.949399999994</v>
      </c>
      <c r="AN356" s="161">
        <v>901.51350000000002</v>
      </c>
      <c r="AO356" s="161">
        <v>5290.090480437826</v>
      </c>
      <c r="AP356" s="161">
        <v>7050.0604871428568</v>
      </c>
      <c r="AQ356" s="161">
        <v>294.03571428571428</v>
      </c>
      <c r="AR356" s="161">
        <v>49350.423409999996</v>
      </c>
    </row>
    <row r="357" spans="1:44" x14ac:dyDescent="0.55000000000000004">
      <c r="A357" s="4" t="str">
        <f t="shared" si="4"/>
        <v>South Eastern</v>
      </c>
      <c r="B357" t="s">
        <v>56</v>
      </c>
      <c r="C357" s="4" t="s">
        <v>181</v>
      </c>
      <c r="D357" t="s">
        <v>571</v>
      </c>
      <c r="E357" t="s">
        <v>817</v>
      </c>
      <c r="F357" s="3" t="s">
        <v>150</v>
      </c>
      <c r="G357" s="161">
        <v>0</v>
      </c>
      <c r="H357" s="161">
        <v>0</v>
      </c>
      <c r="I357" s="161">
        <v>0</v>
      </c>
      <c r="J357" s="161">
        <v>0</v>
      </c>
      <c r="K357" s="161">
        <v>4895.8589999999995</v>
      </c>
      <c r="L357" s="161">
        <v>7233.7423999999992</v>
      </c>
      <c r="M357" s="161">
        <v>3998.1144999999997</v>
      </c>
      <c r="N357" s="161">
        <v>5791.9000000000005</v>
      </c>
      <c r="O357" s="161">
        <v>0</v>
      </c>
      <c r="P357" s="161">
        <v>21919.615900000001</v>
      </c>
      <c r="Q357" s="161">
        <v>21919.615900000001</v>
      </c>
      <c r="R357" s="161">
        <v>0</v>
      </c>
      <c r="S357" s="161">
        <v>0</v>
      </c>
      <c r="T357" s="161">
        <v>0</v>
      </c>
      <c r="U357" s="161">
        <v>0</v>
      </c>
      <c r="V357" s="161">
        <v>0</v>
      </c>
      <c r="W357" s="161">
        <v>23.397404294496749</v>
      </c>
      <c r="X357" s="161">
        <v>20.553013968499105</v>
      </c>
      <c r="Y357" s="161">
        <v>15.475930160804385</v>
      </c>
      <c r="Z357" s="161">
        <v>13.518500259042566</v>
      </c>
      <c r="AA357" s="161">
        <v>72.944848682842803</v>
      </c>
      <c r="AB357" s="161">
        <v>9.5938398023762677</v>
      </c>
      <c r="AC357" s="161">
        <v>8.894324184520725</v>
      </c>
      <c r="AD357" s="161">
        <v>7.9920504165621251</v>
      </c>
      <c r="AE357" s="161">
        <v>7.3128106137168878</v>
      </c>
      <c r="AF357" s="161">
        <v>33.793025017176006</v>
      </c>
      <c r="AG357" s="161">
        <v>0</v>
      </c>
      <c r="AH357" s="161">
        <v>0</v>
      </c>
      <c r="AI357" s="161">
        <v>0</v>
      </c>
      <c r="AJ357" s="161">
        <v>0</v>
      </c>
      <c r="AK357" s="161">
        <v>0</v>
      </c>
      <c r="AL357" s="161">
        <v>12129.6014</v>
      </c>
      <c r="AM357" s="161">
        <v>9416.9480000000003</v>
      </c>
      <c r="AN357" s="161">
        <v>373.06649999999996</v>
      </c>
      <c r="AO357" s="161">
        <v>2189.1580550044541</v>
      </c>
      <c r="AP357" s="161">
        <v>3131.3737000000001</v>
      </c>
      <c r="AQ357" s="161">
        <v>121.67857142857143</v>
      </c>
      <c r="AR357" s="161">
        <v>21919.615900000001</v>
      </c>
    </row>
    <row r="358" spans="1:44" x14ac:dyDescent="0.55000000000000004">
      <c r="A358" s="4" t="str">
        <f t="shared" si="4"/>
        <v>South Eastern</v>
      </c>
      <c r="B358" t="s">
        <v>56</v>
      </c>
      <c r="C358" s="4" t="s">
        <v>181</v>
      </c>
      <c r="D358" t="s">
        <v>818</v>
      </c>
      <c r="E358" t="s">
        <v>819</v>
      </c>
      <c r="F358" s="3" t="s">
        <v>150</v>
      </c>
      <c r="G358" s="161">
        <v>0</v>
      </c>
      <c r="H358" s="161">
        <v>0</v>
      </c>
      <c r="I358" s="161">
        <v>0</v>
      </c>
      <c r="J358" s="161">
        <v>0</v>
      </c>
      <c r="K358" s="161">
        <v>715.84154999999998</v>
      </c>
      <c r="L358" s="161">
        <v>705.11472000000003</v>
      </c>
      <c r="M358" s="161">
        <v>584.57902499999989</v>
      </c>
      <c r="N358" s="161">
        <v>564.57000000000005</v>
      </c>
      <c r="O358" s="161">
        <v>0</v>
      </c>
      <c r="P358" s="161">
        <v>2570.1052950000003</v>
      </c>
      <c r="Q358" s="161">
        <v>2570.1052950000003</v>
      </c>
      <c r="R358" s="161">
        <v>0</v>
      </c>
      <c r="S358" s="161">
        <v>0</v>
      </c>
      <c r="T358" s="161">
        <v>0</v>
      </c>
      <c r="U358" s="161">
        <v>0</v>
      </c>
      <c r="V358" s="161">
        <v>0</v>
      </c>
      <c r="W358" s="161">
        <v>12.204975853294311</v>
      </c>
      <c r="X358" s="161">
        <v>10.004132202119987</v>
      </c>
      <c r="Y358" s="161">
        <v>15.809137687142863</v>
      </c>
      <c r="Z358" s="161">
        <v>7.1208147772783095</v>
      </c>
      <c r="AA358" s="161">
        <v>45.139060519835475</v>
      </c>
      <c r="AB358" s="161">
        <v>1</v>
      </c>
      <c r="AC358" s="161">
        <v>1</v>
      </c>
      <c r="AD358" s="161">
        <v>0.77903138929858584</v>
      </c>
      <c r="AE358" s="161">
        <v>0.71282195621232125</v>
      </c>
      <c r="AF358" s="161">
        <v>3.4918533455109073</v>
      </c>
      <c r="AG358" s="161">
        <v>0</v>
      </c>
      <c r="AH358" s="161">
        <v>0</v>
      </c>
      <c r="AI358" s="161">
        <v>0</v>
      </c>
      <c r="AJ358" s="161">
        <v>0</v>
      </c>
      <c r="AK358" s="161">
        <v>0</v>
      </c>
      <c r="AL358" s="161">
        <v>1420.9562700000001</v>
      </c>
      <c r="AM358" s="161">
        <v>1094.6016000000002</v>
      </c>
      <c r="AN358" s="161">
        <v>54.547424999999997</v>
      </c>
      <c r="AO358" s="161">
        <v>213.38990022511865</v>
      </c>
      <c r="AP358" s="161">
        <v>367.15789928571434</v>
      </c>
      <c r="AQ358" s="161">
        <v>17.791071428571428</v>
      </c>
      <c r="AR358" s="161">
        <v>2570.1052950000003</v>
      </c>
    </row>
    <row r="359" spans="1:44" x14ac:dyDescent="0.55000000000000004">
      <c r="A359" s="4" t="str">
        <f t="shared" si="4"/>
        <v>South Eastern</v>
      </c>
      <c r="B359" t="s">
        <v>56</v>
      </c>
      <c r="C359" s="4" t="s">
        <v>181</v>
      </c>
      <c r="D359" t="s">
        <v>820</v>
      </c>
      <c r="E359" t="s">
        <v>821</v>
      </c>
      <c r="F359" s="3" t="s">
        <v>150</v>
      </c>
      <c r="G359" s="161">
        <v>0</v>
      </c>
      <c r="H359" s="161">
        <v>0</v>
      </c>
      <c r="I359" s="161">
        <v>0</v>
      </c>
      <c r="J359" s="161">
        <v>0</v>
      </c>
      <c r="K359" s="161">
        <v>12334.6332</v>
      </c>
      <c r="L359" s="161">
        <v>18224.4872</v>
      </c>
      <c r="M359" s="161">
        <v>10072.854599999999</v>
      </c>
      <c r="N359" s="161">
        <v>14591.95</v>
      </c>
      <c r="O359" s="161">
        <v>0</v>
      </c>
      <c r="P359" s="161">
        <v>55223.925000000003</v>
      </c>
      <c r="Q359" s="161">
        <v>55223.925000000003</v>
      </c>
      <c r="R359" s="161">
        <v>0</v>
      </c>
      <c r="S359" s="161">
        <v>0</v>
      </c>
      <c r="T359" s="161">
        <v>0</v>
      </c>
      <c r="U359" s="161">
        <v>0</v>
      </c>
      <c r="V359" s="161">
        <v>0</v>
      </c>
      <c r="W359" s="161">
        <v>165.7921663655344</v>
      </c>
      <c r="X359" s="161">
        <v>144.97199650469963</v>
      </c>
      <c r="Y359" s="161">
        <v>164.14157388659083</v>
      </c>
      <c r="Z359" s="161">
        <v>100.23349722326662</v>
      </c>
      <c r="AA359" s="161">
        <v>575.13923398009149</v>
      </c>
      <c r="AB359" s="161">
        <v>24.170450232960579</v>
      </c>
      <c r="AC359" s="161">
        <v>22.408110254720764</v>
      </c>
      <c r="AD359" s="161">
        <v>20.134947094382451</v>
      </c>
      <c r="AE359" s="161">
        <v>18.423689434352482</v>
      </c>
      <c r="AF359" s="161">
        <v>85.13719701641628</v>
      </c>
      <c r="AG359" s="161">
        <v>162.82890428106484</v>
      </c>
      <c r="AH359" s="161">
        <v>174.89030459818073</v>
      </c>
      <c r="AI359" s="161">
        <v>120.61400317115914</v>
      </c>
      <c r="AJ359" s="161">
        <v>144.73680380539096</v>
      </c>
      <c r="AK359" s="161">
        <v>603.07001585579565</v>
      </c>
      <c r="AL359" s="161">
        <v>30559.1204</v>
      </c>
      <c r="AM359" s="161">
        <v>23724.900400000002</v>
      </c>
      <c r="AN359" s="161">
        <v>939.90419999999995</v>
      </c>
      <c r="AO359" s="161">
        <v>5515.3032477636434</v>
      </c>
      <c r="AP359" s="161">
        <v>7889.1321428571437</v>
      </c>
      <c r="AQ359" s="161">
        <v>306.55357142857144</v>
      </c>
      <c r="AR359" s="161">
        <v>55223.925000000003</v>
      </c>
    </row>
    <row r="360" spans="1:44" x14ac:dyDescent="0.55000000000000004">
      <c r="A360" s="4" t="str">
        <f t="shared" si="4"/>
        <v>South Eastern</v>
      </c>
      <c r="B360" t="s">
        <v>56</v>
      </c>
      <c r="C360" s="4" t="s">
        <v>181</v>
      </c>
      <c r="D360" t="s">
        <v>822</v>
      </c>
      <c r="E360" t="s">
        <v>823</v>
      </c>
      <c r="F360" s="3" t="s">
        <v>150</v>
      </c>
      <c r="G360" s="161">
        <v>0</v>
      </c>
      <c r="H360" s="161">
        <v>0</v>
      </c>
      <c r="I360" s="161">
        <v>0</v>
      </c>
      <c r="J360" s="161">
        <v>0</v>
      </c>
      <c r="K360" s="161">
        <v>5054.487469081294</v>
      </c>
      <c r="L360" s="161">
        <v>8717.0099200000004</v>
      </c>
      <c r="M360" s="161">
        <v>4127.6555636512858</v>
      </c>
      <c r="N360" s="161">
        <v>6979.52</v>
      </c>
      <c r="O360" s="161">
        <v>0</v>
      </c>
      <c r="P360" s="161">
        <v>24878.672952732581</v>
      </c>
      <c r="Q360" s="161">
        <v>24878.672952732581</v>
      </c>
      <c r="R360" s="161">
        <v>0</v>
      </c>
      <c r="S360" s="161">
        <v>0</v>
      </c>
      <c r="T360" s="161">
        <v>0</v>
      </c>
      <c r="U360" s="161">
        <v>0</v>
      </c>
      <c r="V360" s="161">
        <v>0</v>
      </c>
      <c r="W360" s="161">
        <v>59.355791479037791</v>
      </c>
      <c r="X360" s="161">
        <v>50.34723565612213</v>
      </c>
      <c r="Y360" s="161">
        <v>58.600930536779799</v>
      </c>
      <c r="Z360" s="161">
        <v>34.467084676325833</v>
      </c>
      <c r="AA360" s="161">
        <v>202.77104234826555</v>
      </c>
      <c r="AB360" s="161">
        <v>11.561041588680954</v>
      </c>
      <c r="AC360" s="161">
        <v>10.718091391831022</v>
      </c>
      <c r="AD360" s="161">
        <v>9.6308078045898053</v>
      </c>
      <c r="AE360" s="161">
        <v>8.8122909467790009</v>
      </c>
      <c r="AF360" s="161">
        <v>40.722231731880782</v>
      </c>
      <c r="AG360" s="161">
        <v>0</v>
      </c>
      <c r="AH360" s="161">
        <v>0</v>
      </c>
      <c r="AI360" s="161">
        <v>0</v>
      </c>
      <c r="AJ360" s="161">
        <v>0</v>
      </c>
      <c r="AK360" s="161">
        <v>0</v>
      </c>
      <c r="AL360" s="161">
        <v>13771.497389081294</v>
      </c>
      <c r="AM360" s="161">
        <v>10432.830763651285</v>
      </c>
      <c r="AN360" s="161">
        <v>674.34479999999996</v>
      </c>
      <c r="AO360" s="161">
        <v>2638.0414765559985</v>
      </c>
      <c r="AP360" s="161">
        <v>3554.0961361046543</v>
      </c>
      <c r="AQ360" s="161">
        <v>219.94285714285712</v>
      </c>
      <c r="AR360" s="161">
        <v>24878.672952732581</v>
      </c>
    </row>
    <row r="361" spans="1:44" x14ac:dyDescent="0.55000000000000004">
      <c r="A361" s="4" t="str">
        <f t="shared" si="4"/>
        <v>South Eastern</v>
      </c>
      <c r="B361" t="s">
        <v>56</v>
      </c>
      <c r="C361" s="4" t="s">
        <v>181</v>
      </c>
      <c r="D361" t="s">
        <v>824</v>
      </c>
      <c r="E361" t="s">
        <v>825</v>
      </c>
      <c r="F361" s="3" t="s">
        <v>150</v>
      </c>
      <c r="G361" s="161">
        <v>0</v>
      </c>
      <c r="H361" s="161">
        <v>0</v>
      </c>
      <c r="I361" s="161">
        <v>0</v>
      </c>
      <c r="J361" s="161">
        <v>0</v>
      </c>
      <c r="K361" s="161">
        <v>4437.0967499999997</v>
      </c>
      <c r="L361" s="161">
        <v>4370.6071999999995</v>
      </c>
      <c r="M361" s="161">
        <v>3623.4746249999998</v>
      </c>
      <c r="N361" s="161">
        <v>3499.4500000000003</v>
      </c>
      <c r="O361" s="161">
        <v>0</v>
      </c>
      <c r="P361" s="161">
        <v>15930.628574999999</v>
      </c>
      <c r="Q361" s="161">
        <v>15930.628574999999</v>
      </c>
      <c r="R361" s="161">
        <v>0</v>
      </c>
      <c r="S361" s="161">
        <v>0</v>
      </c>
      <c r="T361" s="161">
        <v>0</v>
      </c>
      <c r="U361" s="161">
        <v>0</v>
      </c>
      <c r="V361" s="161">
        <v>0</v>
      </c>
      <c r="W361" s="161">
        <v>9.3811511970619428</v>
      </c>
      <c r="X361" s="161">
        <v>7.5235960335080261</v>
      </c>
      <c r="Y361" s="161">
        <v>13.941353012563024</v>
      </c>
      <c r="Z361" s="161">
        <v>5.4892716425662753</v>
      </c>
      <c r="AA361" s="161">
        <v>36.335371885699267</v>
      </c>
      <c r="AB361" s="161">
        <v>31.957480004213689</v>
      </c>
      <c r="AC361" s="161">
        <v>29.627364343462638</v>
      </c>
      <c r="AD361" s="161">
        <v>26.621852839015631</v>
      </c>
      <c r="AE361" s="161">
        <v>24.359276762634178</v>
      </c>
      <c r="AF361" s="161">
        <v>112.56597394932614</v>
      </c>
      <c r="AG361" s="161">
        <v>0</v>
      </c>
      <c r="AH361" s="161">
        <v>0</v>
      </c>
      <c r="AI361" s="161">
        <v>0</v>
      </c>
      <c r="AJ361" s="161">
        <v>0</v>
      </c>
      <c r="AK361" s="161">
        <v>0</v>
      </c>
      <c r="AL361" s="161">
        <v>8807.7039499999992</v>
      </c>
      <c r="AM361" s="161">
        <v>6784.8159999999998</v>
      </c>
      <c r="AN361" s="161">
        <v>338.10862500000002</v>
      </c>
      <c r="AO361" s="161">
        <v>1322.6832568907159</v>
      </c>
      <c r="AP361" s="161">
        <v>2275.8040821428572</v>
      </c>
      <c r="AQ361" s="161">
        <v>110.27678571428572</v>
      </c>
      <c r="AR361" s="161">
        <v>15930.628574999999</v>
      </c>
    </row>
    <row r="362" spans="1:44" x14ac:dyDescent="0.55000000000000004">
      <c r="A362" s="4" t="str">
        <f t="shared" si="4"/>
        <v>South Eastern</v>
      </c>
      <c r="B362" t="s">
        <v>56</v>
      </c>
      <c r="C362" s="4" t="s">
        <v>181</v>
      </c>
      <c r="D362" t="s">
        <v>826</v>
      </c>
      <c r="E362" t="s">
        <v>827</v>
      </c>
      <c r="F362" s="3" t="s">
        <v>150</v>
      </c>
      <c r="G362" s="161">
        <v>0</v>
      </c>
      <c r="H362" s="161">
        <v>0</v>
      </c>
      <c r="I362" s="161">
        <v>0</v>
      </c>
      <c r="J362" s="161">
        <v>0</v>
      </c>
      <c r="K362" s="161">
        <v>15378.486600000002</v>
      </c>
      <c r="L362" s="161">
        <v>22722.061759999997</v>
      </c>
      <c r="M362" s="161">
        <v>12558.562300000001</v>
      </c>
      <c r="N362" s="161">
        <v>18193.060000000001</v>
      </c>
      <c r="O362" s="161">
        <v>0</v>
      </c>
      <c r="P362" s="161">
        <v>68852.170660000003</v>
      </c>
      <c r="Q362" s="161">
        <v>68852.170660000003</v>
      </c>
      <c r="R362" s="161">
        <v>0</v>
      </c>
      <c r="S362" s="161">
        <v>0</v>
      </c>
      <c r="T362" s="161">
        <v>0</v>
      </c>
      <c r="U362" s="161">
        <v>0</v>
      </c>
      <c r="V362" s="161">
        <v>0</v>
      </c>
      <c r="W362" s="161">
        <v>49.737657854131285</v>
      </c>
      <c r="X362" s="161">
        <v>37.237205658625285</v>
      </c>
      <c r="Y362" s="161">
        <v>102.52510825394347</v>
      </c>
      <c r="Z362" s="161">
        <v>29.358771985205777</v>
      </c>
      <c r="AA362" s="161">
        <v>218.85874375190582</v>
      </c>
      <c r="AB362" s="161">
        <v>30.135413794267784</v>
      </c>
      <c r="AC362" s="161">
        <v>27.938150442589929</v>
      </c>
      <c r="AD362" s="161">
        <v>25.103999162889505</v>
      </c>
      <c r="AE362" s="161">
        <v>22.97042460401391</v>
      </c>
      <c r="AF362" s="161">
        <v>106.14798800376113</v>
      </c>
      <c r="AG362" s="161">
        <v>0</v>
      </c>
      <c r="AH362" s="161">
        <v>0</v>
      </c>
      <c r="AI362" s="161">
        <v>0</v>
      </c>
      <c r="AJ362" s="161">
        <v>0</v>
      </c>
      <c r="AK362" s="161">
        <v>0</v>
      </c>
      <c r="AL362" s="161">
        <v>38100.548360000001</v>
      </c>
      <c r="AM362" s="161">
        <v>29579.775200000004</v>
      </c>
      <c r="AN362" s="161">
        <v>1171.8471000000002</v>
      </c>
      <c r="AO362" s="161">
        <v>6876.4108227316328</v>
      </c>
      <c r="AP362" s="161">
        <v>9836.0243800000007</v>
      </c>
      <c r="AQ362" s="161">
        <v>382.20714285714286</v>
      </c>
      <c r="AR362" s="161">
        <v>68852.170660000003</v>
      </c>
    </row>
    <row r="363" spans="1:44" x14ac:dyDescent="0.55000000000000004">
      <c r="A363" s="4" t="str">
        <f t="shared" ref="A363:A426" si="5">INDEX($A$8:$C$41,MATCH(B363,$B$8:$B$41,0),1)</f>
        <v>South Eastern</v>
      </c>
      <c r="B363" t="s">
        <v>56</v>
      </c>
      <c r="C363" s="4" t="s">
        <v>181</v>
      </c>
      <c r="D363" t="s">
        <v>828</v>
      </c>
      <c r="E363" t="s">
        <v>829</v>
      </c>
      <c r="F363" s="3" t="s">
        <v>150</v>
      </c>
      <c r="G363" s="161">
        <v>0</v>
      </c>
      <c r="H363" s="161">
        <v>0</v>
      </c>
      <c r="I363" s="161">
        <v>0</v>
      </c>
      <c r="J363" s="161">
        <v>0</v>
      </c>
      <c r="K363" s="161">
        <v>12043.496999999999</v>
      </c>
      <c r="L363" s="161">
        <v>17794.326880000001</v>
      </c>
      <c r="M363" s="161">
        <v>9835.1034999999993</v>
      </c>
      <c r="N363" s="161">
        <v>14247.529999999999</v>
      </c>
      <c r="O363" s="161">
        <v>0</v>
      </c>
      <c r="P363" s="161">
        <v>53920.45738</v>
      </c>
      <c r="Q363" s="161">
        <v>53920.45738</v>
      </c>
      <c r="R363" s="161">
        <v>0</v>
      </c>
      <c r="S363" s="161">
        <v>0</v>
      </c>
      <c r="T363" s="161">
        <v>0</v>
      </c>
      <c r="U363" s="161">
        <v>0</v>
      </c>
      <c r="V363" s="161">
        <v>0</v>
      </c>
      <c r="W363" s="161">
        <v>80.309609791819767</v>
      </c>
      <c r="X363" s="161">
        <v>59.072856940432814</v>
      </c>
      <c r="Y363" s="161">
        <v>176.90068410067806</v>
      </c>
      <c r="Z363" s="161">
        <v>47.505923094605855</v>
      </c>
      <c r="AA363" s="161">
        <v>363.78907392753649</v>
      </c>
      <c r="AB363" s="161">
        <v>23.599944819411583</v>
      </c>
      <c r="AC363" s="161">
        <v>21.879202100983196</v>
      </c>
      <c r="AD363" s="161">
        <v>19.659693377213245</v>
      </c>
      <c r="AE363" s="161">
        <v>17.988827259319013</v>
      </c>
      <c r="AF363" s="161">
        <v>83.127667556927037</v>
      </c>
      <c r="AG363" s="161">
        <v>0</v>
      </c>
      <c r="AH363" s="161">
        <v>0</v>
      </c>
      <c r="AI363" s="161">
        <v>0</v>
      </c>
      <c r="AJ363" s="161">
        <v>0</v>
      </c>
      <c r="AK363" s="161">
        <v>0</v>
      </c>
      <c r="AL363" s="161">
        <v>29837.82388</v>
      </c>
      <c r="AM363" s="161">
        <v>23164.914000000001</v>
      </c>
      <c r="AN363" s="161">
        <v>917.71949999999981</v>
      </c>
      <c r="AO363" s="161">
        <v>5385.1232002309453</v>
      </c>
      <c r="AP363" s="161">
        <v>7702.9224828571432</v>
      </c>
      <c r="AQ363" s="161">
        <v>299.31785714285718</v>
      </c>
      <c r="AR363" s="161">
        <v>53920.45738</v>
      </c>
    </row>
    <row r="364" spans="1:44" x14ac:dyDescent="0.55000000000000004">
      <c r="A364" s="4" t="str">
        <f t="shared" si="5"/>
        <v>South Eastern</v>
      </c>
      <c r="B364" t="s">
        <v>56</v>
      </c>
      <c r="C364" s="4" t="s">
        <v>181</v>
      </c>
      <c r="D364" t="s">
        <v>830</v>
      </c>
      <c r="E364" t="s">
        <v>831</v>
      </c>
      <c r="F364" s="3" t="s">
        <v>150</v>
      </c>
      <c r="G364" s="161">
        <v>0</v>
      </c>
      <c r="H364" s="161">
        <v>0</v>
      </c>
      <c r="I364" s="161">
        <v>0</v>
      </c>
      <c r="J364" s="161">
        <v>0</v>
      </c>
      <c r="K364" s="161">
        <v>7229.4032999999999</v>
      </c>
      <c r="L364" s="161">
        <v>10681.606879999999</v>
      </c>
      <c r="M364" s="161">
        <v>5903.7611499999994</v>
      </c>
      <c r="N364" s="161">
        <v>8552.5300000000007</v>
      </c>
      <c r="O364" s="161">
        <v>0</v>
      </c>
      <c r="P364" s="161">
        <v>32367.301329999995</v>
      </c>
      <c r="Q364" s="161">
        <v>32367.301329999995</v>
      </c>
      <c r="R364" s="161">
        <v>0</v>
      </c>
      <c r="S364" s="161">
        <v>0</v>
      </c>
      <c r="T364" s="161">
        <v>0</v>
      </c>
      <c r="U364" s="161">
        <v>0</v>
      </c>
      <c r="V364" s="161">
        <v>0</v>
      </c>
      <c r="W364" s="161">
        <v>170.11131817701769</v>
      </c>
      <c r="X364" s="161">
        <v>122.18126214491556</v>
      </c>
      <c r="Y364" s="161">
        <v>406.4976259551255</v>
      </c>
      <c r="Z364" s="161">
        <v>100.91047552652424</v>
      </c>
      <c r="AA364" s="161">
        <v>799.70068180358305</v>
      </c>
      <c r="AB364" s="161">
        <v>14.166612463097964</v>
      </c>
      <c r="AC364" s="161">
        <v>13.133682283506108</v>
      </c>
      <c r="AD364" s="161">
        <v>11.801352051858641</v>
      </c>
      <c r="AE364" s="161">
        <v>10.798361877472347</v>
      </c>
      <c r="AF364" s="161">
        <v>49.900008675935062</v>
      </c>
      <c r="AG364" s="161">
        <v>0</v>
      </c>
      <c r="AH364" s="161">
        <v>0</v>
      </c>
      <c r="AI364" s="161">
        <v>0</v>
      </c>
      <c r="AJ364" s="161">
        <v>0</v>
      </c>
      <c r="AK364" s="161">
        <v>0</v>
      </c>
      <c r="AL364" s="161">
        <v>17911.010179999997</v>
      </c>
      <c r="AM364" s="161">
        <v>13905.407599999997</v>
      </c>
      <c r="AN364" s="161">
        <v>550.88355000000001</v>
      </c>
      <c r="AO364" s="161">
        <v>3232.5903313536569</v>
      </c>
      <c r="AP364" s="161">
        <v>4623.9001899999994</v>
      </c>
      <c r="AQ364" s="161">
        <v>179.67499999999998</v>
      </c>
      <c r="AR364" s="161">
        <v>32367.301329999995</v>
      </c>
    </row>
    <row r="365" spans="1:44" x14ac:dyDescent="0.55000000000000004">
      <c r="A365" s="4" t="str">
        <f t="shared" si="5"/>
        <v>South Eastern</v>
      </c>
      <c r="B365" t="s">
        <v>56</v>
      </c>
      <c r="C365" s="4" t="s">
        <v>181</v>
      </c>
      <c r="D365" t="s">
        <v>832</v>
      </c>
      <c r="E365" t="s">
        <v>833</v>
      </c>
      <c r="F365" s="3" t="s">
        <v>150</v>
      </c>
      <c r="G365" s="161">
        <v>0</v>
      </c>
      <c r="H365" s="161">
        <v>0</v>
      </c>
      <c r="I365" s="161">
        <v>0</v>
      </c>
      <c r="J365" s="161">
        <v>0</v>
      </c>
      <c r="K365" s="161">
        <v>2568.0626999999999</v>
      </c>
      <c r="L365" s="161">
        <v>2529.5804800000001</v>
      </c>
      <c r="M365" s="161">
        <v>2097.16185</v>
      </c>
      <c r="N365" s="161">
        <v>2025.38</v>
      </c>
      <c r="O365" s="161">
        <v>0</v>
      </c>
      <c r="P365" s="161">
        <v>9220.1850300000006</v>
      </c>
      <c r="Q365" s="161">
        <v>9220.1850300000006</v>
      </c>
      <c r="R365" s="161">
        <v>0</v>
      </c>
      <c r="S365" s="161">
        <v>0</v>
      </c>
      <c r="T365" s="161">
        <v>0</v>
      </c>
      <c r="U365" s="161">
        <v>0</v>
      </c>
      <c r="V365" s="161">
        <v>0</v>
      </c>
      <c r="W365" s="161">
        <v>37.511692344581661</v>
      </c>
      <c r="X365" s="161">
        <v>32.90042261094235</v>
      </c>
      <c r="Y365" s="161">
        <v>36.492869476737745</v>
      </c>
      <c r="Z365" s="161">
        <v>22.708554225487354</v>
      </c>
      <c r="AA365" s="161">
        <v>129.6135386577491</v>
      </c>
      <c r="AB365" s="161">
        <v>63.919582566712322</v>
      </c>
      <c r="AC365" s="161">
        <v>59.259014200629387</v>
      </c>
      <c r="AD365" s="161">
        <v>53.247556453073138</v>
      </c>
      <c r="AE365" s="161">
        <v>48.722077025137537</v>
      </c>
      <c r="AF365" s="161">
        <v>225.14823024555238</v>
      </c>
      <c r="AG365" s="161">
        <v>0</v>
      </c>
      <c r="AH365" s="161">
        <v>0</v>
      </c>
      <c r="AI365" s="161">
        <v>0</v>
      </c>
      <c r="AJ365" s="161">
        <v>0</v>
      </c>
      <c r="AK365" s="161">
        <v>0</v>
      </c>
      <c r="AL365" s="161">
        <v>5097.64318</v>
      </c>
      <c r="AM365" s="161">
        <v>3926.8544000000006</v>
      </c>
      <c r="AN365" s="161">
        <v>195.68745000000001</v>
      </c>
      <c r="AO365" s="161">
        <v>765.53064477026896</v>
      </c>
      <c r="AP365" s="161">
        <v>1317.16929</v>
      </c>
      <c r="AQ365" s="161">
        <v>63.825000000000003</v>
      </c>
      <c r="AR365" s="161">
        <v>9220.1850300000006</v>
      </c>
    </row>
    <row r="366" spans="1:44" x14ac:dyDescent="0.55000000000000004">
      <c r="A366" s="4" t="str">
        <f t="shared" si="5"/>
        <v>South Eastern</v>
      </c>
      <c r="B366" t="s">
        <v>57</v>
      </c>
      <c r="C366" s="4" t="s">
        <v>182</v>
      </c>
      <c r="D366" t="s">
        <v>834</v>
      </c>
      <c r="E366" t="s">
        <v>835</v>
      </c>
      <c r="F366" s="3" t="s">
        <v>150</v>
      </c>
      <c r="G366" s="161">
        <v>2500.5571</v>
      </c>
      <c r="H366" s="161">
        <v>2500.5571</v>
      </c>
      <c r="I366" s="161">
        <v>2601.2301999999995</v>
      </c>
      <c r="J366" s="161">
        <v>2636.8217</v>
      </c>
      <c r="K366" s="161">
        <v>3323.9247</v>
      </c>
      <c r="L366" s="161">
        <v>3069.4836999999998</v>
      </c>
      <c r="M366" s="161">
        <v>2714.4228499999999</v>
      </c>
      <c r="N366" s="161">
        <v>2457.6687499999998</v>
      </c>
      <c r="O366" s="161">
        <v>10169</v>
      </c>
      <c r="P366" s="161">
        <v>11565.5</v>
      </c>
      <c r="Q366" s="161">
        <v>21734.5</v>
      </c>
      <c r="R366" s="161">
        <v>0</v>
      </c>
      <c r="S366" s="161">
        <v>0</v>
      </c>
      <c r="T366" s="161">
        <v>0</v>
      </c>
      <c r="U366" s="161">
        <v>0</v>
      </c>
      <c r="V366" s="161">
        <v>0</v>
      </c>
      <c r="W366" s="161">
        <v>263.61280870906944</v>
      </c>
      <c r="X366" s="161">
        <v>219.14204349821804</v>
      </c>
      <c r="Y366" s="161">
        <v>389.28254659302809</v>
      </c>
      <c r="Z366" s="161">
        <v>169.15652443851428</v>
      </c>
      <c r="AA366" s="161">
        <v>1041.1939232388299</v>
      </c>
      <c r="AB366" s="161">
        <v>45.696628926320372</v>
      </c>
      <c r="AC366" s="161">
        <v>42.364750734087785</v>
      </c>
      <c r="AD366" s="161">
        <v>38.067110747005174</v>
      </c>
      <c r="AE366" s="161">
        <v>34.831808734257592</v>
      </c>
      <c r="AF366" s="161">
        <v>160.96029914167093</v>
      </c>
      <c r="AG366" s="161">
        <v>0</v>
      </c>
      <c r="AH366" s="161">
        <v>0</v>
      </c>
      <c r="AI366" s="161">
        <v>0</v>
      </c>
      <c r="AJ366" s="161">
        <v>0</v>
      </c>
      <c r="AK366" s="161">
        <v>0</v>
      </c>
      <c r="AL366" s="161">
        <v>11324.356499999998</v>
      </c>
      <c r="AM366" s="161">
        <v>9934.1689000000024</v>
      </c>
      <c r="AN366" s="161">
        <v>475.97460000000001</v>
      </c>
      <c r="AO366" s="161">
        <v>2793.0238431151633</v>
      </c>
      <c r="AP366" s="161">
        <v>3104.9285714285716</v>
      </c>
      <c r="AQ366" s="161">
        <v>155.24285714285713</v>
      </c>
      <c r="AR366" s="161">
        <v>21734.5</v>
      </c>
    </row>
    <row r="367" spans="1:44" x14ac:dyDescent="0.55000000000000004">
      <c r="A367" s="4" t="str">
        <f t="shared" si="5"/>
        <v>South Eastern</v>
      </c>
      <c r="B367" t="s">
        <v>57</v>
      </c>
      <c r="C367" s="4" t="s">
        <v>182</v>
      </c>
      <c r="D367" t="s">
        <v>836</v>
      </c>
      <c r="E367" t="s">
        <v>837</v>
      </c>
      <c r="F367" s="3" t="s">
        <v>150</v>
      </c>
      <c r="G367" s="161">
        <v>0</v>
      </c>
      <c r="H367" s="161">
        <v>0</v>
      </c>
      <c r="I367" s="161">
        <v>0</v>
      </c>
      <c r="J367" s="161">
        <v>0</v>
      </c>
      <c r="K367" s="161">
        <v>9760.1039999999994</v>
      </c>
      <c r="L367" s="161">
        <v>9012.9839999999986</v>
      </c>
      <c r="M367" s="161">
        <v>7970.4119999999994</v>
      </c>
      <c r="N367" s="161">
        <v>7216.5</v>
      </c>
      <c r="O367" s="161">
        <v>0</v>
      </c>
      <c r="P367" s="161">
        <v>33960</v>
      </c>
      <c r="Q367" s="161">
        <v>33960</v>
      </c>
      <c r="R367" s="161">
        <v>0</v>
      </c>
      <c r="S367" s="161">
        <v>0</v>
      </c>
      <c r="T367" s="161">
        <v>0</v>
      </c>
      <c r="U367" s="161">
        <v>0</v>
      </c>
      <c r="V367" s="161">
        <v>0</v>
      </c>
      <c r="W367" s="161">
        <v>74.494771259813433</v>
      </c>
      <c r="X367" s="161">
        <v>54.099751288875716</v>
      </c>
      <c r="Y367" s="161">
        <v>200.04258509276775</v>
      </c>
      <c r="Z367" s="161">
        <v>47.798014032562648</v>
      </c>
      <c r="AA367" s="161">
        <v>376.43512167401957</v>
      </c>
      <c r="AB367" s="161">
        <v>174.15675378297925</v>
      </c>
      <c r="AC367" s="161">
        <v>161.45846282381169</v>
      </c>
      <c r="AD367" s="161">
        <v>145.0795078185086</v>
      </c>
      <c r="AE367" s="161">
        <v>132.7492832639546</v>
      </c>
      <c r="AF367" s="161">
        <v>613.44400768925414</v>
      </c>
      <c r="AG367" s="161">
        <v>0</v>
      </c>
      <c r="AH367" s="161">
        <v>0</v>
      </c>
      <c r="AI367" s="161">
        <v>0</v>
      </c>
      <c r="AJ367" s="161">
        <v>0</v>
      </c>
      <c r="AK367" s="161">
        <v>0</v>
      </c>
      <c r="AL367" s="161">
        <v>18773.087999999996</v>
      </c>
      <c r="AM367" s="161">
        <v>14443.188000000004</v>
      </c>
      <c r="AN367" s="161">
        <v>743.72399999999993</v>
      </c>
      <c r="AO367" s="161">
        <v>4364.1158185455688</v>
      </c>
      <c r="AP367" s="161">
        <v>4851.4285714285716</v>
      </c>
      <c r="AQ367" s="161">
        <v>242.56785714285718</v>
      </c>
      <c r="AR367" s="161">
        <v>33960</v>
      </c>
    </row>
    <row r="368" spans="1:44" x14ac:dyDescent="0.55000000000000004">
      <c r="A368" s="4" t="str">
        <f t="shared" si="5"/>
        <v>South Eastern</v>
      </c>
      <c r="B368" t="s">
        <v>57</v>
      </c>
      <c r="C368" s="4" t="s">
        <v>182</v>
      </c>
      <c r="D368" t="s">
        <v>838</v>
      </c>
      <c r="E368" t="s">
        <v>839</v>
      </c>
      <c r="F368" s="3" t="s">
        <v>150</v>
      </c>
      <c r="G368" s="161">
        <v>0</v>
      </c>
      <c r="H368" s="161">
        <v>0</v>
      </c>
      <c r="I368" s="161">
        <v>0</v>
      </c>
      <c r="J368" s="161">
        <v>0</v>
      </c>
      <c r="K368" s="161">
        <v>6152.3717999999999</v>
      </c>
      <c r="L368" s="161">
        <v>5681.4177999999993</v>
      </c>
      <c r="M368" s="161">
        <v>5024.2228999999998</v>
      </c>
      <c r="N368" s="161">
        <v>4548.9875000000002</v>
      </c>
      <c r="O368" s="161">
        <v>0</v>
      </c>
      <c r="P368" s="161">
        <v>21407</v>
      </c>
      <c r="Q368" s="161">
        <v>21407</v>
      </c>
      <c r="R368" s="161">
        <v>17.31407857075552</v>
      </c>
      <c r="S368" s="161">
        <v>18.955991597611863</v>
      </c>
      <c r="T368" s="161">
        <v>16.278193528060747</v>
      </c>
      <c r="U368" s="161">
        <v>17.920106554917087</v>
      </c>
      <c r="V368" s="161">
        <v>70.46837025134522</v>
      </c>
      <c r="W368" s="161">
        <v>29.537962464550414</v>
      </c>
      <c r="X368" s="161">
        <v>17.156984252170176</v>
      </c>
      <c r="Y368" s="161">
        <v>112.2940697706058</v>
      </c>
      <c r="Z368" s="161">
        <v>17.955466336485202</v>
      </c>
      <c r="AA368" s="161">
        <v>176.9444828238116</v>
      </c>
      <c r="AB368" s="161">
        <v>55.804737711745197</v>
      </c>
      <c r="AC368" s="161">
        <v>51.735847008564058</v>
      </c>
      <c r="AD368" s="161">
        <v>46.487567695765193</v>
      </c>
      <c r="AE368" s="161">
        <v>42.536615853545833</v>
      </c>
      <c r="AF368" s="161">
        <v>196.56476826962029</v>
      </c>
      <c r="AG368" s="161">
        <v>0</v>
      </c>
      <c r="AH368" s="161">
        <v>0</v>
      </c>
      <c r="AI368" s="161">
        <v>0</v>
      </c>
      <c r="AJ368" s="161">
        <v>0</v>
      </c>
      <c r="AK368" s="161">
        <v>0</v>
      </c>
      <c r="AL368" s="161">
        <v>11833.7896</v>
      </c>
      <c r="AM368" s="161">
        <v>9104.3971000000001</v>
      </c>
      <c r="AN368" s="161">
        <v>468.81329999999997</v>
      </c>
      <c r="AO368" s="161">
        <v>2636.3234268000006</v>
      </c>
      <c r="AP368" s="161">
        <v>3058.1428571428573</v>
      </c>
      <c r="AQ368" s="161">
        <v>229.36071428571427</v>
      </c>
      <c r="AR368" s="161">
        <v>21407</v>
      </c>
    </row>
    <row r="369" spans="1:44" x14ac:dyDescent="0.55000000000000004">
      <c r="A369" s="4" t="str">
        <f t="shared" si="5"/>
        <v>South Eastern</v>
      </c>
      <c r="B369" t="s">
        <v>57</v>
      </c>
      <c r="C369" s="4" t="s">
        <v>182</v>
      </c>
      <c r="D369" t="s">
        <v>840</v>
      </c>
      <c r="E369" t="s">
        <v>841</v>
      </c>
      <c r="F369" s="3" t="s">
        <v>150</v>
      </c>
      <c r="G369" s="161">
        <v>13595.319200000002</v>
      </c>
      <c r="H369" s="161">
        <v>13595.319200000002</v>
      </c>
      <c r="I369" s="161">
        <v>14142.670400000001</v>
      </c>
      <c r="J369" s="161">
        <v>14336.178400000003</v>
      </c>
      <c r="K369" s="161">
        <v>10432.619999999999</v>
      </c>
      <c r="L369" s="161">
        <v>9634.0199999999986</v>
      </c>
      <c r="M369" s="161">
        <v>8519.61</v>
      </c>
      <c r="N369" s="161">
        <v>7713.75</v>
      </c>
      <c r="O369" s="161">
        <v>55288.000000000007</v>
      </c>
      <c r="P369" s="161">
        <v>36300</v>
      </c>
      <c r="Q369" s="161">
        <v>91588</v>
      </c>
      <c r="R369" s="161">
        <v>0</v>
      </c>
      <c r="S369" s="161">
        <v>0</v>
      </c>
      <c r="T369" s="161">
        <v>0</v>
      </c>
      <c r="U369" s="161">
        <v>0</v>
      </c>
      <c r="V369" s="161">
        <v>0</v>
      </c>
      <c r="W369" s="161">
        <v>1418.6725925457497</v>
      </c>
      <c r="X369" s="161">
        <v>1229.4352484678234</v>
      </c>
      <c r="Y369" s="161">
        <v>1451.7417062051825</v>
      </c>
      <c r="Z369" s="161">
        <v>906.30048871453562</v>
      </c>
      <c r="AA369" s="161">
        <v>5006.1500359332913</v>
      </c>
      <c r="AB369" s="161">
        <v>146.3793251477498</v>
      </c>
      <c r="AC369" s="161">
        <v>135.70636977417311</v>
      </c>
      <c r="AD369" s="161">
        <v>121.93980414738579</v>
      </c>
      <c r="AE369" s="161">
        <v>111.57620979913018</v>
      </c>
      <c r="AF369" s="161">
        <v>515.60170886843889</v>
      </c>
      <c r="AG369" s="161">
        <v>0</v>
      </c>
      <c r="AH369" s="161">
        <v>0</v>
      </c>
      <c r="AI369" s="161">
        <v>0</v>
      </c>
      <c r="AJ369" s="161">
        <v>0</v>
      </c>
      <c r="AK369" s="161">
        <v>0</v>
      </c>
      <c r="AL369" s="161">
        <v>46875.7912</v>
      </c>
      <c r="AM369" s="161">
        <v>42706.431600000004</v>
      </c>
      <c r="AN369" s="161">
        <v>2005.7772</v>
      </c>
      <c r="AO369" s="161">
        <v>11769.921217596007</v>
      </c>
      <c r="AP369" s="161">
        <v>13084</v>
      </c>
      <c r="AQ369" s="161">
        <v>654.20000000000005</v>
      </c>
      <c r="AR369" s="161">
        <v>91588</v>
      </c>
    </row>
    <row r="370" spans="1:44" x14ac:dyDescent="0.55000000000000004">
      <c r="A370" s="4" t="str">
        <f t="shared" si="5"/>
        <v>South Eastern</v>
      </c>
      <c r="B370" t="s">
        <v>57</v>
      </c>
      <c r="C370" s="4" t="s">
        <v>182</v>
      </c>
      <c r="D370" t="s">
        <v>842</v>
      </c>
      <c r="E370" t="s">
        <v>843</v>
      </c>
      <c r="F370" s="3" t="s">
        <v>150</v>
      </c>
      <c r="G370" s="161">
        <v>0</v>
      </c>
      <c r="H370" s="161">
        <v>0</v>
      </c>
      <c r="I370" s="161">
        <v>0</v>
      </c>
      <c r="J370" s="161">
        <v>0</v>
      </c>
      <c r="K370" s="161">
        <v>7801.1855999999998</v>
      </c>
      <c r="L370" s="161">
        <v>7204.0175999999992</v>
      </c>
      <c r="M370" s="161">
        <v>6370.6967999999997</v>
      </c>
      <c r="N370" s="161">
        <v>5768.0999999999995</v>
      </c>
      <c r="O370" s="161">
        <v>0</v>
      </c>
      <c r="P370" s="161">
        <v>27144</v>
      </c>
      <c r="Q370" s="161">
        <v>27144</v>
      </c>
      <c r="R370" s="161">
        <v>0</v>
      </c>
      <c r="S370" s="161">
        <v>0</v>
      </c>
      <c r="T370" s="161">
        <v>0</v>
      </c>
      <c r="U370" s="161">
        <v>0</v>
      </c>
      <c r="V370" s="161">
        <v>0</v>
      </c>
      <c r="W370" s="161">
        <v>173.20829041692627</v>
      </c>
      <c r="X370" s="161">
        <v>127.88096563038073</v>
      </c>
      <c r="Y370" s="161">
        <v>454.86989301063727</v>
      </c>
      <c r="Z370" s="161">
        <v>111.97436932846318</v>
      </c>
      <c r="AA370" s="161">
        <v>867.93351838640751</v>
      </c>
      <c r="AB370" s="161">
        <v>111.82670786898113</v>
      </c>
      <c r="AC370" s="161">
        <v>103.67308739385641</v>
      </c>
      <c r="AD370" s="161">
        <v>93.156098665072349</v>
      </c>
      <c r="AE370" s="161">
        <v>85.238815015313563</v>
      </c>
      <c r="AF370" s="161">
        <v>393.89470894322346</v>
      </c>
      <c r="AG370" s="161">
        <v>0</v>
      </c>
      <c r="AH370" s="161">
        <v>0</v>
      </c>
      <c r="AI370" s="161">
        <v>0</v>
      </c>
      <c r="AJ370" s="161">
        <v>0</v>
      </c>
      <c r="AK370" s="161">
        <v>0</v>
      </c>
      <c r="AL370" s="161">
        <v>15005.2032</v>
      </c>
      <c r="AM370" s="161">
        <v>11544.343199999999</v>
      </c>
      <c r="AN370" s="161">
        <v>594.45359999999994</v>
      </c>
      <c r="AO370" s="161">
        <v>3488.259832406276</v>
      </c>
      <c r="AP370" s="161">
        <v>3877.7142857142858</v>
      </c>
      <c r="AQ370" s="161">
        <v>193.8857142857143</v>
      </c>
      <c r="AR370" s="161">
        <v>27144</v>
      </c>
    </row>
    <row r="371" spans="1:44" x14ac:dyDescent="0.55000000000000004">
      <c r="A371" s="4" t="str">
        <f t="shared" si="5"/>
        <v>South Eastern</v>
      </c>
      <c r="B371" t="s">
        <v>57</v>
      </c>
      <c r="C371" s="4" t="s">
        <v>182</v>
      </c>
      <c r="D371" t="s">
        <v>805</v>
      </c>
      <c r="E371" t="s">
        <v>844</v>
      </c>
      <c r="F371" s="3" t="s">
        <v>150</v>
      </c>
      <c r="G371" s="161">
        <v>0</v>
      </c>
      <c r="H371" s="161">
        <v>0</v>
      </c>
      <c r="I371" s="161">
        <v>0</v>
      </c>
      <c r="J371" s="161">
        <v>0</v>
      </c>
      <c r="K371" s="161">
        <v>5126.6412</v>
      </c>
      <c r="L371" s="161">
        <v>4734.2051999999994</v>
      </c>
      <c r="M371" s="161">
        <v>4186.5786000000007</v>
      </c>
      <c r="N371" s="161">
        <v>3790.5749999999998</v>
      </c>
      <c r="O371" s="161">
        <v>0</v>
      </c>
      <c r="P371" s="161">
        <v>17838</v>
      </c>
      <c r="Q371" s="161">
        <v>17838</v>
      </c>
      <c r="R371" s="161">
        <v>53.275062799315322</v>
      </c>
      <c r="S371" s="161">
        <v>58.327195331769715</v>
      </c>
      <c r="T371" s="161">
        <v>50.087665879698172</v>
      </c>
      <c r="U371" s="161">
        <v>55.139798412152565</v>
      </c>
      <c r="V371" s="161">
        <v>216.82972242293579</v>
      </c>
      <c r="W371" s="161">
        <v>53.223724949558189</v>
      </c>
      <c r="X371" s="161">
        <v>40.067031792927473</v>
      </c>
      <c r="Y371" s="161">
        <v>100.41602170112333</v>
      </c>
      <c r="Z371" s="161">
        <v>32.560977414213198</v>
      </c>
      <c r="AA371" s="161">
        <v>226.26775585782218</v>
      </c>
      <c r="AB371" s="161">
        <v>91.477233045359682</v>
      </c>
      <c r="AC371" s="161">
        <v>84.807353777874837</v>
      </c>
      <c r="AD371" s="161">
        <v>76.204176171988607</v>
      </c>
      <c r="AE371" s="161">
        <v>69.727626738343915</v>
      </c>
      <c r="AF371" s="161">
        <v>322.21638973356704</v>
      </c>
      <c r="AG371" s="161">
        <v>0</v>
      </c>
      <c r="AH371" s="161">
        <v>0</v>
      </c>
      <c r="AI371" s="161">
        <v>0</v>
      </c>
      <c r="AJ371" s="161">
        <v>0</v>
      </c>
      <c r="AK371" s="161">
        <v>0</v>
      </c>
      <c r="AL371" s="161">
        <v>9860.8463999999985</v>
      </c>
      <c r="AM371" s="161">
        <v>7586.501400000001</v>
      </c>
      <c r="AN371" s="161">
        <v>390.65219999999999</v>
      </c>
      <c r="AO371" s="161">
        <v>2196.730935</v>
      </c>
      <c r="AP371" s="161">
        <v>2548.2857142857142</v>
      </c>
      <c r="AQ371" s="161">
        <v>191.11607142857144</v>
      </c>
      <c r="AR371" s="161">
        <v>17838</v>
      </c>
    </row>
    <row r="372" spans="1:44" x14ac:dyDescent="0.55000000000000004">
      <c r="A372" s="4" t="str">
        <f t="shared" si="5"/>
        <v>South Eastern</v>
      </c>
      <c r="B372" t="s">
        <v>57</v>
      </c>
      <c r="C372" s="4" t="s">
        <v>182</v>
      </c>
      <c r="D372" t="s">
        <v>845</v>
      </c>
      <c r="E372" t="s">
        <v>846</v>
      </c>
      <c r="F372" s="3" t="s">
        <v>150</v>
      </c>
      <c r="G372" s="161">
        <v>0</v>
      </c>
      <c r="H372" s="161">
        <v>0</v>
      </c>
      <c r="I372" s="161">
        <v>0</v>
      </c>
      <c r="J372" s="161">
        <v>0</v>
      </c>
      <c r="K372" s="161">
        <v>4415.9009999999998</v>
      </c>
      <c r="L372" s="161">
        <v>4077.8709999999996</v>
      </c>
      <c r="M372" s="161">
        <v>3606.1655000000001</v>
      </c>
      <c r="N372" s="161">
        <v>3265.0625</v>
      </c>
      <c r="O372" s="161">
        <v>0</v>
      </c>
      <c r="P372" s="161">
        <v>15365</v>
      </c>
      <c r="Q372" s="161">
        <v>15365</v>
      </c>
      <c r="R372" s="161">
        <v>8.8829749529429662</v>
      </c>
      <c r="S372" s="161">
        <v>9.7253571930877403</v>
      </c>
      <c r="T372" s="161">
        <v>8.3515149130233031</v>
      </c>
      <c r="U372" s="161">
        <v>9.1938971531680753</v>
      </c>
      <c r="V372" s="161">
        <v>36.15374421222208</v>
      </c>
      <c r="W372" s="161">
        <v>96.081649163007285</v>
      </c>
      <c r="X372" s="161">
        <v>65.280909248856958</v>
      </c>
      <c r="Y372" s="161">
        <v>271.94786719995545</v>
      </c>
      <c r="Z372" s="161">
        <v>59.357665107531112</v>
      </c>
      <c r="AA372" s="161">
        <v>492.6680907193508</v>
      </c>
      <c r="AB372" s="161">
        <v>102.03992835260054</v>
      </c>
      <c r="AC372" s="161">
        <v>94.599891308222837</v>
      </c>
      <c r="AD372" s="161">
        <v>85.003321787213906</v>
      </c>
      <c r="AE372" s="161">
        <v>77.77893799049933</v>
      </c>
      <c r="AF372" s="161">
        <v>359.42207943853663</v>
      </c>
      <c r="AG372" s="161">
        <v>0</v>
      </c>
      <c r="AH372" s="161">
        <v>0</v>
      </c>
      <c r="AI372" s="161">
        <v>0</v>
      </c>
      <c r="AJ372" s="161">
        <v>0</v>
      </c>
      <c r="AK372" s="161">
        <v>0</v>
      </c>
      <c r="AL372" s="161">
        <v>8493.771999999999</v>
      </c>
      <c r="AM372" s="161">
        <v>6534.7345000000014</v>
      </c>
      <c r="AN372" s="161">
        <v>336.49349999999998</v>
      </c>
      <c r="AO372" s="161">
        <v>1974.4830605292595</v>
      </c>
      <c r="AP372" s="161">
        <v>2195</v>
      </c>
      <c r="AQ372" s="161">
        <v>109.74642857142858</v>
      </c>
      <c r="AR372" s="161">
        <v>15365</v>
      </c>
    </row>
    <row r="373" spans="1:44" x14ac:dyDescent="0.55000000000000004">
      <c r="A373" s="4" t="str">
        <f t="shared" si="5"/>
        <v>South Eastern</v>
      </c>
      <c r="B373" t="s">
        <v>57</v>
      </c>
      <c r="C373" s="4" t="s">
        <v>182</v>
      </c>
      <c r="D373" t="s">
        <v>847</v>
      </c>
      <c r="E373" t="s">
        <v>848</v>
      </c>
      <c r="F373" s="3" t="s">
        <v>150</v>
      </c>
      <c r="G373" s="161">
        <v>0</v>
      </c>
      <c r="H373" s="161">
        <v>0</v>
      </c>
      <c r="I373" s="161">
        <v>0</v>
      </c>
      <c r="J373" s="161">
        <v>0</v>
      </c>
      <c r="K373" s="161">
        <v>4617.3166535437922</v>
      </c>
      <c r="L373" s="161">
        <v>4976.9134999999997</v>
      </c>
      <c r="M373" s="161">
        <v>3770.6479421945992</v>
      </c>
      <c r="N373" s="161">
        <v>3984.90625</v>
      </c>
      <c r="O373" s="161">
        <v>0</v>
      </c>
      <c r="P373" s="161">
        <v>17349.78434573839</v>
      </c>
      <c r="Q373" s="161">
        <v>17349.78434573839</v>
      </c>
      <c r="R373" s="161">
        <v>7.895697996730779</v>
      </c>
      <c r="S373" s="161">
        <v>8.6444556822164405</v>
      </c>
      <c r="T373" s="161">
        <v>7.4233058088921862</v>
      </c>
      <c r="U373" s="161">
        <v>8.1720634943778467</v>
      </c>
      <c r="V373" s="161">
        <v>32.135522982217253</v>
      </c>
      <c r="W373" s="161">
        <v>236.54912762193243</v>
      </c>
      <c r="X373" s="161">
        <v>200.97122398413993</v>
      </c>
      <c r="Y373" s="161">
        <v>360.69707325771878</v>
      </c>
      <c r="Z373" s="161">
        <v>155.49791264414065</v>
      </c>
      <c r="AA373" s="161">
        <v>953.71533750793185</v>
      </c>
      <c r="AB373" s="161">
        <v>39.427902546278766</v>
      </c>
      <c r="AC373" s="161">
        <v>36.553095985137624</v>
      </c>
      <c r="AD373" s="161">
        <v>32.8450121598976</v>
      </c>
      <c r="AE373" s="161">
        <v>30.053533325166345</v>
      </c>
      <c r="AF373" s="161">
        <v>138.87954401648034</v>
      </c>
      <c r="AG373" s="161">
        <v>0</v>
      </c>
      <c r="AH373" s="161">
        <v>0</v>
      </c>
      <c r="AI373" s="161">
        <v>0</v>
      </c>
      <c r="AJ373" s="161">
        <v>0</v>
      </c>
      <c r="AK373" s="161">
        <v>0</v>
      </c>
      <c r="AL373" s="161">
        <v>9594.2301535437909</v>
      </c>
      <c r="AM373" s="161">
        <v>7427.0103921945984</v>
      </c>
      <c r="AN373" s="161">
        <v>328.54379999999998</v>
      </c>
      <c r="AO373" s="161">
        <v>2309.4153809999998</v>
      </c>
      <c r="AP373" s="161">
        <v>2478.5406208197701</v>
      </c>
      <c r="AQ373" s="161">
        <v>200.91964285714283</v>
      </c>
      <c r="AR373" s="161">
        <v>17349.78434573839</v>
      </c>
    </row>
    <row r="374" spans="1:44" x14ac:dyDescent="0.55000000000000004">
      <c r="A374" s="4" t="str">
        <f t="shared" si="5"/>
        <v>South Eastern</v>
      </c>
      <c r="B374" t="s">
        <v>57</v>
      </c>
      <c r="C374" s="4" t="s">
        <v>182</v>
      </c>
      <c r="D374" t="s">
        <v>849</v>
      </c>
      <c r="E374" t="s">
        <v>850</v>
      </c>
      <c r="F374" s="3" t="s">
        <v>150</v>
      </c>
      <c r="G374" s="161">
        <v>0</v>
      </c>
      <c r="H374" s="161">
        <v>0</v>
      </c>
      <c r="I374" s="161">
        <v>0</v>
      </c>
      <c r="J374" s="161">
        <v>0</v>
      </c>
      <c r="K374" s="161">
        <v>313.55340000000007</v>
      </c>
      <c r="L374" s="161">
        <v>289.5514</v>
      </c>
      <c r="M374" s="161">
        <v>256.05770000000007</v>
      </c>
      <c r="N374" s="161">
        <v>231.83750000000003</v>
      </c>
      <c r="O374" s="161">
        <v>0</v>
      </c>
      <c r="P374" s="161">
        <v>1091.0000000000002</v>
      </c>
      <c r="Q374" s="161">
        <v>1091.0000000000002</v>
      </c>
      <c r="R374" s="161">
        <v>0</v>
      </c>
      <c r="S374" s="161">
        <v>0</v>
      </c>
      <c r="T374" s="161">
        <v>0</v>
      </c>
      <c r="U374" s="161">
        <v>0</v>
      </c>
      <c r="V374" s="161">
        <v>0</v>
      </c>
      <c r="W374" s="161">
        <v>154.79156348507638</v>
      </c>
      <c r="X374" s="161">
        <v>116.44958461480796</v>
      </c>
      <c r="Y374" s="161">
        <v>290.2966541084013</v>
      </c>
      <c r="Z374" s="161">
        <v>94.537470747754071</v>
      </c>
      <c r="AA374" s="161">
        <v>656.07527295603973</v>
      </c>
      <c r="AB374" s="161">
        <v>2.2928211026112248</v>
      </c>
      <c r="AC374" s="161">
        <v>2.1256446432098426</v>
      </c>
      <c r="AD374" s="161">
        <v>1.910011239054437</v>
      </c>
      <c r="AE374" s="161">
        <v>1.7476804741284575</v>
      </c>
      <c r="AF374" s="161">
        <v>8.0761574590039622</v>
      </c>
      <c r="AG374" s="161">
        <v>0</v>
      </c>
      <c r="AH374" s="161">
        <v>0</v>
      </c>
      <c r="AI374" s="161">
        <v>0</v>
      </c>
      <c r="AJ374" s="161">
        <v>0</v>
      </c>
      <c r="AK374" s="161">
        <v>0</v>
      </c>
      <c r="AL374" s="161">
        <v>603.10480000000007</v>
      </c>
      <c r="AM374" s="161">
        <v>464.00230000000016</v>
      </c>
      <c r="AN374" s="161">
        <v>23.892900000000004</v>
      </c>
      <c r="AO374" s="161">
        <v>140.13952797078704</v>
      </c>
      <c r="AP374" s="161">
        <v>155.85714285714289</v>
      </c>
      <c r="AQ374" s="161">
        <v>7.7892857142857128</v>
      </c>
      <c r="AR374" s="161">
        <v>1091.0000000000002</v>
      </c>
    </row>
    <row r="375" spans="1:44" x14ac:dyDescent="0.55000000000000004">
      <c r="A375" s="4" t="str">
        <f t="shared" si="5"/>
        <v>South Eastern</v>
      </c>
      <c r="B375" t="s">
        <v>57</v>
      </c>
      <c r="C375" s="4" t="s">
        <v>182</v>
      </c>
      <c r="D375" t="s">
        <v>851</v>
      </c>
      <c r="E375" t="s">
        <v>852</v>
      </c>
      <c r="F375" s="3" t="s">
        <v>150</v>
      </c>
      <c r="G375" s="161">
        <v>0</v>
      </c>
      <c r="H375" s="161">
        <v>0</v>
      </c>
      <c r="I375" s="161">
        <v>0</v>
      </c>
      <c r="J375" s="161">
        <v>0</v>
      </c>
      <c r="K375" s="161">
        <v>3416.3237999999997</v>
      </c>
      <c r="L375" s="161">
        <v>3154.8098000000005</v>
      </c>
      <c r="M375" s="161">
        <v>2789.8789000000002</v>
      </c>
      <c r="N375" s="161">
        <v>2525.9875000000002</v>
      </c>
      <c r="O375" s="161">
        <v>0</v>
      </c>
      <c r="P375" s="161">
        <v>11887</v>
      </c>
      <c r="Q375" s="161">
        <v>11887</v>
      </c>
      <c r="R375" s="161">
        <v>0</v>
      </c>
      <c r="S375" s="161">
        <v>0</v>
      </c>
      <c r="T375" s="161">
        <v>0</v>
      </c>
      <c r="U375" s="161">
        <v>0</v>
      </c>
      <c r="V375" s="161">
        <v>0</v>
      </c>
      <c r="W375" s="161">
        <v>106.36488806002879</v>
      </c>
      <c r="X375" s="161">
        <v>81.490171601247511</v>
      </c>
      <c r="Y375" s="161">
        <v>157.73914154816254</v>
      </c>
      <c r="Z375" s="161">
        <v>63.458886841966596</v>
      </c>
      <c r="AA375" s="161">
        <v>409.05308805140544</v>
      </c>
      <c r="AB375" s="161">
        <v>60.960889654390499</v>
      </c>
      <c r="AC375" s="161">
        <v>56.516048457328566</v>
      </c>
      <c r="AD375" s="161">
        <v>50.782847493002301</v>
      </c>
      <c r="AE375" s="161">
        <v>46.466842272666803</v>
      </c>
      <c r="AF375" s="161">
        <v>214.72662787738818</v>
      </c>
      <c r="AG375" s="161">
        <v>0</v>
      </c>
      <c r="AH375" s="161">
        <v>0</v>
      </c>
      <c r="AI375" s="161">
        <v>0</v>
      </c>
      <c r="AJ375" s="161">
        <v>0</v>
      </c>
      <c r="AK375" s="161">
        <v>0</v>
      </c>
      <c r="AL375" s="161">
        <v>6571.1336000000001</v>
      </c>
      <c r="AM375" s="161">
        <v>5055.5411000000004</v>
      </c>
      <c r="AN375" s="161">
        <v>260.32529999999997</v>
      </c>
      <c r="AO375" s="161">
        <v>1463.9125788000001</v>
      </c>
      <c r="AP375" s="161">
        <v>1698.1428571428571</v>
      </c>
      <c r="AQ375" s="161">
        <v>127.36071428571427</v>
      </c>
      <c r="AR375" s="161">
        <v>11887</v>
      </c>
    </row>
    <row r="376" spans="1:44" x14ac:dyDescent="0.55000000000000004">
      <c r="A376" s="4" t="str">
        <f t="shared" si="5"/>
        <v>South Eastern</v>
      </c>
      <c r="B376" t="s">
        <v>57</v>
      </c>
      <c r="C376" s="4" t="s">
        <v>182</v>
      </c>
      <c r="D376" t="s">
        <v>853</v>
      </c>
      <c r="E376" t="s">
        <v>854</v>
      </c>
      <c r="F376" s="3" t="s">
        <v>150</v>
      </c>
      <c r="G376" s="161">
        <v>0</v>
      </c>
      <c r="H376" s="161">
        <v>0</v>
      </c>
      <c r="I376" s="161">
        <v>0</v>
      </c>
      <c r="J376" s="161">
        <v>0</v>
      </c>
      <c r="K376" s="161">
        <v>24423.703016396179</v>
      </c>
      <c r="L376" s="161">
        <v>26325.822199999999</v>
      </c>
      <c r="M376" s="161">
        <v>19945.174314363896</v>
      </c>
      <c r="N376" s="161">
        <v>21078.512500000001</v>
      </c>
      <c r="O376" s="161">
        <v>0</v>
      </c>
      <c r="P376" s="161">
        <v>91773.212030760071</v>
      </c>
      <c r="Q376" s="161">
        <v>91773.212030760071</v>
      </c>
      <c r="R376" s="161">
        <v>0</v>
      </c>
      <c r="S376" s="161">
        <v>0</v>
      </c>
      <c r="T376" s="161">
        <v>0</v>
      </c>
      <c r="U376" s="161">
        <v>0</v>
      </c>
      <c r="V376" s="161">
        <v>0</v>
      </c>
      <c r="W376" s="161">
        <v>894.94988022318205</v>
      </c>
      <c r="X376" s="161">
        <v>760.12642477786164</v>
      </c>
      <c r="Y376" s="161">
        <v>725.92899869853488</v>
      </c>
      <c r="Z376" s="161">
        <v>549.44816749237361</v>
      </c>
      <c r="AA376" s="161">
        <v>2930.4534711919523</v>
      </c>
      <c r="AB376" s="161">
        <v>108.51047186098359</v>
      </c>
      <c r="AC376" s="161">
        <v>100.59864809373329</v>
      </c>
      <c r="AD376" s="161">
        <v>90.393542075106083</v>
      </c>
      <c r="AE376" s="161">
        <v>82.711046532993493</v>
      </c>
      <c r="AF376" s="161">
        <v>382.21370856281646</v>
      </c>
      <c r="AG376" s="161">
        <v>0</v>
      </c>
      <c r="AH376" s="161">
        <v>0</v>
      </c>
      <c r="AI376" s="161">
        <v>0</v>
      </c>
      <c r="AJ376" s="161">
        <v>0</v>
      </c>
      <c r="AK376" s="161">
        <v>0</v>
      </c>
      <c r="AL376" s="161">
        <v>50749.525216396178</v>
      </c>
      <c r="AM376" s="161">
        <v>39285.834214363895</v>
      </c>
      <c r="AN376" s="161">
        <v>1737.8525999999999</v>
      </c>
      <c r="AO376" s="161">
        <v>12215.856013199998</v>
      </c>
      <c r="AP376" s="161">
        <v>13110.458861537152</v>
      </c>
      <c r="AQ376" s="161">
        <v>1062.7821428571431</v>
      </c>
      <c r="AR376" s="161">
        <v>91773.212030760071</v>
      </c>
    </row>
    <row r="377" spans="1:44" x14ac:dyDescent="0.55000000000000004">
      <c r="A377" s="4" t="str">
        <f t="shared" si="5"/>
        <v>Capital</v>
      </c>
      <c r="B377" t="s">
        <v>58</v>
      </c>
      <c r="C377" s="4" t="s">
        <v>183</v>
      </c>
      <c r="D377" t="s">
        <v>855</v>
      </c>
      <c r="E377" t="s">
        <v>856</v>
      </c>
      <c r="F377" s="3" t="s">
        <v>150</v>
      </c>
      <c r="G377" s="161">
        <v>0</v>
      </c>
      <c r="H377" s="161">
        <v>0</v>
      </c>
      <c r="I377" s="161">
        <v>0</v>
      </c>
      <c r="J377" s="161">
        <v>0</v>
      </c>
      <c r="K377" s="161">
        <v>2739.5905000000002</v>
      </c>
      <c r="L377" s="161">
        <v>2791.8897500000003</v>
      </c>
      <c r="M377" s="161">
        <v>2775.1985</v>
      </c>
      <c r="N377" s="161">
        <v>2820.82125</v>
      </c>
      <c r="O377" s="161">
        <v>0</v>
      </c>
      <c r="P377" s="161">
        <v>11127.5</v>
      </c>
      <c r="Q377" s="161">
        <v>11127.5</v>
      </c>
      <c r="R377" s="161">
        <v>0</v>
      </c>
      <c r="S377" s="161">
        <v>0</v>
      </c>
      <c r="T377" s="161">
        <v>0</v>
      </c>
      <c r="U377" s="161">
        <v>0</v>
      </c>
      <c r="V377" s="161">
        <v>0</v>
      </c>
      <c r="W377" s="161">
        <v>90.095231301166876</v>
      </c>
      <c r="X377" s="161">
        <v>48.665664425783952</v>
      </c>
      <c r="Y377" s="161">
        <v>388.3853207405603</v>
      </c>
      <c r="Z377" s="161">
        <v>54.989687944108717</v>
      </c>
      <c r="AA377" s="161">
        <v>582.13590441161978</v>
      </c>
      <c r="AB377" s="161">
        <v>138.56204833057299</v>
      </c>
      <c r="AC377" s="161">
        <v>139.00920298432231</v>
      </c>
      <c r="AD377" s="161">
        <v>135.65554308120235</v>
      </c>
      <c r="AE377" s="161">
        <v>145.71652279056224</v>
      </c>
      <c r="AF377" s="161">
        <v>558.9433171866599</v>
      </c>
      <c r="AG377" s="161">
        <v>0</v>
      </c>
      <c r="AH377" s="161">
        <v>0</v>
      </c>
      <c r="AI377" s="161">
        <v>0</v>
      </c>
      <c r="AJ377" s="161">
        <v>0</v>
      </c>
      <c r="AK377" s="161">
        <v>0</v>
      </c>
      <c r="AL377" s="161">
        <v>5531.4802500000005</v>
      </c>
      <c r="AM377" s="161">
        <v>5272.209499999999</v>
      </c>
      <c r="AN377" s="161">
        <v>323.81025</v>
      </c>
      <c r="AO377" s="161">
        <v>972.02718400000003</v>
      </c>
      <c r="AP377" s="161">
        <v>1589.6428571428571</v>
      </c>
      <c r="AQ377" s="161">
        <v>119.22321428571429</v>
      </c>
      <c r="AR377" s="161">
        <v>11127.5</v>
      </c>
    </row>
    <row r="378" spans="1:44" x14ac:dyDescent="0.55000000000000004">
      <c r="A378" s="4" t="str">
        <f t="shared" si="5"/>
        <v>Capital</v>
      </c>
      <c r="B378" t="s">
        <v>58</v>
      </c>
      <c r="C378" s="4" t="s">
        <v>183</v>
      </c>
      <c r="D378" t="s">
        <v>857</v>
      </c>
      <c r="E378" t="s">
        <v>858</v>
      </c>
      <c r="F378" s="3" t="s">
        <v>150</v>
      </c>
      <c r="G378" s="161">
        <v>599.83280000000002</v>
      </c>
      <c r="H378" s="161">
        <v>599.83280000000002</v>
      </c>
      <c r="I378" s="161">
        <v>573.82640000000015</v>
      </c>
      <c r="J378" s="161">
        <v>639.08320000000015</v>
      </c>
      <c r="K378" s="161">
        <v>868.59360000000004</v>
      </c>
      <c r="L378" s="161">
        <v>885.17520000000002</v>
      </c>
      <c r="M378" s="161">
        <v>879.88319999999999</v>
      </c>
      <c r="N378" s="161">
        <v>894.34799999999996</v>
      </c>
      <c r="O378" s="161">
        <v>2408.0000000000005</v>
      </c>
      <c r="P378" s="161">
        <v>3528</v>
      </c>
      <c r="Q378" s="161">
        <v>5936</v>
      </c>
      <c r="R378" s="161">
        <v>6.2247023922097</v>
      </c>
      <c r="S378" s="161">
        <v>6.8149977350606799</v>
      </c>
      <c r="T378" s="161">
        <v>5.852284300368094</v>
      </c>
      <c r="U378" s="161">
        <v>6.4425796432190738</v>
      </c>
      <c r="V378" s="161">
        <v>25.334564070857546</v>
      </c>
      <c r="W378" s="161">
        <v>80.088970046206441</v>
      </c>
      <c r="X378" s="161">
        <v>46.253359674288099</v>
      </c>
      <c r="Y378" s="161">
        <v>331.50055247234548</v>
      </c>
      <c r="Z378" s="161">
        <v>47.837170181062802</v>
      </c>
      <c r="AA378" s="161">
        <v>505.68005237390281</v>
      </c>
      <c r="AB378" s="161">
        <v>158.50670570786772</v>
      </c>
      <c r="AC378" s="161">
        <v>159.01822391910733</v>
      </c>
      <c r="AD378" s="161">
        <v>155.18183733481041</v>
      </c>
      <c r="AE378" s="161">
        <v>166.69099708770116</v>
      </c>
      <c r="AF378" s="161">
        <v>639.39776404948657</v>
      </c>
      <c r="AG378" s="161">
        <v>0</v>
      </c>
      <c r="AH378" s="161">
        <v>0</v>
      </c>
      <c r="AI378" s="161">
        <v>0</v>
      </c>
      <c r="AJ378" s="161">
        <v>0</v>
      </c>
      <c r="AK378" s="161">
        <v>0</v>
      </c>
      <c r="AL378" s="161">
        <v>2948.8592000000003</v>
      </c>
      <c r="AM378" s="161">
        <v>2814.4031999999997</v>
      </c>
      <c r="AN378" s="161">
        <v>172.73760000000001</v>
      </c>
      <c r="AO378" s="161">
        <v>518.53096960000005</v>
      </c>
      <c r="AP378" s="161">
        <v>848</v>
      </c>
      <c r="AQ378" s="161">
        <v>79.489285714285714</v>
      </c>
      <c r="AR378" s="161">
        <v>5936</v>
      </c>
    </row>
    <row r="379" spans="1:44" x14ac:dyDescent="0.55000000000000004">
      <c r="A379" s="4" t="str">
        <f t="shared" si="5"/>
        <v>Capital</v>
      </c>
      <c r="B379" t="s">
        <v>58</v>
      </c>
      <c r="C379" s="4" t="s">
        <v>183</v>
      </c>
      <c r="D379" t="s">
        <v>859</v>
      </c>
      <c r="E379" t="s">
        <v>860</v>
      </c>
      <c r="F379" s="3" t="s">
        <v>150</v>
      </c>
      <c r="G379" s="161">
        <v>0</v>
      </c>
      <c r="H379" s="161">
        <v>0</v>
      </c>
      <c r="I379" s="161">
        <v>0</v>
      </c>
      <c r="J379" s="161">
        <v>0</v>
      </c>
      <c r="K379" s="161">
        <v>3158.9921999999997</v>
      </c>
      <c r="L379" s="161">
        <v>3219.2979000000005</v>
      </c>
      <c r="M379" s="161">
        <v>3200.0514000000003</v>
      </c>
      <c r="N379" s="161">
        <v>3252.6584999999995</v>
      </c>
      <c r="O379" s="161">
        <v>0</v>
      </c>
      <c r="P379" s="161">
        <v>12831</v>
      </c>
      <c r="Q379" s="161">
        <v>12831</v>
      </c>
      <c r="R379" s="161">
        <v>0</v>
      </c>
      <c r="S379" s="161">
        <v>0</v>
      </c>
      <c r="T379" s="161">
        <v>0</v>
      </c>
      <c r="U379" s="161">
        <v>0</v>
      </c>
      <c r="V379" s="161">
        <v>0</v>
      </c>
      <c r="W379" s="161">
        <v>94.335006891810025</v>
      </c>
      <c r="X379" s="161">
        <v>50.955813339938487</v>
      </c>
      <c r="Y379" s="161">
        <v>406.66227701070437</v>
      </c>
      <c r="Z379" s="161">
        <v>57.577437965007952</v>
      </c>
      <c r="AA379" s="161">
        <v>609.53053520746084</v>
      </c>
      <c r="AB379" s="161">
        <v>157.7975539983797</v>
      </c>
      <c r="AC379" s="161">
        <v>158.3067837006738</v>
      </c>
      <c r="AD379" s="161">
        <v>154.48756093346816</v>
      </c>
      <c r="AE379" s="161">
        <v>165.94522923508507</v>
      </c>
      <c r="AF379" s="161">
        <v>636.53712786760673</v>
      </c>
      <c r="AG379" s="161">
        <v>0</v>
      </c>
      <c r="AH379" s="161">
        <v>0</v>
      </c>
      <c r="AI379" s="161">
        <v>0</v>
      </c>
      <c r="AJ379" s="161">
        <v>0</v>
      </c>
      <c r="AK379" s="161">
        <v>0</v>
      </c>
      <c r="AL379" s="161">
        <v>6378.2901000000002</v>
      </c>
      <c r="AM379" s="161">
        <v>5954.8670999999995</v>
      </c>
      <c r="AN379" s="161">
        <v>497.84280000000001</v>
      </c>
      <c r="AO379" s="161">
        <v>1494.4453888000003</v>
      </c>
      <c r="AP379" s="161">
        <v>1833</v>
      </c>
      <c r="AQ379" s="161">
        <v>91.65</v>
      </c>
      <c r="AR379" s="161">
        <v>12831</v>
      </c>
    </row>
    <row r="380" spans="1:44" x14ac:dyDescent="0.55000000000000004">
      <c r="A380" s="4" t="str">
        <f t="shared" si="5"/>
        <v>Capital</v>
      </c>
      <c r="B380" t="s">
        <v>58</v>
      </c>
      <c r="C380" s="4" t="s">
        <v>183</v>
      </c>
      <c r="D380" t="s">
        <v>861</v>
      </c>
      <c r="E380" t="s">
        <v>862</v>
      </c>
      <c r="F380" s="3" t="s">
        <v>150</v>
      </c>
      <c r="G380" s="161">
        <v>0</v>
      </c>
      <c r="H380" s="161">
        <v>0</v>
      </c>
      <c r="I380" s="161">
        <v>0</v>
      </c>
      <c r="J380" s="161">
        <v>0</v>
      </c>
      <c r="K380" s="161">
        <v>2719.7714000000001</v>
      </c>
      <c r="L380" s="161">
        <v>2771.6923000000002</v>
      </c>
      <c r="M380" s="161">
        <v>2755.1217999999999</v>
      </c>
      <c r="N380" s="161">
        <v>2800.4144999999999</v>
      </c>
      <c r="O380" s="161">
        <v>0</v>
      </c>
      <c r="P380" s="161">
        <v>11047</v>
      </c>
      <c r="Q380" s="161">
        <v>11047</v>
      </c>
      <c r="R380" s="161">
        <v>0</v>
      </c>
      <c r="S380" s="161">
        <v>0</v>
      </c>
      <c r="T380" s="161">
        <v>0</v>
      </c>
      <c r="U380" s="161">
        <v>0</v>
      </c>
      <c r="V380" s="161">
        <v>0</v>
      </c>
      <c r="W380" s="161">
        <v>185.17040649999453</v>
      </c>
      <c r="X380" s="161">
        <v>102.24386608010654</v>
      </c>
      <c r="Y380" s="161">
        <v>783.99988054865673</v>
      </c>
      <c r="Z380" s="161">
        <v>113.70631339344224</v>
      </c>
      <c r="AA380" s="161">
        <v>1185.1204665222001</v>
      </c>
      <c r="AB380" s="161">
        <v>209.944767964715</v>
      </c>
      <c r="AC380" s="161">
        <v>210.62228234297953</v>
      </c>
      <c r="AD380" s="161">
        <v>205.54092450599569</v>
      </c>
      <c r="AE380" s="161">
        <v>220.78499801694716</v>
      </c>
      <c r="AF380" s="161">
        <v>846.8929728306374</v>
      </c>
      <c r="AG380" s="161">
        <v>0</v>
      </c>
      <c r="AH380" s="161">
        <v>0</v>
      </c>
      <c r="AI380" s="161">
        <v>0</v>
      </c>
      <c r="AJ380" s="161">
        <v>0</v>
      </c>
      <c r="AK380" s="161">
        <v>0</v>
      </c>
      <c r="AL380" s="161">
        <v>5491.4637000000002</v>
      </c>
      <c r="AM380" s="161">
        <v>5234.0685999999996</v>
      </c>
      <c r="AN380" s="161">
        <v>321.46770000000009</v>
      </c>
      <c r="AO380" s="161">
        <v>964.99521920000007</v>
      </c>
      <c r="AP380" s="161">
        <v>1578.1428571428571</v>
      </c>
      <c r="AQ380" s="161">
        <v>118.36071428571429</v>
      </c>
      <c r="AR380" s="161">
        <v>11047</v>
      </c>
    </row>
    <row r="381" spans="1:44" x14ac:dyDescent="0.55000000000000004">
      <c r="A381" s="4" t="str">
        <f t="shared" si="5"/>
        <v>Capital</v>
      </c>
      <c r="B381" t="s">
        <v>58</v>
      </c>
      <c r="C381" s="4" t="s">
        <v>183</v>
      </c>
      <c r="D381" t="s">
        <v>863</v>
      </c>
      <c r="E381" t="s">
        <v>864</v>
      </c>
      <c r="F381" s="3" t="s">
        <v>150</v>
      </c>
      <c r="G381" s="161">
        <v>0</v>
      </c>
      <c r="H381" s="161">
        <v>0</v>
      </c>
      <c r="I381" s="161">
        <v>0</v>
      </c>
      <c r="J381" s="161">
        <v>0</v>
      </c>
      <c r="K381" s="161">
        <v>679.01959999999997</v>
      </c>
      <c r="L381" s="161">
        <v>691.98220000000003</v>
      </c>
      <c r="M381" s="161">
        <v>687.84519999999998</v>
      </c>
      <c r="N381" s="161">
        <v>699.15300000000002</v>
      </c>
      <c r="O381" s="161">
        <v>0</v>
      </c>
      <c r="P381" s="161">
        <v>2758</v>
      </c>
      <c r="Q381" s="161">
        <v>2758</v>
      </c>
      <c r="R381" s="161">
        <v>0</v>
      </c>
      <c r="S381" s="161">
        <v>0</v>
      </c>
      <c r="T381" s="161">
        <v>0</v>
      </c>
      <c r="U381" s="161">
        <v>0</v>
      </c>
      <c r="V381" s="161">
        <v>0</v>
      </c>
      <c r="W381" s="161">
        <v>22.779046260233375</v>
      </c>
      <c r="X381" s="161">
        <v>15.00313288515679</v>
      </c>
      <c r="Y381" s="161">
        <v>80.90706414811207</v>
      </c>
      <c r="Z381" s="161">
        <v>14.737937588821744</v>
      </c>
      <c r="AA381" s="161">
        <v>133.427180882324</v>
      </c>
      <c r="AB381" s="161">
        <v>40.14564818372299</v>
      </c>
      <c r="AC381" s="161">
        <v>40.275202514287649</v>
      </c>
      <c r="AD381" s="161">
        <v>39.303545035052728</v>
      </c>
      <c r="AE381" s="161">
        <v>42.218517472757497</v>
      </c>
      <c r="AF381" s="161">
        <v>161.94291320582087</v>
      </c>
      <c r="AG381" s="161">
        <v>0</v>
      </c>
      <c r="AH381" s="161">
        <v>0</v>
      </c>
      <c r="AI381" s="161">
        <v>0</v>
      </c>
      <c r="AJ381" s="161">
        <v>0</v>
      </c>
      <c r="AK381" s="161">
        <v>0</v>
      </c>
      <c r="AL381" s="161">
        <v>1371.0018</v>
      </c>
      <c r="AM381" s="161">
        <v>1306.7403999999999</v>
      </c>
      <c r="AN381" s="161">
        <v>80.257800000000017</v>
      </c>
      <c r="AO381" s="161">
        <v>240.92122880000005</v>
      </c>
      <c r="AP381" s="161">
        <v>394</v>
      </c>
      <c r="AQ381" s="161">
        <v>36.932142857142857</v>
      </c>
      <c r="AR381" s="161">
        <v>2758</v>
      </c>
    </row>
    <row r="382" spans="1:44" x14ac:dyDescent="0.55000000000000004">
      <c r="A382" s="4" t="str">
        <f t="shared" si="5"/>
        <v>Capital</v>
      </c>
      <c r="B382" t="s">
        <v>58</v>
      </c>
      <c r="C382" s="4" t="s">
        <v>183</v>
      </c>
      <c r="D382" t="s">
        <v>865</v>
      </c>
      <c r="E382" t="s">
        <v>866</v>
      </c>
      <c r="F382" s="3" t="s">
        <v>150</v>
      </c>
      <c r="G382" s="161">
        <v>0</v>
      </c>
      <c r="H382" s="161">
        <v>0</v>
      </c>
      <c r="I382" s="161">
        <v>0</v>
      </c>
      <c r="J382" s="161">
        <v>0</v>
      </c>
      <c r="K382" s="161">
        <v>1189.0228999999999</v>
      </c>
      <c r="L382" s="161">
        <v>1211.72155</v>
      </c>
      <c r="M382" s="161">
        <v>1204.4773</v>
      </c>
      <c r="N382" s="161">
        <v>1224.2782500000001</v>
      </c>
      <c r="O382" s="161">
        <v>0</v>
      </c>
      <c r="P382" s="161">
        <v>4829.5</v>
      </c>
      <c r="Q382" s="161">
        <v>4829.5</v>
      </c>
      <c r="R382" s="161">
        <v>0</v>
      </c>
      <c r="S382" s="161">
        <v>0</v>
      </c>
      <c r="T382" s="161">
        <v>0</v>
      </c>
      <c r="U382" s="161">
        <v>0</v>
      </c>
      <c r="V382" s="161">
        <v>0</v>
      </c>
      <c r="W382" s="161">
        <v>85.855455710523728</v>
      </c>
      <c r="X382" s="161">
        <v>46.375515511629409</v>
      </c>
      <c r="Y382" s="161">
        <v>370.10836447041629</v>
      </c>
      <c r="Z382" s="161">
        <v>52.401937923209481</v>
      </c>
      <c r="AA382" s="161">
        <v>554.74127361577894</v>
      </c>
      <c r="AB382" s="161">
        <v>60.635831312995933</v>
      </c>
      <c r="AC382" s="161">
        <v>60.831509671408185</v>
      </c>
      <c r="AD382" s="161">
        <v>59.36392198331631</v>
      </c>
      <c r="AE382" s="161">
        <v>63.766685047591935</v>
      </c>
      <c r="AF382" s="161">
        <v>244.59794801531234</v>
      </c>
      <c r="AG382" s="161">
        <v>0</v>
      </c>
      <c r="AH382" s="161">
        <v>0</v>
      </c>
      <c r="AI382" s="161">
        <v>0</v>
      </c>
      <c r="AJ382" s="161">
        <v>0</v>
      </c>
      <c r="AK382" s="161">
        <v>0</v>
      </c>
      <c r="AL382" s="161">
        <v>2400.7444500000001</v>
      </c>
      <c r="AM382" s="161">
        <v>2288.2170999999998</v>
      </c>
      <c r="AN382" s="161">
        <v>140.53845000000001</v>
      </c>
      <c r="AO382" s="161">
        <v>421.87421119999999</v>
      </c>
      <c r="AP382" s="161">
        <v>689.92857142857144</v>
      </c>
      <c r="AQ382" s="161">
        <v>51.744642857142857</v>
      </c>
      <c r="AR382" s="161">
        <v>4829.5</v>
      </c>
    </row>
    <row r="383" spans="1:44" x14ac:dyDescent="0.55000000000000004">
      <c r="A383" s="4" t="str">
        <f t="shared" si="5"/>
        <v>Capital</v>
      </c>
      <c r="B383" t="s">
        <v>58</v>
      </c>
      <c r="C383" s="4" t="s">
        <v>183</v>
      </c>
      <c r="D383" t="s">
        <v>867</v>
      </c>
      <c r="E383" t="s">
        <v>868</v>
      </c>
      <c r="F383" s="3" t="s">
        <v>150</v>
      </c>
      <c r="G383" s="161">
        <v>0</v>
      </c>
      <c r="H383" s="161">
        <v>0</v>
      </c>
      <c r="I383" s="161">
        <v>0</v>
      </c>
      <c r="J383" s="161">
        <v>0</v>
      </c>
      <c r="K383" s="161">
        <v>587.31010000000003</v>
      </c>
      <c r="L383" s="161">
        <v>598.52195000000006</v>
      </c>
      <c r="M383" s="161">
        <v>594.94370000000004</v>
      </c>
      <c r="N383" s="161">
        <v>604.72424999999998</v>
      </c>
      <c r="O383" s="161">
        <v>0</v>
      </c>
      <c r="P383" s="161">
        <v>2385.5</v>
      </c>
      <c r="Q383" s="161">
        <v>2385.5</v>
      </c>
      <c r="R383" s="161">
        <v>0</v>
      </c>
      <c r="S383" s="161">
        <v>0</v>
      </c>
      <c r="T383" s="161">
        <v>0</v>
      </c>
      <c r="U383" s="161">
        <v>0</v>
      </c>
      <c r="V383" s="161">
        <v>0</v>
      </c>
      <c r="W383" s="161">
        <v>75.256016733915871</v>
      </c>
      <c r="X383" s="161">
        <v>40.650143226243067</v>
      </c>
      <c r="Y383" s="161">
        <v>324.41597379505629</v>
      </c>
      <c r="Z383" s="161">
        <v>45.932562870961398</v>
      </c>
      <c r="AA383" s="161">
        <v>486.25469662617661</v>
      </c>
      <c r="AB383" s="161">
        <v>45.5362445017456</v>
      </c>
      <c r="AC383" s="161">
        <v>45.683194867221189</v>
      </c>
      <c r="AD383" s="161">
        <v>44.581067126154331</v>
      </c>
      <c r="AE383" s="161">
        <v>47.887450349354893</v>
      </c>
      <c r="AF383" s="161">
        <v>183.68795684447599</v>
      </c>
      <c r="AG383" s="161">
        <v>0</v>
      </c>
      <c r="AH383" s="161">
        <v>0</v>
      </c>
      <c r="AI383" s="161">
        <v>0</v>
      </c>
      <c r="AJ383" s="161">
        <v>0</v>
      </c>
      <c r="AK383" s="161">
        <v>0</v>
      </c>
      <c r="AL383" s="161">
        <v>1185.83205</v>
      </c>
      <c r="AM383" s="161">
        <v>1130.2499</v>
      </c>
      <c r="AN383" s="161">
        <v>69.418050000000008</v>
      </c>
      <c r="AO383" s="161">
        <v>208.38201280000004</v>
      </c>
      <c r="AP383" s="161">
        <v>340.78571428571428</v>
      </c>
      <c r="AQ383" s="161">
        <v>25.558928571428574</v>
      </c>
      <c r="AR383" s="161">
        <v>2385.5</v>
      </c>
    </row>
    <row r="384" spans="1:44" x14ac:dyDescent="0.55000000000000004">
      <c r="A384" s="4" t="str">
        <f t="shared" si="5"/>
        <v>Capital</v>
      </c>
      <c r="B384" t="s">
        <v>59</v>
      </c>
      <c r="C384" s="4" t="s">
        <v>184</v>
      </c>
      <c r="D384" t="s">
        <v>869</v>
      </c>
      <c r="E384" t="s">
        <v>870</v>
      </c>
      <c r="F384" s="3" t="s">
        <v>150</v>
      </c>
      <c r="G384" s="161">
        <v>1633.450231512893</v>
      </c>
      <c r="H384" s="161">
        <v>1633.450231512893</v>
      </c>
      <c r="I384" s="161">
        <v>1562.6302295043049</v>
      </c>
      <c r="J384" s="161">
        <v>2031.3716000000002</v>
      </c>
      <c r="K384" s="161">
        <v>21814.049957207961</v>
      </c>
      <c r="L384" s="161">
        <v>25948.078000000001</v>
      </c>
      <c r="M384" s="161">
        <v>22097.579444872728</v>
      </c>
      <c r="N384" s="161">
        <v>26216.97</v>
      </c>
      <c r="O384" s="161">
        <v>7119.5208610171985</v>
      </c>
      <c r="P384" s="161">
        <v>96076.677402080692</v>
      </c>
      <c r="Q384" s="161">
        <v>103196.19826309789</v>
      </c>
      <c r="R384" s="161">
        <v>17.307477004314872</v>
      </c>
      <c r="S384" s="161">
        <v>18.948763997398046</v>
      </c>
      <c r="T384" s="161">
        <v>16.271986927133643</v>
      </c>
      <c r="U384" s="161">
        <v>17.913273920216817</v>
      </c>
      <c r="V384" s="161">
        <v>70.441501849063371</v>
      </c>
      <c r="W384" s="161">
        <v>1688.2652500431218</v>
      </c>
      <c r="X384" s="161">
        <v>1123.6217935591917</v>
      </c>
      <c r="Y384" s="161">
        <v>4810.8229577559659</v>
      </c>
      <c r="Z384" s="161">
        <v>985.72468942833075</v>
      </c>
      <c r="AA384" s="161">
        <v>8608.4346907866093</v>
      </c>
      <c r="AB384" s="161">
        <v>165.74493246160768</v>
      </c>
      <c r="AC384" s="161">
        <v>166.2798092101728</v>
      </c>
      <c r="AD384" s="161">
        <v>162.26823359593459</v>
      </c>
      <c r="AE384" s="161">
        <v>174.30296043864914</v>
      </c>
      <c r="AF384" s="161">
        <v>668.59593570636423</v>
      </c>
      <c r="AG384" s="161">
        <v>0</v>
      </c>
      <c r="AH384" s="161">
        <v>0</v>
      </c>
      <c r="AI384" s="161">
        <v>0</v>
      </c>
      <c r="AJ384" s="161">
        <v>0</v>
      </c>
      <c r="AK384" s="161">
        <v>0</v>
      </c>
      <c r="AL384" s="161">
        <v>51287.646988720851</v>
      </c>
      <c r="AM384" s="161">
        <v>49322.754374377037</v>
      </c>
      <c r="AN384" s="161">
        <v>2585.7969000000003</v>
      </c>
      <c r="AO384" s="161">
        <v>14274.055873294086</v>
      </c>
      <c r="AP384" s="161">
        <v>14742.314037585413</v>
      </c>
      <c r="AQ384" s="161">
        <v>679.7169463473374</v>
      </c>
      <c r="AR384" s="161">
        <v>103196.19826309789</v>
      </c>
    </row>
    <row r="385" spans="1:44" x14ac:dyDescent="0.55000000000000004">
      <c r="A385" s="4" t="str">
        <f t="shared" si="5"/>
        <v>Capital</v>
      </c>
      <c r="B385" t="s">
        <v>59</v>
      </c>
      <c r="C385" s="4" t="s">
        <v>184</v>
      </c>
      <c r="D385" t="s">
        <v>871</v>
      </c>
      <c r="E385" t="s">
        <v>872</v>
      </c>
      <c r="F385" s="3" t="s">
        <v>150</v>
      </c>
      <c r="G385" s="161">
        <v>15778.99265317073</v>
      </c>
      <c r="H385" s="161">
        <v>15778.99265317073</v>
      </c>
      <c r="I385" s="161">
        <v>15094.877355482076</v>
      </c>
      <c r="J385" s="161">
        <v>19622.879800000002</v>
      </c>
      <c r="K385" s="161">
        <v>11554.88665374964</v>
      </c>
      <c r="L385" s="161">
        <v>13744.67835</v>
      </c>
      <c r="M385" s="161">
        <v>11705.072020492122</v>
      </c>
      <c r="N385" s="161">
        <v>13887.11025</v>
      </c>
      <c r="O385" s="161">
        <v>68773.976208652806</v>
      </c>
      <c r="P385" s="161">
        <v>50891.747274241759</v>
      </c>
      <c r="Q385" s="161">
        <v>119665.72348289457</v>
      </c>
      <c r="R385" s="161">
        <v>29.279240842291898</v>
      </c>
      <c r="S385" s="161">
        <v>32.05582330718974</v>
      </c>
      <c r="T385" s="161">
        <v>27.527491390188967</v>
      </c>
      <c r="U385" s="161">
        <v>30.304073855086809</v>
      </c>
      <c r="V385" s="161">
        <v>119.16662939475742</v>
      </c>
      <c r="W385" s="161">
        <v>1751.6567291557883</v>
      </c>
      <c r="X385" s="161">
        <v>1029.7116173629402</v>
      </c>
      <c r="Y385" s="161">
        <v>6683.3785201163855</v>
      </c>
      <c r="Z385" s="161">
        <v>1061.9792669094841</v>
      </c>
      <c r="AA385" s="161">
        <v>10526.726133544598</v>
      </c>
      <c r="AB385" s="161">
        <v>215.00516703432609</v>
      </c>
      <c r="AC385" s="161">
        <v>215.69901186541713</v>
      </c>
      <c r="AD385" s="161">
        <v>210.49517563223455</v>
      </c>
      <c r="AE385" s="161">
        <v>226.10668433178222</v>
      </c>
      <c r="AF385" s="161">
        <v>867.30603886376002</v>
      </c>
      <c r="AG385" s="161">
        <v>0</v>
      </c>
      <c r="AH385" s="161">
        <v>0</v>
      </c>
      <c r="AI385" s="161">
        <v>0</v>
      </c>
      <c r="AJ385" s="161">
        <v>0</v>
      </c>
      <c r="AK385" s="161">
        <v>0</v>
      </c>
      <c r="AL385" s="161">
        <v>59355.784056920369</v>
      </c>
      <c r="AM385" s="161">
        <v>57313.366925974195</v>
      </c>
      <c r="AN385" s="161">
        <v>2996.5725000000007</v>
      </c>
      <c r="AO385" s="161">
        <v>16541.540422840673</v>
      </c>
      <c r="AP385" s="161">
        <v>17095.103354699222</v>
      </c>
      <c r="AQ385" s="161">
        <v>787.69240108765109</v>
      </c>
      <c r="AR385" s="161">
        <v>119665.72348289457</v>
      </c>
    </row>
    <row r="386" spans="1:44" x14ac:dyDescent="0.55000000000000004">
      <c r="A386" s="4" t="str">
        <f t="shared" si="5"/>
        <v>Capital</v>
      </c>
      <c r="B386" t="s">
        <v>59</v>
      </c>
      <c r="C386" s="4" t="s">
        <v>184</v>
      </c>
      <c r="D386" t="s">
        <v>873</v>
      </c>
      <c r="E386" t="s">
        <v>874</v>
      </c>
      <c r="F386" s="3" t="s">
        <v>150</v>
      </c>
      <c r="G386" s="161">
        <v>0</v>
      </c>
      <c r="H386" s="161">
        <v>0</v>
      </c>
      <c r="I386" s="161">
        <v>0</v>
      </c>
      <c r="J386" s="161">
        <v>0</v>
      </c>
      <c r="K386" s="161">
        <v>14106.767599999999</v>
      </c>
      <c r="L386" s="161">
        <v>14376.068200000002</v>
      </c>
      <c r="M386" s="161">
        <v>14290.121200000001</v>
      </c>
      <c r="N386" s="161">
        <v>14525.043</v>
      </c>
      <c r="O386" s="161">
        <v>0</v>
      </c>
      <c r="P386" s="161">
        <v>57298</v>
      </c>
      <c r="Q386" s="161">
        <v>57298</v>
      </c>
      <c r="R386" s="161">
        <v>15.331870525967654</v>
      </c>
      <c r="S386" s="161">
        <v>16.785808593753757</v>
      </c>
      <c r="T386" s="161">
        <v>14.414579126978136</v>
      </c>
      <c r="U386" s="161">
        <v>15.868517194764241</v>
      </c>
      <c r="V386" s="161">
        <v>62.400775441463779</v>
      </c>
      <c r="W386" s="161">
        <v>538.1957103223898</v>
      </c>
      <c r="X386" s="161">
        <v>294.36758016756772</v>
      </c>
      <c r="Y386" s="161">
        <v>2273.5180381375221</v>
      </c>
      <c r="Z386" s="161">
        <v>327.32531439821764</v>
      </c>
      <c r="AA386" s="161">
        <v>3433.4066430256971</v>
      </c>
      <c r="AB386" s="161">
        <v>156.95327531978796</v>
      </c>
      <c r="AC386" s="161">
        <v>157.45978044385345</v>
      </c>
      <c r="AD386" s="161">
        <v>153.6609920133624</v>
      </c>
      <c r="AE386" s="161">
        <v>165.05735730483551</v>
      </c>
      <c r="AF386" s="161">
        <v>633.13140508183926</v>
      </c>
      <c r="AG386" s="161">
        <v>0</v>
      </c>
      <c r="AH386" s="161">
        <v>0</v>
      </c>
      <c r="AI386" s="161">
        <v>0</v>
      </c>
      <c r="AJ386" s="161">
        <v>0</v>
      </c>
      <c r="AK386" s="161">
        <v>0</v>
      </c>
      <c r="AL386" s="161">
        <v>28482.835800000001</v>
      </c>
      <c r="AM386" s="161">
        <v>27147.792399999998</v>
      </c>
      <c r="AN386" s="161">
        <v>1667.3718000000001</v>
      </c>
      <c r="AO386" s="161">
        <v>7363.3330340854272</v>
      </c>
      <c r="AP386" s="161">
        <v>8185.4285714285716</v>
      </c>
      <c r="AQ386" s="161">
        <v>654.8342857142859</v>
      </c>
      <c r="AR386" s="161">
        <v>57298</v>
      </c>
    </row>
    <row r="387" spans="1:44" x14ac:dyDescent="0.55000000000000004">
      <c r="A387" s="4" t="str">
        <f t="shared" si="5"/>
        <v>Capital</v>
      </c>
      <c r="B387" t="s">
        <v>59</v>
      </c>
      <c r="C387" s="4" t="s">
        <v>184</v>
      </c>
      <c r="D387" t="s">
        <v>875</v>
      </c>
      <c r="E387" t="s">
        <v>876</v>
      </c>
      <c r="F387" s="3" t="s">
        <v>150</v>
      </c>
      <c r="G387" s="161">
        <v>0</v>
      </c>
      <c r="H387" s="161">
        <v>0</v>
      </c>
      <c r="I387" s="161">
        <v>0</v>
      </c>
      <c r="J387" s="161">
        <v>0</v>
      </c>
      <c r="K387" s="161">
        <v>7474.1912612034812</v>
      </c>
      <c r="L387" s="161">
        <v>8890.6414999999997</v>
      </c>
      <c r="M387" s="161">
        <v>7571.3375326732266</v>
      </c>
      <c r="N387" s="161">
        <v>8982.7725000000009</v>
      </c>
      <c r="O387" s="161">
        <v>0</v>
      </c>
      <c r="P387" s="161">
        <v>32918.942793876711</v>
      </c>
      <c r="Q387" s="161">
        <v>32918.942793876711</v>
      </c>
      <c r="R387" s="161">
        <v>7.4718315325255533</v>
      </c>
      <c r="S387" s="161">
        <v>8.1803934971484473</v>
      </c>
      <c r="T387" s="161">
        <v>7.0247988767334268</v>
      </c>
      <c r="U387" s="161">
        <v>7.7333608413563208</v>
      </c>
      <c r="V387" s="161">
        <v>30.41038474776375</v>
      </c>
      <c r="W387" s="161">
        <v>541.09075441750042</v>
      </c>
      <c r="X387" s="161">
        <v>298.95770768840816</v>
      </c>
      <c r="Y387" s="161">
        <v>2247.4716769182851</v>
      </c>
      <c r="Z387" s="161">
        <v>328.12997542581996</v>
      </c>
      <c r="AA387" s="161">
        <v>3415.6501144500135</v>
      </c>
      <c r="AB387" s="161">
        <v>71.814327326309041</v>
      </c>
      <c r="AC387" s="161">
        <v>72.046079895333037</v>
      </c>
      <c r="AD387" s="161">
        <v>70.307935627653109</v>
      </c>
      <c r="AE387" s="161">
        <v>75.522368430692893</v>
      </c>
      <c r="AF387" s="161">
        <v>289.69071127998808</v>
      </c>
      <c r="AG387" s="161">
        <v>0</v>
      </c>
      <c r="AH387" s="161">
        <v>0</v>
      </c>
      <c r="AI387" s="161">
        <v>0</v>
      </c>
      <c r="AJ387" s="161">
        <v>0</v>
      </c>
      <c r="AK387" s="161">
        <v>0</v>
      </c>
      <c r="AL387" s="161">
        <v>16364.832761203481</v>
      </c>
      <c r="AM387" s="161">
        <v>15729.183232673229</v>
      </c>
      <c r="AN387" s="161">
        <v>824.92680000000018</v>
      </c>
      <c r="AO387" s="161">
        <v>4553.7314751442818</v>
      </c>
      <c r="AP387" s="161">
        <v>4702.706113410959</v>
      </c>
      <c r="AQ387" s="161">
        <v>216.84435595925157</v>
      </c>
      <c r="AR387" s="161">
        <v>32918.942793876711</v>
      </c>
    </row>
    <row r="388" spans="1:44" x14ac:dyDescent="0.55000000000000004">
      <c r="A388" s="4" t="str">
        <f t="shared" si="5"/>
        <v>Capital</v>
      </c>
      <c r="B388" t="s">
        <v>59</v>
      </c>
      <c r="C388" s="4" t="s">
        <v>184</v>
      </c>
      <c r="D388" t="s">
        <v>877</v>
      </c>
      <c r="E388" t="s">
        <v>878</v>
      </c>
      <c r="F388" s="3" t="s">
        <v>150</v>
      </c>
      <c r="G388" s="161">
        <v>0</v>
      </c>
      <c r="H388" s="161">
        <v>0</v>
      </c>
      <c r="I388" s="161">
        <v>0</v>
      </c>
      <c r="J388" s="161">
        <v>0</v>
      </c>
      <c r="K388" s="161">
        <v>2768.6252150291211</v>
      </c>
      <c r="L388" s="161">
        <v>3293.3134</v>
      </c>
      <c r="M388" s="161">
        <v>2804.610595565649</v>
      </c>
      <c r="N388" s="161">
        <v>3327.4410000000003</v>
      </c>
      <c r="O388" s="161">
        <v>0</v>
      </c>
      <c r="P388" s="161">
        <v>12193.990210594771</v>
      </c>
      <c r="Q388" s="161">
        <v>12193.990210594771</v>
      </c>
      <c r="R388" s="161">
        <v>0</v>
      </c>
      <c r="S388" s="161">
        <v>0</v>
      </c>
      <c r="T388" s="161">
        <v>0</v>
      </c>
      <c r="U388" s="161">
        <v>0</v>
      </c>
      <c r="V388" s="161">
        <v>0</v>
      </c>
      <c r="W388" s="161">
        <v>255.3168116479591</v>
      </c>
      <c r="X388" s="161">
        <v>200.90124722977131</v>
      </c>
      <c r="Y388" s="161">
        <v>525.64585295279176</v>
      </c>
      <c r="Z388" s="161">
        <v>158.30891992020878</v>
      </c>
      <c r="AA388" s="161">
        <v>1140.1728317507309</v>
      </c>
      <c r="AB388" s="161">
        <v>28.94018498431587</v>
      </c>
      <c r="AC388" s="161">
        <v>29.03357807825477</v>
      </c>
      <c r="AD388" s="161">
        <v>28.333129873713037</v>
      </c>
      <c r="AE388" s="161">
        <v>30.434474487338232</v>
      </c>
      <c r="AF388" s="161">
        <v>116.74136742362191</v>
      </c>
      <c r="AG388" s="161">
        <v>0</v>
      </c>
      <c r="AH388" s="161">
        <v>0</v>
      </c>
      <c r="AI388" s="161">
        <v>0</v>
      </c>
      <c r="AJ388" s="161">
        <v>0</v>
      </c>
      <c r="AK388" s="161">
        <v>0</v>
      </c>
      <c r="AL388" s="161">
        <v>6061.9386150291211</v>
      </c>
      <c r="AM388" s="161">
        <v>5826.4724955656502</v>
      </c>
      <c r="AN388" s="161">
        <v>305.57909999999998</v>
      </c>
      <c r="AO388" s="161">
        <v>1686.8147126497486</v>
      </c>
      <c r="AP388" s="161">
        <v>1741.9986015135387</v>
      </c>
      <c r="AQ388" s="161">
        <v>80.324510126178509</v>
      </c>
      <c r="AR388" s="161">
        <v>12193.990210594771</v>
      </c>
    </row>
    <row r="389" spans="1:44" x14ac:dyDescent="0.55000000000000004">
      <c r="A389" s="4" t="str">
        <f t="shared" si="5"/>
        <v>Capital</v>
      </c>
      <c r="B389" t="s">
        <v>59</v>
      </c>
      <c r="C389" s="4" t="s">
        <v>184</v>
      </c>
      <c r="D389" t="s">
        <v>879</v>
      </c>
      <c r="E389" t="s">
        <v>880</v>
      </c>
      <c r="F389" s="3" t="s">
        <v>150</v>
      </c>
      <c r="G389" s="161">
        <v>0</v>
      </c>
      <c r="H389" s="161">
        <v>0</v>
      </c>
      <c r="I389" s="161">
        <v>0</v>
      </c>
      <c r="J389" s="161">
        <v>0</v>
      </c>
      <c r="K389" s="161">
        <v>3114.6761999999999</v>
      </c>
      <c r="L389" s="161">
        <v>3174.1359000000002</v>
      </c>
      <c r="M389" s="161">
        <v>3155.1594</v>
      </c>
      <c r="N389" s="161">
        <v>3207.0284999999999</v>
      </c>
      <c r="O389" s="161">
        <v>0</v>
      </c>
      <c r="P389" s="161">
        <v>12651</v>
      </c>
      <c r="Q389" s="161">
        <v>12651</v>
      </c>
      <c r="R389" s="161">
        <v>0</v>
      </c>
      <c r="S389" s="161">
        <v>0</v>
      </c>
      <c r="T389" s="161">
        <v>0</v>
      </c>
      <c r="U389" s="161">
        <v>0</v>
      </c>
      <c r="V389" s="161">
        <v>0</v>
      </c>
      <c r="W389" s="161">
        <v>278.60541649207966</v>
      </c>
      <c r="X389" s="161">
        <v>156.77587226845353</v>
      </c>
      <c r="Y389" s="161">
        <v>1159.1631043735326</v>
      </c>
      <c r="Z389" s="161">
        <v>171.8326866136664</v>
      </c>
      <c r="AA389" s="161">
        <v>1766.3770797477323</v>
      </c>
      <c r="AB389" s="161">
        <v>42.540677694918159</v>
      </c>
      <c r="AC389" s="161">
        <v>42.677961043671431</v>
      </c>
      <c r="AD389" s="161">
        <v>41.648335928021936</v>
      </c>
      <c r="AE389" s="161">
        <v>44.737211274970406</v>
      </c>
      <c r="AF389" s="161">
        <v>171.60418594158193</v>
      </c>
      <c r="AG389" s="161">
        <v>0</v>
      </c>
      <c r="AH389" s="161">
        <v>0</v>
      </c>
      <c r="AI389" s="161">
        <v>0</v>
      </c>
      <c r="AJ389" s="161">
        <v>0</v>
      </c>
      <c r="AK389" s="161">
        <v>0</v>
      </c>
      <c r="AL389" s="161">
        <v>6288.8121000000001</v>
      </c>
      <c r="AM389" s="161">
        <v>5994.0437999999995</v>
      </c>
      <c r="AN389" s="161">
        <v>368.14410000000004</v>
      </c>
      <c r="AO389" s="161">
        <v>1625.7084810586352</v>
      </c>
      <c r="AP389" s="161">
        <v>1807.2857142857142</v>
      </c>
      <c r="AQ389" s="161">
        <v>77.414689574220731</v>
      </c>
      <c r="AR389" s="161">
        <v>12651</v>
      </c>
    </row>
    <row r="390" spans="1:44" x14ac:dyDescent="0.55000000000000004">
      <c r="A390" s="4" t="str">
        <f t="shared" si="5"/>
        <v>Capital</v>
      </c>
      <c r="B390" t="s">
        <v>59</v>
      </c>
      <c r="C390" s="4" t="s">
        <v>184</v>
      </c>
      <c r="D390" t="s">
        <v>881</v>
      </c>
      <c r="E390" t="s">
        <v>882</v>
      </c>
      <c r="F390" s="3" t="s">
        <v>150</v>
      </c>
      <c r="G390" s="161">
        <v>0</v>
      </c>
      <c r="H390" s="161">
        <v>0</v>
      </c>
      <c r="I390" s="161">
        <v>0</v>
      </c>
      <c r="J390" s="161">
        <v>0</v>
      </c>
      <c r="K390" s="161">
        <v>5454.5671233165522</v>
      </c>
      <c r="L390" s="161">
        <v>6488.2740000000003</v>
      </c>
      <c r="M390" s="161">
        <v>5525.4632029047452</v>
      </c>
      <c r="N390" s="161">
        <v>6555.51</v>
      </c>
      <c r="O390" s="161">
        <v>0</v>
      </c>
      <c r="P390" s="161">
        <v>24023.814326221298</v>
      </c>
      <c r="Q390" s="161">
        <v>24023.814326221298</v>
      </c>
      <c r="R390" s="161">
        <v>0</v>
      </c>
      <c r="S390" s="161">
        <v>0</v>
      </c>
      <c r="T390" s="161">
        <v>0</v>
      </c>
      <c r="U390" s="161">
        <v>0</v>
      </c>
      <c r="V390" s="161">
        <v>0</v>
      </c>
      <c r="W390" s="161">
        <v>453.74298192456217</v>
      </c>
      <c r="X390" s="161">
        <v>246.98439051868567</v>
      </c>
      <c r="Y390" s="161">
        <v>1931.9303316586409</v>
      </c>
      <c r="Z390" s="161">
        <v>276.34089193247917</v>
      </c>
      <c r="AA390" s="161">
        <v>2908.9985960343679</v>
      </c>
      <c r="AB390" s="161">
        <v>38.588364094722209</v>
      </c>
      <c r="AC390" s="161">
        <v>38.712892901804814</v>
      </c>
      <c r="AD390" s="161">
        <v>37.778926848685281</v>
      </c>
      <c r="AE390" s="161">
        <v>40.580825008043888</v>
      </c>
      <c r="AF390" s="161">
        <v>155.66100885325619</v>
      </c>
      <c r="AG390" s="161">
        <v>0</v>
      </c>
      <c r="AH390" s="161">
        <v>0</v>
      </c>
      <c r="AI390" s="161">
        <v>0</v>
      </c>
      <c r="AJ390" s="161">
        <v>0</v>
      </c>
      <c r="AK390" s="161">
        <v>0</v>
      </c>
      <c r="AL390" s="161">
        <v>11942.841123316553</v>
      </c>
      <c r="AM390" s="161">
        <v>11478.952402904744</v>
      </c>
      <c r="AN390" s="161">
        <v>602.02079999999989</v>
      </c>
      <c r="AO390" s="161">
        <v>3323.2537306965187</v>
      </c>
      <c r="AP390" s="161">
        <v>3431.9734751744713</v>
      </c>
      <c r="AQ390" s="161">
        <v>158.25017765221517</v>
      </c>
      <c r="AR390" s="161">
        <v>24023.814326221298</v>
      </c>
    </row>
    <row r="391" spans="1:44" x14ac:dyDescent="0.55000000000000004">
      <c r="A391" s="4" t="str">
        <f t="shared" si="5"/>
        <v>Capital</v>
      </c>
      <c r="B391" t="s">
        <v>59</v>
      </c>
      <c r="C391" s="4" t="s">
        <v>184</v>
      </c>
      <c r="D391" t="s">
        <v>883</v>
      </c>
      <c r="E391" t="s">
        <v>884</v>
      </c>
      <c r="F391" s="3" t="s">
        <v>150</v>
      </c>
      <c r="G391" s="161">
        <v>0</v>
      </c>
      <c r="H391" s="161">
        <v>0</v>
      </c>
      <c r="I391" s="161">
        <v>0</v>
      </c>
      <c r="J391" s="161">
        <v>0</v>
      </c>
      <c r="K391" s="161">
        <v>2764.5121423723276</v>
      </c>
      <c r="L391" s="161">
        <v>3288.42085</v>
      </c>
      <c r="M391" s="161">
        <v>2800.4440629880528</v>
      </c>
      <c r="N391" s="161">
        <v>3322.49775</v>
      </c>
      <c r="O391" s="161">
        <v>0</v>
      </c>
      <c r="P391" s="161">
        <v>12175.874805360379</v>
      </c>
      <c r="Q391" s="161">
        <v>12175.874805360379</v>
      </c>
      <c r="R391" s="161">
        <v>0</v>
      </c>
      <c r="S391" s="161">
        <v>0</v>
      </c>
      <c r="T391" s="161">
        <v>0</v>
      </c>
      <c r="U391" s="161">
        <v>0</v>
      </c>
      <c r="V391" s="161">
        <v>0</v>
      </c>
      <c r="W391" s="161">
        <v>73.795293604056198</v>
      </c>
      <c r="X391" s="161">
        <v>40.365512894062313</v>
      </c>
      <c r="Y391" s="161">
        <v>311.69797530136748</v>
      </c>
      <c r="Z391" s="161">
        <v>44.88062094931631</v>
      </c>
      <c r="AA391" s="161">
        <v>470.73940274880232</v>
      </c>
      <c r="AB391" s="161">
        <v>27.729736966962676</v>
      </c>
      <c r="AC391" s="161">
        <v>27.819223814778614</v>
      </c>
      <c r="AD391" s="161">
        <v>27.148072456159106</v>
      </c>
      <c r="AE391" s="161">
        <v>29.161526532017628</v>
      </c>
      <c r="AF391" s="161">
        <v>111.85855976991803</v>
      </c>
      <c r="AG391" s="161">
        <v>0</v>
      </c>
      <c r="AH391" s="161">
        <v>0</v>
      </c>
      <c r="AI391" s="161">
        <v>0</v>
      </c>
      <c r="AJ391" s="161">
        <v>0</v>
      </c>
      <c r="AK391" s="161">
        <v>0</v>
      </c>
      <c r="AL391" s="161">
        <v>6052.9329923723271</v>
      </c>
      <c r="AM391" s="161">
        <v>5817.8283129880519</v>
      </c>
      <c r="AN391" s="161">
        <v>305.11350000000004</v>
      </c>
      <c r="AO391" s="161">
        <v>1684.3087788621003</v>
      </c>
      <c r="AP391" s="161">
        <v>1739.4106864800542</v>
      </c>
      <c r="AQ391" s="161">
        <v>140.42678571428573</v>
      </c>
      <c r="AR391" s="161">
        <v>12175.874805360379</v>
      </c>
    </row>
    <row r="392" spans="1:44" x14ac:dyDescent="0.55000000000000004">
      <c r="A392" s="4" t="str">
        <f t="shared" si="5"/>
        <v>Capital</v>
      </c>
      <c r="B392" t="s">
        <v>59</v>
      </c>
      <c r="C392" s="4" t="s">
        <v>184</v>
      </c>
      <c r="D392" t="s">
        <v>885</v>
      </c>
      <c r="E392" t="s">
        <v>886</v>
      </c>
      <c r="F392" s="3" t="s">
        <v>150</v>
      </c>
      <c r="G392" s="161">
        <v>0</v>
      </c>
      <c r="H392" s="161">
        <v>0</v>
      </c>
      <c r="I392" s="161">
        <v>0</v>
      </c>
      <c r="J392" s="161">
        <v>0</v>
      </c>
      <c r="K392" s="161">
        <v>7836.0536000000002</v>
      </c>
      <c r="L392" s="161">
        <v>7985.6451999999999</v>
      </c>
      <c r="M392" s="161">
        <v>7937.9032000000007</v>
      </c>
      <c r="N392" s="161">
        <v>8068.3980000000001</v>
      </c>
      <c r="O392" s="161">
        <v>0</v>
      </c>
      <c r="P392" s="161">
        <v>31828</v>
      </c>
      <c r="Q392" s="161">
        <v>31828</v>
      </c>
      <c r="R392" s="161">
        <v>0</v>
      </c>
      <c r="S392" s="161">
        <v>0</v>
      </c>
      <c r="T392" s="161">
        <v>0</v>
      </c>
      <c r="U392" s="161">
        <v>0</v>
      </c>
      <c r="V392" s="161">
        <v>0</v>
      </c>
      <c r="W392" s="161">
        <v>349.18031737976133</v>
      </c>
      <c r="X392" s="161">
        <v>189.36914576228631</v>
      </c>
      <c r="Y392" s="161">
        <v>1495.6257531476522</v>
      </c>
      <c r="Z392" s="161">
        <v>212.88187009955638</v>
      </c>
      <c r="AA392" s="161">
        <v>2247.0570863892563</v>
      </c>
      <c r="AB392" s="161">
        <v>107.02845099679914</v>
      </c>
      <c r="AC392" s="161">
        <v>107.37384333563513</v>
      </c>
      <c r="AD392" s="161">
        <v>104.78340079436528</v>
      </c>
      <c r="AE392" s="161">
        <v>112.5547284181748</v>
      </c>
      <c r="AF392" s="161">
        <v>431.74042354497436</v>
      </c>
      <c r="AG392" s="161">
        <v>0</v>
      </c>
      <c r="AH392" s="161">
        <v>0</v>
      </c>
      <c r="AI392" s="161">
        <v>0</v>
      </c>
      <c r="AJ392" s="161">
        <v>0</v>
      </c>
      <c r="AK392" s="161">
        <v>0</v>
      </c>
      <c r="AL392" s="161">
        <v>15821.6988</v>
      </c>
      <c r="AM392" s="161">
        <v>15080.106400000001</v>
      </c>
      <c r="AN392" s="161">
        <v>926.19479999999999</v>
      </c>
      <c r="AO392" s="161">
        <v>4090.1337244293672</v>
      </c>
      <c r="AP392" s="161">
        <v>4546.8571428571431</v>
      </c>
      <c r="AQ392" s="161">
        <v>227.33928571428575</v>
      </c>
      <c r="AR392" s="161">
        <v>31828</v>
      </c>
    </row>
    <row r="393" spans="1:44" x14ac:dyDescent="0.55000000000000004">
      <c r="A393" s="4" t="str">
        <f t="shared" si="5"/>
        <v>Capital</v>
      </c>
      <c r="B393" t="s">
        <v>59</v>
      </c>
      <c r="C393" s="4" t="s">
        <v>184</v>
      </c>
      <c r="D393" t="s">
        <v>887</v>
      </c>
      <c r="E393" t="s">
        <v>888</v>
      </c>
      <c r="F393" s="3" t="s">
        <v>150</v>
      </c>
      <c r="G393" s="161">
        <v>0</v>
      </c>
      <c r="H393" s="161">
        <v>0</v>
      </c>
      <c r="I393" s="161">
        <v>0</v>
      </c>
      <c r="J393" s="161">
        <v>0</v>
      </c>
      <c r="K393" s="161">
        <v>5689.9282000000003</v>
      </c>
      <c r="L393" s="161">
        <v>5798.5499</v>
      </c>
      <c r="M393" s="161">
        <v>5763.8834000000006</v>
      </c>
      <c r="N393" s="161">
        <v>5858.6385</v>
      </c>
      <c r="O393" s="161">
        <v>0</v>
      </c>
      <c r="P393" s="161">
        <v>23111</v>
      </c>
      <c r="Q393" s="161">
        <v>23111</v>
      </c>
      <c r="R393" s="161">
        <v>7.4731244032595514</v>
      </c>
      <c r="S393" s="161">
        <v>8.181808972229625</v>
      </c>
      <c r="T393" s="161">
        <v>7.0260143962269286</v>
      </c>
      <c r="U393" s="161">
        <v>7.7346989651970031</v>
      </c>
      <c r="V393" s="161">
        <v>30.415646736913111</v>
      </c>
      <c r="W393" s="161">
        <v>161.5992454023839</v>
      </c>
      <c r="X393" s="161">
        <v>88.676208545664622</v>
      </c>
      <c r="Y393" s="161">
        <v>678.96910844485649</v>
      </c>
      <c r="Z393" s="161">
        <v>98.191144906852315</v>
      </c>
      <c r="AA393" s="161">
        <v>1027.4357072997573</v>
      </c>
      <c r="AB393" s="161">
        <v>65.363883120251103</v>
      </c>
      <c r="AC393" s="161">
        <v>65.574819411078863</v>
      </c>
      <c r="AD393" s="161">
        <v>63.992797229870689</v>
      </c>
      <c r="AE393" s="161">
        <v>68.738863773495211</v>
      </c>
      <c r="AF393" s="161">
        <v>263.67036353469587</v>
      </c>
      <c r="AG393" s="161">
        <v>0</v>
      </c>
      <c r="AH393" s="161">
        <v>0</v>
      </c>
      <c r="AI393" s="161">
        <v>0</v>
      </c>
      <c r="AJ393" s="161">
        <v>0</v>
      </c>
      <c r="AK393" s="161">
        <v>0</v>
      </c>
      <c r="AL393" s="161">
        <v>11488.4781</v>
      </c>
      <c r="AM393" s="161">
        <v>10949.9918</v>
      </c>
      <c r="AN393" s="161">
        <v>672.53010000000006</v>
      </c>
      <c r="AO393" s="161">
        <v>2969.9170666381247</v>
      </c>
      <c r="AP393" s="161">
        <v>3301.5714285714284</v>
      </c>
      <c r="AQ393" s="161">
        <v>247.61250000000001</v>
      </c>
      <c r="AR393" s="161">
        <v>23111</v>
      </c>
    </row>
    <row r="394" spans="1:44" x14ac:dyDescent="0.55000000000000004">
      <c r="A394" s="4" t="str">
        <f t="shared" si="5"/>
        <v>Northern</v>
      </c>
      <c r="B394" t="s">
        <v>60</v>
      </c>
      <c r="C394" s="4" t="s">
        <v>185</v>
      </c>
      <c r="D394" t="s">
        <v>889</v>
      </c>
      <c r="E394" t="s">
        <v>890</v>
      </c>
      <c r="F394" s="3" t="s">
        <v>150</v>
      </c>
      <c r="G394" s="161">
        <v>6506.8261176399101</v>
      </c>
      <c r="H394" s="161">
        <v>6506.8261176399101</v>
      </c>
      <c r="I394" s="161">
        <v>7015.7934301891255</v>
      </c>
      <c r="J394" s="161">
        <v>8132.2388999999994</v>
      </c>
      <c r="K394" s="161">
        <v>8255.4750196559307</v>
      </c>
      <c r="L394" s="161">
        <v>15329.391750000001</v>
      </c>
      <c r="M394" s="161">
        <v>7164.9523921540695</v>
      </c>
      <c r="N394" s="161">
        <v>12380.590125000001</v>
      </c>
      <c r="O394" s="161">
        <v>29477.838747829035</v>
      </c>
      <c r="P394" s="161">
        <v>43130.409286810005</v>
      </c>
      <c r="Q394" s="161">
        <v>72608.248034639037</v>
      </c>
      <c r="R394" s="161">
        <v>429.83540220987828</v>
      </c>
      <c r="S394" s="161">
        <v>470.59716399860497</v>
      </c>
      <c r="T394" s="161">
        <v>404.1187542144155</v>
      </c>
      <c r="U394" s="161">
        <v>444.88051600314213</v>
      </c>
      <c r="V394" s="161">
        <v>1749.4318364260407</v>
      </c>
      <c r="W394" s="161">
        <v>484.5037418386147</v>
      </c>
      <c r="X394" s="161">
        <v>287.3534247717264</v>
      </c>
      <c r="Y394" s="161">
        <v>1765.3566813769862</v>
      </c>
      <c r="Z394" s="161">
        <v>294.04935669183487</v>
      </c>
      <c r="AA394" s="161">
        <v>2831.2632046791623</v>
      </c>
      <c r="AB394" s="161">
        <v>331.13996910552987</v>
      </c>
      <c r="AC394" s="161">
        <v>350.88273149122546</v>
      </c>
      <c r="AD394" s="161">
        <v>301.78222503848912</v>
      </c>
      <c r="AE394" s="161">
        <v>298.19263187745361</v>
      </c>
      <c r="AF394" s="161">
        <v>1281.997557512698</v>
      </c>
      <c r="AG394" s="161">
        <v>0</v>
      </c>
      <c r="AH394" s="161">
        <v>0</v>
      </c>
      <c r="AI394" s="161">
        <v>0</v>
      </c>
      <c r="AJ394" s="161">
        <v>0</v>
      </c>
      <c r="AK394" s="161">
        <v>0</v>
      </c>
      <c r="AL394" s="161">
        <v>37914.673187295841</v>
      </c>
      <c r="AM394" s="161">
        <v>33256.781247343199</v>
      </c>
      <c r="AN394" s="161">
        <v>1436.7936</v>
      </c>
      <c r="AO394" s="161">
        <v>8538.2464860000018</v>
      </c>
      <c r="AP394" s="161">
        <v>10372.60686209129</v>
      </c>
      <c r="AQ394" s="161">
        <v>728.88750000000005</v>
      </c>
      <c r="AR394" s="161">
        <v>72608.248034639037</v>
      </c>
    </row>
    <row r="395" spans="1:44" x14ac:dyDescent="0.55000000000000004">
      <c r="A395" s="4" t="str">
        <f t="shared" si="5"/>
        <v>Northern</v>
      </c>
      <c r="B395" t="s">
        <v>60</v>
      </c>
      <c r="C395" s="4" t="s">
        <v>185</v>
      </c>
      <c r="D395" t="s">
        <v>891</v>
      </c>
      <c r="E395" t="s">
        <v>892</v>
      </c>
      <c r="F395" s="3" t="s">
        <v>150</v>
      </c>
      <c r="G395" s="161">
        <v>0</v>
      </c>
      <c r="H395" s="161">
        <v>0</v>
      </c>
      <c r="I395" s="161">
        <v>0</v>
      </c>
      <c r="J395" s="161">
        <v>0</v>
      </c>
      <c r="K395" s="161">
        <v>10605.7806</v>
      </c>
      <c r="L395" s="161">
        <v>11997.939840000001</v>
      </c>
      <c r="M395" s="161">
        <v>9204.7898999999998</v>
      </c>
      <c r="N395" s="161">
        <v>9689.9849599999998</v>
      </c>
      <c r="O395" s="161">
        <v>0</v>
      </c>
      <c r="P395" s="161">
        <v>41498.495300000002</v>
      </c>
      <c r="Q395" s="161">
        <v>41498.495300000002</v>
      </c>
      <c r="R395" s="161">
        <v>982.45543338566051</v>
      </c>
      <c r="S395" s="161">
        <v>1075.6227577563802</v>
      </c>
      <c r="T395" s="161">
        <v>923.67604848224494</v>
      </c>
      <c r="U395" s="161">
        <v>1016.8433728529646</v>
      </c>
      <c r="V395" s="161">
        <v>3998.5976124772506</v>
      </c>
      <c r="W395" s="161">
        <v>397.45677498796624</v>
      </c>
      <c r="X395" s="161">
        <v>216.23515597948739</v>
      </c>
      <c r="Y395" s="161">
        <v>1690.0706712678518</v>
      </c>
      <c r="Z395" s="161">
        <v>242.25713575416972</v>
      </c>
      <c r="AA395" s="161">
        <v>2546.0197379894748</v>
      </c>
      <c r="AB395" s="161">
        <v>168.89461693950494</v>
      </c>
      <c r="AC395" s="161">
        <v>178.96421469741583</v>
      </c>
      <c r="AD395" s="161">
        <v>153.92099429949465</v>
      </c>
      <c r="AE395" s="161">
        <v>152.09015834351086</v>
      </c>
      <c r="AF395" s="161">
        <v>653.86998427992626</v>
      </c>
      <c r="AG395" s="161">
        <v>0</v>
      </c>
      <c r="AH395" s="161">
        <v>0</v>
      </c>
      <c r="AI395" s="161">
        <v>0</v>
      </c>
      <c r="AJ395" s="161">
        <v>0</v>
      </c>
      <c r="AK395" s="161">
        <v>0</v>
      </c>
      <c r="AL395" s="161">
        <v>22603.720440000001</v>
      </c>
      <c r="AM395" s="161">
        <v>17834.999660000001</v>
      </c>
      <c r="AN395" s="161">
        <v>1059.7752</v>
      </c>
      <c r="AO395" s="161">
        <v>3570.1578480000003</v>
      </c>
      <c r="AP395" s="161">
        <v>5928.3564714285721</v>
      </c>
      <c r="AQ395" s="161">
        <v>286.73571428571427</v>
      </c>
      <c r="AR395" s="161">
        <v>41498.495300000002</v>
      </c>
    </row>
    <row r="396" spans="1:44" x14ac:dyDescent="0.55000000000000004">
      <c r="A396" s="4" t="str">
        <f t="shared" si="5"/>
        <v>Northern</v>
      </c>
      <c r="B396" t="s">
        <v>60</v>
      </c>
      <c r="C396" s="4" t="s">
        <v>185</v>
      </c>
      <c r="D396" t="s">
        <v>893</v>
      </c>
      <c r="E396" t="s">
        <v>894</v>
      </c>
      <c r="F396" s="3" t="s">
        <v>150</v>
      </c>
      <c r="G396" s="161">
        <v>0</v>
      </c>
      <c r="H396" s="161">
        <v>0</v>
      </c>
      <c r="I396" s="161">
        <v>0</v>
      </c>
      <c r="J396" s="161">
        <v>0</v>
      </c>
      <c r="K396" s="161">
        <v>17945.454750000001</v>
      </c>
      <c r="L396" s="161">
        <v>20301.050400000004</v>
      </c>
      <c r="M396" s="161">
        <v>15574.915875000002</v>
      </c>
      <c r="N396" s="161">
        <v>16395.887599999998</v>
      </c>
      <c r="O396" s="161">
        <v>0</v>
      </c>
      <c r="P396" s="161">
        <v>70217.308625000005</v>
      </c>
      <c r="Q396" s="161">
        <v>70217.308625000005</v>
      </c>
      <c r="R396" s="161">
        <v>512.14514239408527</v>
      </c>
      <c r="S396" s="161">
        <v>560.7124269597432</v>
      </c>
      <c r="T396" s="161">
        <v>481.50398002862715</v>
      </c>
      <c r="U396" s="161">
        <v>530.07126459428514</v>
      </c>
      <c r="V396" s="161">
        <v>2084.4328139767408</v>
      </c>
      <c r="W396" s="161">
        <v>296.52815515539396</v>
      </c>
      <c r="X396" s="161">
        <v>171.63852435857055</v>
      </c>
      <c r="Y396" s="161">
        <v>1182.4983878001249</v>
      </c>
      <c r="Z396" s="161">
        <v>183.18439104268521</v>
      </c>
      <c r="AA396" s="161">
        <v>1833.8494583567744</v>
      </c>
      <c r="AB396" s="161">
        <v>242.20362262992151</v>
      </c>
      <c r="AC396" s="161">
        <v>256.64394701436129</v>
      </c>
      <c r="AD396" s="161">
        <v>220.73067273357927</v>
      </c>
      <c r="AE396" s="161">
        <v>218.10515920913571</v>
      </c>
      <c r="AF396" s="161">
        <v>937.68340158699766</v>
      </c>
      <c r="AG396" s="161">
        <v>0</v>
      </c>
      <c r="AH396" s="161">
        <v>0</v>
      </c>
      <c r="AI396" s="161">
        <v>0</v>
      </c>
      <c r="AJ396" s="161">
        <v>0</v>
      </c>
      <c r="AK396" s="161">
        <v>0</v>
      </c>
      <c r="AL396" s="161">
        <v>38246.505150000005</v>
      </c>
      <c r="AM396" s="161">
        <v>30177.616474999999</v>
      </c>
      <c r="AN396" s="161">
        <v>1793.1870000000001</v>
      </c>
      <c r="AO396" s="161">
        <v>6040.8666299999995</v>
      </c>
      <c r="AP396" s="161">
        <v>10031.044089285715</v>
      </c>
      <c r="AQ396" s="161">
        <v>485.16964285714289</v>
      </c>
      <c r="AR396" s="161">
        <v>70217.308625000005</v>
      </c>
    </row>
    <row r="397" spans="1:44" x14ac:dyDescent="0.55000000000000004">
      <c r="A397" s="4" t="str">
        <f t="shared" si="5"/>
        <v>Northern</v>
      </c>
      <c r="B397" t="s">
        <v>60</v>
      </c>
      <c r="C397" s="4" t="s">
        <v>185</v>
      </c>
      <c r="D397" t="s">
        <v>895</v>
      </c>
      <c r="E397" t="s">
        <v>896</v>
      </c>
      <c r="F397" s="3" t="s">
        <v>150</v>
      </c>
      <c r="G397" s="161">
        <v>0</v>
      </c>
      <c r="H397" s="161">
        <v>0</v>
      </c>
      <c r="I397" s="161">
        <v>0</v>
      </c>
      <c r="J397" s="161">
        <v>0</v>
      </c>
      <c r="K397" s="161">
        <v>5188.3595999999998</v>
      </c>
      <c r="L397" s="161">
        <v>5869.4054400000005</v>
      </c>
      <c r="M397" s="161">
        <v>4502.9934000000003</v>
      </c>
      <c r="N397" s="161">
        <v>4740.3513599999997</v>
      </c>
      <c r="O397" s="161">
        <v>0</v>
      </c>
      <c r="P397" s="161">
        <v>20301.109800000002</v>
      </c>
      <c r="Q397" s="161">
        <v>20301.109800000002</v>
      </c>
      <c r="R397" s="161">
        <v>46.669442839200897</v>
      </c>
      <c r="S397" s="161">
        <v>51.095157198799512</v>
      </c>
      <c r="T397" s="161">
        <v>43.877253951385462</v>
      </c>
      <c r="U397" s="161">
        <v>48.302968310984078</v>
      </c>
      <c r="V397" s="161">
        <v>189.94482230036996</v>
      </c>
      <c r="W397" s="161">
        <v>38.084024866359229</v>
      </c>
      <c r="X397" s="161">
        <v>25.723657819055525</v>
      </c>
      <c r="Y397" s="161">
        <v>86.512676237463936</v>
      </c>
      <c r="Z397" s="161">
        <v>22.14165450431506</v>
      </c>
      <c r="AA397" s="161">
        <v>172.46201342719374</v>
      </c>
      <c r="AB397" s="161">
        <v>63.726537392301815</v>
      </c>
      <c r="AC397" s="161">
        <v>67.525951545772401</v>
      </c>
      <c r="AD397" s="161">
        <v>58.076759203050131</v>
      </c>
      <c r="AE397" s="161">
        <v>57.385956629691854</v>
      </c>
      <c r="AF397" s="161">
        <v>246.7152047708162</v>
      </c>
      <c r="AG397" s="161">
        <v>0</v>
      </c>
      <c r="AH397" s="161">
        <v>0</v>
      </c>
      <c r="AI397" s="161">
        <v>0</v>
      </c>
      <c r="AJ397" s="161">
        <v>0</v>
      </c>
      <c r="AK397" s="161">
        <v>0</v>
      </c>
      <c r="AL397" s="161">
        <v>11057.76504</v>
      </c>
      <c r="AM397" s="161">
        <v>8724.9015600000021</v>
      </c>
      <c r="AN397" s="161">
        <v>518.44320000000005</v>
      </c>
      <c r="AO397" s="161">
        <v>1746.5251680000001</v>
      </c>
      <c r="AP397" s="161">
        <v>2900.1585428571429</v>
      </c>
      <c r="AQ397" s="161">
        <v>140.27142857142857</v>
      </c>
      <c r="AR397" s="161">
        <v>20301.109800000002</v>
      </c>
    </row>
    <row r="398" spans="1:44" x14ac:dyDescent="0.55000000000000004">
      <c r="A398" s="4" t="str">
        <f t="shared" si="5"/>
        <v>Northern</v>
      </c>
      <c r="B398" t="s">
        <v>60</v>
      </c>
      <c r="C398" s="4" t="s">
        <v>185</v>
      </c>
      <c r="D398" t="s">
        <v>897</v>
      </c>
      <c r="E398" t="s">
        <v>898</v>
      </c>
      <c r="F398" s="3" t="s">
        <v>150</v>
      </c>
      <c r="G398" s="161">
        <v>0</v>
      </c>
      <c r="H398" s="161">
        <v>0</v>
      </c>
      <c r="I398" s="161">
        <v>0</v>
      </c>
      <c r="J398" s="161">
        <v>0</v>
      </c>
      <c r="K398" s="161">
        <v>17828.004639999999</v>
      </c>
      <c r="L398" s="161">
        <v>18907.671840000003</v>
      </c>
      <c r="M398" s="161">
        <v>15472.980559999998</v>
      </c>
      <c r="N398" s="161">
        <v>15270.542960000001</v>
      </c>
      <c r="O398" s="161">
        <v>0</v>
      </c>
      <c r="P398" s="161">
        <v>67479.199999999997</v>
      </c>
      <c r="Q398" s="161">
        <v>67479.199999999997</v>
      </c>
      <c r="R398" s="161">
        <v>342.79762660934608</v>
      </c>
      <c r="S398" s="161">
        <v>375.30550084621115</v>
      </c>
      <c r="T398" s="161">
        <v>322.28836689767581</v>
      </c>
      <c r="U398" s="161">
        <v>354.79624113454088</v>
      </c>
      <c r="V398" s="161">
        <v>1395.187735487774</v>
      </c>
      <c r="W398" s="161">
        <v>423.10636232602781</v>
      </c>
      <c r="X398" s="161">
        <v>302.2920036645238</v>
      </c>
      <c r="Y398" s="161">
        <v>803.13732445901553</v>
      </c>
      <c r="Z398" s="161">
        <v>247.93967450221734</v>
      </c>
      <c r="AA398" s="161">
        <v>1776.4753649517843</v>
      </c>
      <c r="AB398" s="161">
        <v>205.28833266511097</v>
      </c>
      <c r="AC398" s="161">
        <v>217.5277454527328</v>
      </c>
      <c r="AD398" s="161">
        <v>187.08816689650456</v>
      </c>
      <c r="AE398" s="161">
        <v>184.862819116937</v>
      </c>
      <c r="AF398" s="161">
        <v>794.76706413128534</v>
      </c>
      <c r="AG398" s="161">
        <v>0</v>
      </c>
      <c r="AH398" s="161">
        <v>0</v>
      </c>
      <c r="AI398" s="161">
        <v>0</v>
      </c>
      <c r="AJ398" s="161">
        <v>0</v>
      </c>
      <c r="AK398" s="161">
        <v>0</v>
      </c>
      <c r="AL398" s="161">
        <v>36735.676480000002</v>
      </c>
      <c r="AM398" s="161">
        <v>28962.072639999995</v>
      </c>
      <c r="AN398" s="161">
        <v>1781.4508799999999</v>
      </c>
      <c r="AO398" s="161">
        <v>5646.1196224000005</v>
      </c>
      <c r="AP398" s="161">
        <v>9639.8857142857141</v>
      </c>
      <c r="AQ398" s="161">
        <v>481.99428571428564</v>
      </c>
      <c r="AR398" s="161">
        <v>67479.199999999997</v>
      </c>
    </row>
    <row r="399" spans="1:44" x14ac:dyDescent="0.55000000000000004">
      <c r="A399" s="4" t="str">
        <f t="shared" si="5"/>
        <v>Northern</v>
      </c>
      <c r="B399" t="s">
        <v>60</v>
      </c>
      <c r="C399" s="4" t="s">
        <v>185</v>
      </c>
      <c r="D399" t="s">
        <v>899</v>
      </c>
      <c r="E399" t="s">
        <v>900</v>
      </c>
      <c r="F399" s="3" t="s">
        <v>150</v>
      </c>
      <c r="G399" s="161">
        <v>0</v>
      </c>
      <c r="H399" s="161">
        <v>0</v>
      </c>
      <c r="I399" s="161">
        <v>0</v>
      </c>
      <c r="J399" s="161">
        <v>0</v>
      </c>
      <c r="K399" s="161">
        <v>7403.3067200000005</v>
      </c>
      <c r="L399" s="161">
        <v>7851.6523200000011</v>
      </c>
      <c r="M399" s="161">
        <v>6425.3528800000004</v>
      </c>
      <c r="N399" s="161">
        <v>6341.2880800000003</v>
      </c>
      <c r="O399" s="161">
        <v>0</v>
      </c>
      <c r="P399" s="161">
        <v>28021.599999999999</v>
      </c>
      <c r="Q399" s="161">
        <v>28021.599999999999</v>
      </c>
      <c r="R399" s="161">
        <v>76.190889705349264</v>
      </c>
      <c r="S399" s="161">
        <v>83.416155192262721</v>
      </c>
      <c r="T399" s="161">
        <v>71.63246040673863</v>
      </c>
      <c r="U399" s="161">
        <v>78.857725893652074</v>
      </c>
      <c r="V399" s="161">
        <v>310.0972311980027</v>
      </c>
      <c r="W399" s="161">
        <v>296.13205480754948</v>
      </c>
      <c r="X399" s="161">
        <v>161.09161152386076</v>
      </c>
      <c r="Y399" s="161">
        <v>1259.4898108269165</v>
      </c>
      <c r="Z399" s="161">
        <v>180.5017579093803</v>
      </c>
      <c r="AA399" s="161">
        <v>1897.215235067707</v>
      </c>
      <c r="AB399" s="161">
        <v>93.674888641950645</v>
      </c>
      <c r="AC399" s="161">
        <v>99.259841352310858</v>
      </c>
      <c r="AD399" s="161">
        <v>85.369991429791654</v>
      </c>
      <c r="AE399" s="161">
        <v>84.354545482453446</v>
      </c>
      <c r="AF399" s="161">
        <v>362.65926690650656</v>
      </c>
      <c r="AG399" s="161">
        <v>0</v>
      </c>
      <c r="AH399" s="161">
        <v>0</v>
      </c>
      <c r="AI399" s="161">
        <v>0</v>
      </c>
      <c r="AJ399" s="161">
        <v>0</v>
      </c>
      <c r="AK399" s="161">
        <v>0</v>
      </c>
      <c r="AL399" s="161">
        <v>15254.959040000002</v>
      </c>
      <c r="AM399" s="161">
        <v>12026.870719999997</v>
      </c>
      <c r="AN399" s="161">
        <v>739.77024000000006</v>
      </c>
      <c r="AO399" s="161">
        <v>2344.6233152</v>
      </c>
      <c r="AP399" s="161">
        <v>4003.0857142857139</v>
      </c>
      <c r="AQ399" s="161">
        <v>200.15428571428572</v>
      </c>
      <c r="AR399" s="161">
        <v>28021.599999999999</v>
      </c>
    </row>
    <row r="400" spans="1:44" x14ac:dyDescent="0.55000000000000004">
      <c r="A400" s="4" t="str">
        <f t="shared" si="5"/>
        <v>Northern</v>
      </c>
      <c r="B400" t="s">
        <v>60</v>
      </c>
      <c r="C400" s="4" t="s">
        <v>185</v>
      </c>
      <c r="D400" t="s">
        <v>901</v>
      </c>
      <c r="E400" t="s">
        <v>902</v>
      </c>
      <c r="F400" s="3" t="s">
        <v>150</v>
      </c>
      <c r="G400" s="161">
        <v>0</v>
      </c>
      <c r="H400" s="161">
        <v>0</v>
      </c>
      <c r="I400" s="161">
        <v>0</v>
      </c>
      <c r="J400" s="161">
        <v>0</v>
      </c>
      <c r="K400" s="161">
        <v>9575.0043000000005</v>
      </c>
      <c r="L400" s="161">
        <v>10831.85952</v>
      </c>
      <c r="M400" s="161">
        <v>8310.1759500000007</v>
      </c>
      <c r="N400" s="161">
        <v>8748.2148799999995</v>
      </c>
      <c r="O400" s="161">
        <v>0</v>
      </c>
      <c r="P400" s="161">
        <v>37465.254650000003</v>
      </c>
      <c r="Q400" s="161">
        <v>37465.254650000003</v>
      </c>
      <c r="R400" s="161">
        <v>67.069790510114657</v>
      </c>
      <c r="S400" s="161">
        <v>73.430092174281</v>
      </c>
      <c r="T400" s="161">
        <v>63.057068000962502</v>
      </c>
      <c r="U400" s="161">
        <v>69.417369665128831</v>
      </c>
      <c r="V400" s="161">
        <v>272.97432035048701</v>
      </c>
      <c r="W400" s="161">
        <v>163.43891169232757</v>
      </c>
      <c r="X400" s="161">
        <v>88.591979696157352</v>
      </c>
      <c r="Y400" s="161">
        <v>699.89786840242186</v>
      </c>
      <c r="Z400" s="161">
        <v>99.688877564638773</v>
      </c>
      <c r="AA400" s="161">
        <v>1051.6176373555454</v>
      </c>
      <c r="AB400" s="161">
        <v>117.60593262568013</v>
      </c>
      <c r="AC400" s="161">
        <v>124.6176684461814</v>
      </c>
      <c r="AD400" s="161">
        <v>107.17939039909061</v>
      </c>
      <c r="AE400" s="161">
        <v>105.90452934081766</v>
      </c>
      <c r="AF400" s="161">
        <v>455.30752081176979</v>
      </c>
      <c r="AG400" s="161">
        <v>0</v>
      </c>
      <c r="AH400" s="161">
        <v>0</v>
      </c>
      <c r="AI400" s="161">
        <v>0</v>
      </c>
      <c r="AJ400" s="161">
        <v>0</v>
      </c>
      <c r="AK400" s="161">
        <v>0</v>
      </c>
      <c r="AL400" s="161">
        <v>20406.863819999999</v>
      </c>
      <c r="AM400" s="161">
        <v>16101.615230000003</v>
      </c>
      <c r="AN400" s="161">
        <v>956.77559999999994</v>
      </c>
      <c r="AO400" s="161">
        <v>3223.1740439999999</v>
      </c>
      <c r="AP400" s="161">
        <v>5352.1792357142858</v>
      </c>
      <c r="AQ400" s="161">
        <v>258.86785714285719</v>
      </c>
      <c r="AR400" s="161">
        <v>37465.254650000003</v>
      </c>
    </row>
    <row r="401" spans="1:44" x14ac:dyDescent="0.55000000000000004">
      <c r="A401" s="4" t="str">
        <f t="shared" si="5"/>
        <v>Northern</v>
      </c>
      <c r="B401" t="s">
        <v>61</v>
      </c>
      <c r="C401" s="4" t="s">
        <v>186</v>
      </c>
      <c r="D401" t="s">
        <v>903</v>
      </c>
      <c r="E401" t="s">
        <v>904</v>
      </c>
      <c r="F401" s="3" t="s">
        <v>150</v>
      </c>
      <c r="G401" s="161">
        <v>0</v>
      </c>
      <c r="H401" s="161">
        <v>0</v>
      </c>
      <c r="I401" s="161">
        <v>0</v>
      </c>
      <c r="J401" s="161">
        <v>0</v>
      </c>
      <c r="K401" s="161">
        <v>8346.6064000000006</v>
      </c>
      <c r="L401" s="161">
        <v>8852.0784000000003</v>
      </c>
      <c r="M401" s="161">
        <v>7244.0456000000004</v>
      </c>
      <c r="N401" s="161">
        <v>7149.2695999999996</v>
      </c>
      <c r="O401" s="161">
        <v>0</v>
      </c>
      <c r="P401" s="161">
        <v>31592.000000000004</v>
      </c>
      <c r="Q401" s="161">
        <v>31592.000000000004</v>
      </c>
      <c r="R401" s="161">
        <v>291.1543357977543</v>
      </c>
      <c r="S401" s="161">
        <v>318.76482022627556</v>
      </c>
      <c r="T401" s="161">
        <v>273.73484562182034</v>
      </c>
      <c r="U401" s="161">
        <v>301.34533005034154</v>
      </c>
      <c r="V401" s="161">
        <v>1184.9993316961918</v>
      </c>
      <c r="W401" s="161">
        <v>408.93503035000208</v>
      </c>
      <c r="X401" s="161">
        <v>223.00443027377469</v>
      </c>
      <c r="Y401" s="161">
        <v>1748.114423341631</v>
      </c>
      <c r="Z401" s="161">
        <v>249.96772489104416</v>
      </c>
      <c r="AA401" s="161">
        <v>2630.0216088564521</v>
      </c>
      <c r="AB401" s="161">
        <v>173.35161287208561</v>
      </c>
      <c r="AC401" s="161">
        <v>183.68693938478449</v>
      </c>
      <c r="AD401" s="161">
        <v>157.98284812268275</v>
      </c>
      <c r="AE401" s="161">
        <v>156.10369784764663</v>
      </c>
      <c r="AF401" s="161">
        <v>671.12509822719949</v>
      </c>
      <c r="AG401" s="161">
        <v>0</v>
      </c>
      <c r="AH401" s="161">
        <v>0</v>
      </c>
      <c r="AI401" s="161">
        <v>0</v>
      </c>
      <c r="AJ401" s="161">
        <v>0</v>
      </c>
      <c r="AK401" s="161">
        <v>0</v>
      </c>
      <c r="AL401" s="161">
        <v>17198.684800000003</v>
      </c>
      <c r="AM401" s="161">
        <v>13559.286400000001</v>
      </c>
      <c r="AN401" s="161">
        <v>834.02880000000005</v>
      </c>
      <c r="AO401" s="161">
        <v>4059.8697548400773</v>
      </c>
      <c r="AP401" s="161">
        <v>4513.1428571428578</v>
      </c>
      <c r="AQ401" s="161">
        <v>225.6571428571429</v>
      </c>
      <c r="AR401" s="161">
        <v>31592.000000000004</v>
      </c>
    </row>
    <row r="402" spans="1:44" x14ac:dyDescent="0.55000000000000004">
      <c r="A402" s="4" t="str">
        <f t="shared" si="5"/>
        <v>Northern</v>
      </c>
      <c r="B402" t="s">
        <v>61</v>
      </c>
      <c r="C402" s="4" t="s">
        <v>186</v>
      </c>
      <c r="D402" t="s">
        <v>905</v>
      </c>
      <c r="E402" t="s">
        <v>906</v>
      </c>
      <c r="F402" s="3" t="s">
        <v>150</v>
      </c>
      <c r="G402" s="161">
        <v>0</v>
      </c>
      <c r="H402" s="161">
        <v>0</v>
      </c>
      <c r="I402" s="161">
        <v>0</v>
      </c>
      <c r="J402" s="161">
        <v>0</v>
      </c>
      <c r="K402" s="161">
        <v>15363.818710238829</v>
      </c>
      <c r="L402" s="161">
        <v>19019.135399999999</v>
      </c>
      <c r="M402" s="161">
        <v>13334.305943443467</v>
      </c>
      <c r="N402" s="161">
        <v>15360.5651</v>
      </c>
      <c r="O402" s="161">
        <v>0</v>
      </c>
      <c r="P402" s="161">
        <v>63077.825153682301</v>
      </c>
      <c r="Q402" s="161">
        <v>63077.825153682301</v>
      </c>
      <c r="R402" s="161">
        <v>18.265904901306286</v>
      </c>
      <c r="S402" s="161">
        <v>19.99808066117782</v>
      </c>
      <c r="T402" s="161">
        <v>17.173072984134116</v>
      </c>
      <c r="U402" s="161">
        <v>18.90524874400565</v>
      </c>
      <c r="V402" s="161">
        <v>74.342307290623879</v>
      </c>
      <c r="W402" s="161">
        <v>547.95254980634741</v>
      </c>
      <c r="X402" s="161">
        <v>305.40181787193507</v>
      </c>
      <c r="Y402" s="161">
        <v>2296.491340822638</v>
      </c>
      <c r="Z402" s="161">
        <v>336.10896141814965</v>
      </c>
      <c r="AA402" s="161">
        <v>3485.9546699190701</v>
      </c>
      <c r="AB402" s="161">
        <v>162.80322908638513</v>
      </c>
      <c r="AC402" s="161">
        <v>172.50965466877125</v>
      </c>
      <c r="AD402" s="161">
        <v>148.3696481879019</v>
      </c>
      <c r="AE402" s="161">
        <v>146.604843536559</v>
      </c>
      <c r="AF402" s="161">
        <v>630.28737547961725</v>
      </c>
      <c r="AG402" s="161">
        <v>0</v>
      </c>
      <c r="AH402" s="161">
        <v>0</v>
      </c>
      <c r="AI402" s="161">
        <v>0</v>
      </c>
      <c r="AJ402" s="161">
        <v>0</v>
      </c>
      <c r="AK402" s="161">
        <v>0</v>
      </c>
      <c r="AL402" s="161">
        <v>34382.954110238832</v>
      </c>
      <c r="AM402" s="161">
        <v>27261.298243443467</v>
      </c>
      <c r="AN402" s="161">
        <v>1433.5727999999999</v>
      </c>
      <c r="AO402" s="161">
        <v>8519.1065160000016</v>
      </c>
      <c r="AP402" s="161">
        <v>9011.1178790974718</v>
      </c>
      <c r="AQ402" s="161">
        <v>727.25357142857149</v>
      </c>
      <c r="AR402" s="161">
        <v>63077.825153682301</v>
      </c>
    </row>
    <row r="403" spans="1:44" x14ac:dyDescent="0.55000000000000004">
      <c r="A403" s="4" t="str">
        <f t="shared" si="5"/>
        <v>Northern</v>
      </c>
      <c r="B403" t="s">
        <v>61</v>
      </c>
      <c r="C403" s="4" t="s">
        <v>186</v>
      </c>
      <c r="D403" t="s">
        <v>907</v>
      </c>
      <c r="E403" t="s">
        <v>908</v>
      </c>
      <c r="F403" s="3" t="s">
        <v>150</v>
      </c>
      <c r="G403" s="161">
        <v>0</v>
      </c>
      <c r="H403" s="161">
        <v>0</v>
      </c>
      <c r="I403" s="161">
        <v>0</v>
      </c>
      <c r="J403" s="161">
        <v>0</v>
      </c>
      <c r="K403" s="161">
        <v>14258.674922906726</v>
      </c>
      <c r="L403" s="161">
        <v>17651.0589</v>
      </c>
      <c r="M403" s="161">
        <v>12375.148220372872</v>
      </c>
      <c r="N403" s="161">
        <v>14255.655350000001</v>
      </c>
      <c r="O403" s="161">
        <v>0</v>
      </c>
      <c r="P403" s="161">
        <v>58540.537393279599</v>
      </c>
      <c r="Q403" s="161">
        <v>58540.537393279599</v>
      </c>
      <c r="R403" s="161">
        <v>32.331992405878836</v>
      </c>
      <c r="S403" s="161">
        <v>35.39807064379896</v>
      </c>
      <c r="T403" s="161">
        <v>30.397599697834803</v>
      </c>
      <c r="U403" s="161">
        <v>33.46367793575493</v>
      </c>
      <c r="V403" s="161">
        <v>131.59134068326753</v>
      </c>
      <c r="W403" s="161">
        <v>645.62856134536719</v>
      </c>
      <c r="X403" s="161">
        <v>350.47182238060776</v>
      </c>
      <c r="Y403" s="161">
        <v>2771.1394109164457</v>
      </c>
      <c r="Z403" s="161">
        <v>394.3657991713709</v>
      </c>
      <c r="AA403" s="161">
        <v>4161.6055938137915</v>
      </c>
      <c r="AB403" s="161">
        <v>221.84557748232618</v>
      </c>
      <c r="AC403" s="161">
        <v>235.07214307747844</v>
      </c>
      <c r="AD403" s="161">
        <v>202.17750266875566</v>
      </c>
      <c r="AE403" s="161">
        <v>199.7726725605462</v>
      </c>
      <c r="AF403" s="161">
        <v>858.86789578910646</v>
      </c>
      <c r="AG403" s="161">
        <v>0</v>
      </c>
      <c r="AH403" s="161">
        <v>0</v>
      </c>
      <c r="AI403" s="161">
        <v>0</v>
      </c>
      <c r="AJ403" s="161">
        <v>0</v>
      </c>
      <c r="AK403" s="161">
        <v>0</v>
      </c>
      <c r="AL403" s="161">
        <v>31909.733822906725</v>
      </c>
      <c r="AM403" s="161">
        <v>25300.349170372876</v>
      </c>
      <c r="AN403" s="161">
        <v>1330.4544000000001</v>
      </c>
      <c r="AO403" s="161">
        <v>7906.3137060000008</v>
      </c>
      <c r="AP403" s="161">
        <v>8362.9339133256562</v>
      </c>
      <c r="AQ403" s="161">
        <v>674.94107142857149</v>
      </c>
      <c r="AR403" s="161">
        <v>58540.537393279599</v>
      </c>
    </row>
    <row r="404" spans="1:44" x14ac:dyDescent="0.55000000000000004">
      <c r="A404" s="4" t="str">
        <f t="shared" si="5"/>
        <v>Northern</v>
      </c>
      <c r="B404" t="s">
        <v>61</v>
      </c>
      <c r="C404" s="4" t="s">
        <v>186</v>
      </c>
      <c r="D404" t="s">
        <v>909</v>
      </c>
      <c r="E404" t="s">
        <v>910</v>
      </c>
      <c r="F404" s="3" t="s">
        <v>150</v>
      </c>
      <c r="G404" s="161">
        <v>0</v>
      </c>
      <c r="H404" s="161">
        <v>0</v>
      </c>
      <c r="I404" s="161">
        <v>0</v>
      </c>
      <c r="J404" s="161">
        <v>0</v>
      </c>
      <c r="K404" s="161">
        <v>26653.816999999999</v>
      </c>
      <c r="L404" s="161">
        <v>28267.976999999999</v>
      </c>
      <c r="M404" s="161">
        <v>23132.930499999999</v>
      </c>
      <c r="N404" s="161">
        <v>22830.275499999996</v>
      </c>
      <c r="O404" s="161">
        <v>0</v>
      </c>
      <c r="P404" s="161">
        <v>100885</v>
      </c>
      <c r="Q404" s="161">
        <v>100885</v>
      </c>
      <c r="R404" s="161">
        <v>335.87368945535059</v>
      </c>
      <c r="S404" s="161">
        <v>367.72495915136057</v>
      </c>
      <c r="T404" s="161">
        <v>315.77868239391933</v>
      </c>
      <c r="U404" s="161">
        <v>347.62995208992936</v>
      </c>
      <c r="V404" s="161">
        <v>1367.0072830905597</v>
      </c>
      <c r="W404" s="161">
        <v>1006.6957134548467</v>
      </c>
      <c r="X404" s="161">
        <v>558.46807631522677</v>
      </c>
      <c r="Y404" s="161">
        <v>4240.1709872345291</v>
      </c>
      <c r="Z404" s="161">
        <v>617.70842707848374</v>
      </c>
      <c r="AA404" s="161">
        <v>6423.0432040830856</v>
      </c>
      <c r="AB404" s="161">
        <v>241.97183677483414</v>
      </c>
      <c r="AC404" s="161">
        <v>256.39834194840154</v>
      </c>
      <c r="AD404" s="161">
        <v>220.51943622452947</v>
      </c>
      <c r="AE404" s="161">
        <v>217.89643528388089</v>
      </c>
      <c r="AF404" s="161">
        <v>936.78605023164607</v>
      </c>
      <c r="AG404" s="161">
        <v>0</v>
      </c>
      <c r="AH404" s="161">
        <v>0</v>
      </c>
      <c r="AI404" s="161">
        <v>0</v>
      </c>
      <c r="AJ404" s="161">
        <v>0</v>
      </c>
      <c r="AK404" s="161">
        <v>0</v>
      </c>
      <c r="AL404" s="161">
        <v>54921.793999999994</v>
      </c>
      <c r="AM404" s="161">
        <v>43299.842000000004</v>
      </c>
      <c r="AN404" s="161">
        <v>2663.3640000000005</v>
      </c>
      <c r="AO404" s="161">
        <v>12661.811826000001</v>
      </c>
      <c r="AP404" s="161">
        <v>14412.142857142857</v>
      </c>
      <c r="AQ404" s="161">
        <v>1080.9053571428572</v>
      </c>
      <c r="AR404" s="161">
        <v>100885</v>
      </c>
    </row>
    <row r="405" spans="1:44" x14ac:dyDescent="0.55000000000000004">
      <c r="A405" s="4" t="str">
        <f t="shared" si="5"/>
        <v>Northern</v>
      </c>
      <c r="B405" t="s">
        <v>61</v>
      </c>
      <c r="C405" s="4" t="s">
        <v>186</v>
      </c>
      <c r="D405" t="s">
        <v>61</v>
      </c>
      <c r="E405" t="s">
        <v>911</v>
      </c>
      <c r="F405" s="3" t="s">
        <v>150</v>
      </c>
      <c r="G405" s="161">
        <v>6176.5780500000001</v>
      </c>
      <c r="H405" s="161">
        <v>6176.5780500000001</v>
      </c>
      <c r="I405" s="161">
        <v>6823.4227500000006</v>
      </c>
      <c r="J405" s="161">
        <v>6776.0926499999996</v>
      </c>
      <c r="K405" s="161">
        <v>19624.775999999998</v>
      </c>
      <c r="L405" s="161">
        <v>20813.256000000001</v>
      </c>
      <c r="M405" s="161">
        <v>17032.403999999999</v>
      </c>
      <c r="N405" s="161">
        <v>16809.563999999998</v>
      </c>
      <c r="O405" s="161">
        <v>26294.5</v>
      </c>
      <c r="P405" s="161">
        <v>74280</v>
      </c>
      <c r="Q405" s="161">
        <v>100574.5</v>
      </c>
      <c r="R405" s="161">
        <v>403.81324424352755</v>
      </c>
      <c r="S405" s="161">
        <v>442.10729630243753</v>
      </c>
      <c r="T405" s="161">
        <v>379.65347749391481</v>
      </c>
      <c r="U405" s="161">
        <v>417.94752955282479</v>
      </c>
      <c r="V405" s="161">
        <v>1643.5215475927046</v>
      </c>
      <c r="W405" s="161">
        <v>2033.6158576438163</v>
      </c>
      <c r="X405" s="161">
        <v>1510.3613714543735</v>
      </c>
      <c r="Y405" s="161">
        <v>6053.0290200341551</v>
      </c>
      <c r="Z405" s="161">
        <v>1350.9356996887</v>
      </c>
      <c r="AA405" s="161">
        <v>10947.941948821044</v>
      </c>
      <c r="AB405" s="161">
        <v>212.98793107508888</v>
      </c>
      <c r="AC405" s="161">
        <v>225.68639851046004</v>
      </c>
      <c r="AD405" s="161">
        <v>194.10514508353049</v>
      </c>
      <c r="AE405" s="161">
        <v>191.79633282255395</v>
      </c>
      <c r="AF405" s="161">
        <v>824.57580749163333</v>
      </c>
      <c r="AG405" s="161">
        <v>0</v>
      </c>
      <c r="AH405" s="161">
        <v>0</v>
      </c>
      <c r="AI405" s="161">
        <v>0</v>
      </c>
      <c r="AJ405" s="161">
        <v>0</v>
      </c>
      <c r="AK405" s="161">
        <v>0</v>
      </c>
      <c r="AL405" s="161">
        <v>53133.016600000003</v>
      </c>
      <c r="AM405" s="161">
        <v>44786.316599999998</v>
      </c>
      <c r="AN405" s="161">
        <v>2655.1668</v>
      </c>
      <c r="AO405" s="161">
        <v>12924.771165426797</v>
      </c>
      <c r="AP405" s="161">
        <v>14367.785714285714</v>
      </c>
      <c r="AQ405" s="161">
        <v>718.38928571428573</v>
      </c>
      <c r="AR405" s="161">
        <v>100574.5</v>
      </c>
    </row>
    <row r="406" spans="1:44" x14ac:dyDescent="0.55000000000000004">
      <c r="A406" s="4" t="str">
        <f t="shared" si="5"/>
        <v>Northern</v>
      </c>
      <c r="B406" t="s">
        <v>61</v>
      </c>
      <c r="C406" s="4" t="s">
        <v>186</v>
      </c>
      <c r="D406" t="s">
        <v>912</v>
      </c>
      <c r="E406" t="s">
        <v>913</v>
      </c>
      <c r="F406" s="3" t="s">
        <v>150</v>
      </c>
      <c r="G406" s="161">
        <v>0</v>
      </c>
      <c r="H406" s="161">
        <v>0</v>
      </c>
      <c r="I406" s="161">
        <v>0</v>
      </c>
      <c r="J406" s="161">
        <v>0</v>
      </c>
      <c r="K406" s="161">
        <v>8974.8739999999998</v>
      </c>
      <c r="L406" s="161">
        <v>9518.3940000000002</v>
      </c>
      <c r="M406" s="161">
        <v>7789.3209999999999</v>
      </c>
      <c r="N406" s="161">
        <v>7687.4110000000001</v>
      </c>
      <c r="O406" s="161">
        <v>0</v>
      </c>
      <c r="P406" s="161">
        <v>33970</v>
      </c>
      <c r="Q406" s="161">
        <v>33970</v>
      </c>
      <c r="R406" s="161">
        <v>48.832538495557017</v>
      </c>
      <c r="S406" s="161">
        <v>53.463381584472266</v>
      </c>
      <c r="T406" s="161">
        <v>45.910933628301471</v>
      </c>
      <c r="U406" s="161">
        <v>50.54177671721672</v>
      </c>
      <c r="V406" s="161">
        <v>198.74863042554747</v>
      </c>
      <c r="W406" s="161">
        <v>1326.3865892223946</v>
      </c>
      <c r="X406" s="161">
        <v>1219.9311014472523</v>
      </c>
      <c r="Y406" s="161">
        <v>2428.3525241947164</v>
      </c>
      <c r="Z406" s="161">
        <v>950.15141341851017</v>
      </c>
      <c r="AA406" s="161">
        <v>5924.8216282828735</v>
      </c>
      <c r="AB406" s="161">
        <v>100.55407765182609</v>
      </c>
      <c r="AC406" s="161">
        <v>106.54917171236858</v>
      </c>
      <c r="AD406" s="161">
        <v>91.63929492543501</v>
      </c>
      <c r="AE406" s="161">
        <v>90.54927782351821</v>
      </c>
      <c r="AF406" s="161">
        <v>389.29182211314787</v>
      </c>
      <c r="AG406" s="161">
        <v>0</v>
      </c>
      <c r="AH406" s="161">
        <v>0</v>
      </c>
      <c r="AI406" s="161">
        <v>0</v>
      </c>
      <c r="AJ406" s="161">
        <v>0</v>
      </c>
      <c r="AK406" s="161">
        <v>0</v>
      </c>
      <c r="AL406" s="161">
        <v>18493.268</v>
      </c>
      <c r="AM406" s="161">
        <v>14579.923999999999</v>
      </c>
      <c r="AN406" s="161">
        <v>896.80799999999999</v>
      </c>
      <c r="AO406" s="161">
        <v>4365.4651675081486</v>
      </c>
      <c r="AP406" s="161">
        <v>4852.8571428571431</v>
      </c>
      <c r="AQ406" s="161">
        <v>242.64285714285717</v>
      </c>
      <c r="AR406" s="161">
        <v>33970</v>
      </c>
    </row>
    <row r="407" spans="1:44" x14ac:dyDescent="0.55000000000000004">
      <c r="A407" s="4" t="str">
        <f t="shared" si="5"/>
        <v>Northern</v>
      </c>
      <c r="B407" t="s">
        <v>61</v>
      </c>
      <c r="C407" s="4" t="s">
        <v>186</v>
      </c>
      <c r="D407" t="s">
        <v>914</v>
      </c>
      <c r="E407" t="s">
        <v>915</v>
      </c>
      <c r="F407" s="3" t="s">
        <v>150</v>
      </c>
      <c r="G407" s="161">
        <v>0</v>
      </c>
      <c r="H407" s="161">
        <v>0</v>
      </c>
      <c r="I407" s="161">
        <v>0</v>
      </c>
      <c r="J407" s="161">
        <v>0</v>
      </c>
      <c r="K407" s="161">
        <v>9630.0860223119198</v>
      </c>
      <c r="L407" s="161">
        <v>11921.249100000001</v>
      </c>
      <c r="M407" s="161">
        <v>8357.9815477521697</v>
      </c>
      <c r="N407" s="161">
        <v>9628.0466500000002</v>
      </c>
      <c r="O407" s="161">
        <v>0</v>
      </c>
      <c r="P407" s="161">
        <v>39537.363320064091</v>
      </c>
      <c r="Q407" s="161">
        <v>39537.363320064091</v>
      </c>
      <c r="R407" s="161">
        <v>49.037266663614957</v>
      </c>
      <c r="S407" s="161">
        <v>53.687524348849905</v>
      </c>
      <c r="T407" s="161">
        <v>46.103413102543975</v>
      </c>
      <c r="U407" s="161">
        <v>50.753670787778923</v>
      </c>
      <c r="V407" s="161">
        <v>199.58187490278777</v>
      </c>
      <c r="W407" s="161">
        <v>480.3888214879895</v>
      </c>
      <c r="X407" s="161">
        <v>308.79191359852166</v>
      </c>
      <c r="Y407" s="161">
        <v>1733.7510087133478</v>
      </c>
      <c r="Z407" s="161">
        <v>303.43792558027678</v>
      </c>
      <c r="AA407" s="161">
        <v>2826.3696693801357</v>
      </c>
      <c r="AB407" s="161">
        <v>102.04553505745388</v>
      </c>
      <c r="AC407" s="161">
        <v>108.1295506977357</v>
      </c>
      <c r="AD407" s="161">
        <v>92.998524787164712</v>
      </c>
      <c r="AE407" s="161">
        <v>91.892340125295306</v>
      </c>
      <c r="AF407" s="161">
        <v>395.06595066764953</v>
      </c>
      <c r="AG407" s="161">
        <v>0</v>
      </c>
      <c r="AH407" s="161">
        <v>0</v>
      </c>
      <c r="AI407" s="161">
        <v>0</v>
      </c>
      <c r="AJ407" s="161">
        <v>0</v>
      </c>
      <c r="AK407" s="161">
        <v>0</v>
      </c>
      <c r="AL407" s="161">
        <v>21551.335122311921</v>
      </c>
      <c r="AM407" s="161">
        <v>17087.46570763733</v>
      </c>
      <c r="AN407" s="161">
        <v>898.56249011484033</v>
      </c>
      <c r="AO407" s="161">
        <v>5339.8006140000007</v>
      </c>
      <c r="AP407" s="161">
        <v>5648.1947600091562</v>
      </c>
      <c r="AQ407" s="161">
        <v>455.84464285714284</v>
      </c>
      <c r="AR407" s="161">
        <v>39537.363320064091</v>
      </c>
    </row>
    <row r="408" spans="1:44" x14ac:dyDescent="0.55000000000000004">
      <c r="A408" s="4" t="str">
        <f t="shared" si="5"/>
        <v>North Eastern</v>
      </c>
      <c r="B408" t="s">
        <v>62</v>
      </c>
      <c r="C408" s="4" t="s">
        <v>187</v>
      </c>
      <c r="D408" t="s">
        <v>206</v>
      </c>
      <c r="E408" t="s">
        <v>916</v>
      </c>
      <c r="F408" s="3" t="s">
        <v>150</v>
      </c>
      <c r="G408" s="161">
        <v>0</v>
      </c>
      <c r="H408" s="161">
        <v>0</v>
      </c>
      <c r="I408" s="161">
        <v>0</v>
      </c>
      <c r="J408" s="161">
        <v>0</v>
      </c>
      <c r="K408" s="161">
        <v>17520.355799999998</v>
      </c>
      <c r="L408" s="161">
        <v>19276.76928</v>
      </c>
      <c r="M408" s="161">
        <v>15517.466549999999</v>
      </c>
      <c r="N408" s="161">
        <v>15529.28688</v>
      </c>
      <c r="O408" s="161">
        <v>0</v>
      </c>
      <c r="P408" s="161">
        <v>67843.878509999995</v>
      </c>
      <c r="Q408" s="161">
        <v>67843.878509999995</v>
      </c>
      <c r="R408" s="161">
        <v>0</v>
      </c>
      <c r="S408" s="161">
        <v>0</v>
      </c>
      <c r="T408" s="161">
        <v>0</v>
      </c>
      <c r="U408" s="161">
        <v>0</v>
      </c>
      <c r="V408" s="161">
        <v>0</v>
      </c>
      <c r="W408" s="161">
        <v>664.60141735554168</v>
      </c>
      <c r="X408" s="161">
        <v>383.39726831227125</v>
      </c>
      <c r="Y408" s="161">
        <v>2622.4099653655881</v>
      </c>
      <c r="Z408" s="161">
        <v>400.8704263339651</v>
      </c>
      <c r="AA408" s="161">
        <v>4071.279077367366</v>
      </c>
      <c r="AB408" s="161">
        <v>32.180343436240264</v>
      </c>
      <c r="AC408" s="161">
        <v>33.036396034206938</v>
      </c>
      <c r="AD408" s="161">
        <v>28.490877309792328</v>
      </c>
      <c r="AE408" s="161">
        <v>26.863171665771187</v>
      </c>
      <c r="AF408" s="161">
        <v>120.57078844601072</v>
      </c>
      <c r="AG408" s="161">
        <v>0</v>
      </c>
      <c r="AH408" s="161">
        <v>0</v>
      </c>
      <c r="AI408" s="161">
        <v>0</v>
      </c>
      <c r="AJ408" s="161">
        <v>0</v>
      </c>
      <c r="AK408" s="161">
        <v>0</v>
      </c>
      <c r="AL408" s="161">
        <v>36797.125079999998</v>
      </c>
      <c r="AM408" s="161">
        <v>29845.019879999996</v>
      </c>
      <c r="AN408" s="161">
        <v>1201.7335499999999</v>
      </c>
      <c r="AO408" s="161">
        <v>5749.5135816000011</v>
      </c>
      <c r="AP408" s="161">
        <v>9691.9826442857138</v>
      </c>
      <c r="AQ408" s="161">
        <v>469.06071428571431</v>
      </c>
      <c r="AR408" s="161">
        <v>67843.878509999995</v>
      </c>
    </row>
    <row r="409" spans="1:44" x14ac:dyDescent="0.55000000000000004">
      <c r="A409" s="4" t="str">
        <f t="shared" si="5"/>
        <v>North Eastern</v>
      </c>
      <c r="B409" t="s">
        <v>62</v>
      </c>
      <c r="C409" s="4" t="s">
        <v>187</v>
      </c>
      <c r="D409" t="s">
        <v>917</v>
      </c>
      <c r="E409" t="s">
        <v>918</v>
      </c>
      <c r="F409" s="3" t="s">
        <v>150</v>
      </c>
      <c r="G409" s="161">
        <v>0</v>
      </c>
      <c r="H409" s="161">
        <v>0</v>
      </c>
      <c r="I409" s="161">
        <v>0</v>
      </c>
      <c r="J409" s="161">
        <v>0</v>
      </c>
      <c r="K409" s="161">
        <v>15616.977919999999</v>
      </c>
      <c r="L409" s="161">
        <v>16108.666880000002</v>
      </c>
      <c r="M409" s="161">
        <v>13831.67872</v>
      </c>
      <c r="N409" s="161">
        <v>12977.076480000002</v>
      </c>
      <c r="O409" s="161">
        <v>0</v>
      </c>
      <c r="P409" s="161">
        <v>58534.400000000009</v>
      </c>
      <c r="Q409" s="161">
        <v>58534.400000000009</v>
      </c>
      <c r="R409" s="161">
        <v>44.239772457108266</v>
      </c>
      <c r="S409" s="161">
        <v>48.435078514294347</v>
      </c>
      <c r="T409" s="161">
        <v>41.592948463947941</v>
      </c>
      <c r="U409" s="161">
        <v>45.788254521134029</v>
      </c>
      <c r="V409" s="161">
        <v>180.05605395648459</v>
      </c>
      <c r="W409" s="161">
        <v>330.4306094481683</v>
      </c>
      <c r="X409" s="161">
        <v>208.45382053776891</v>
      </c>
      <c r="Y409" s="161">
        <v>1148.4517809512715</v>
      </c>
      <c r="Z409" s="161">
        <v>198.94709274753419</v>
      </c>
      <c r="AA409" s="161">
        <v>1886.283303684743</v>
      </c>
      <c r="AB409" s="161">
        <v>29.088835194541002</v>
      </c>
      <c r="AC409" s="161">
        <v>29.862648345088928</v>
      </c>
      <c r="AD409" s="161">
        <v>25.753809503447126</v>
      </c>
      <c r="AE409" s="161">
        <v>24.282474639729241</v>
      </c>
      <c r="AF409" s="161">
        <v>108.98776768280631</v>
      </c>
      <c r="AG409" s="161">
        <v>0</v>
      </c>
      <c r="AH409" s="161">
        <v>0</v>
      </c>
      <c r="AI409" s="161">
        <v>0</v>
      </c>
      <c r="AJ409" s="161">
        <v>0</v>
      </c>
      <c r="AK409" s="161">
        <v>0</v>
      </c>
      <c r="AL409" s="161">
        <v>31725.644800000002</v>
      </c>
      <c r="AM409" s="161">
        <v>25737.575680000005</v>
      </c>
      <c r="AN409" s="161">
        <v>1071.1795200000001</v>
      </c>
      <c r="AO409" s="161">
        <v>4843.5108761600004</v>
      </c>
      <c r="AP409" s="161">
        <v>8362.0571428571438</v>
      </c>
      <c r="AQ409" s="161">
        <v>418.1028571428572</v>
      </c>
      <c r="AR409" s="161">
        <v>58534.400000000009</v>
      </c>
    </row>
    <row r="410" spans="1:44" x14ac:dyDescent="0.55000000000000004">
      <c r="A410" s="4" t="str">
        <f t="shared" si="5"/>
        <v>North Eastern</v>
      </c>
      <c r="B410" t="s">
        <v>62</v>
      </c>
      <c r="C410" s="4" t="s">
        <v>187</v>
      </c>
      <c r="D410" t="s">
        <v>919</v>
      </c>
      <c r="E410" t="s">
        <v>920</v>
      </c>
      <c r="F410" s="3" t="s">
        <v>150</v>
      </c>
      <c r="G410" s="161">
        <v>0</v>
      </c>
      <c r="H410" s="161">
        <v>0</v>
      </c>
      <c r="I410" s="161">
        <v>0</v>
      </c>
      <c r="J410" s="161">
        <v>0</v>
      </c>
      <c r="K410" s="161">
        <v>19498.506874806797</v>
      </c>
      <c r="L410" s="161">
        <v>33581.22496</v>
      </c>
      <c r="M410" s="161">
        <v>15439.582941028682</v>
      </c>
      <c r="N410" s="161">
        <v>27052.898160000001</v>
      </c>
      <c r="O410" s="161">
        <v>0</v>
      </c>
      <c r="P410" s="161">
        <v>95572.212935835472</v>
      </c>
      <c r="Q410" s="161">
        <v>95572.212935835472</v>
      </c>
      <c r="R410" s="161">
        <v>0</v>
      </c>
      <c r="S410" s="161">
        <v>0</v>
      </c>
      <c r="T410" s="161">
        <v>0</v>
      </c>
      <c r="U410" s="161">
        <v>0</v>
      </c>
      <c r="V410" s="161">
        <v>0</v>
      </c>
      <c r="W410" s="161">
        <v>427.18754850552619</v>
      </c>
      <c r="X410" s="161">
        <v>234.7035160247184</v>
      </c>
      <c r="Y410" s="161">
        <v>1810.0799296415105</v>
      </c>
      <c r="Z410" s="161">
        <v>261.08316477117967</v>
      </c>
      <c r="AA410" s="161">
        <v>2733.0541589429349</v>
      </c>
      <c r="AB410" s="161">
        <v>68.817633217508984</v>
      </c>
      <c r="AC410" s="161">
        <v>70.648300867731209</v>
      </c>
      <c r="AD410" s="161">
        <v>60.927713485565263</v>
      </c>
      <c r="AE410" s="161">
        <v>57.446866545001868</v>
      </c>
      <c r="AF410" s="161">
        <v>257.84051411580731</v>
      </c>
      <c r="AG410" s="161">
        <v>0</v>
      </c>
      <c r="AH410" s="161">
        <v>0</v>
      </c>
      <c r="AI410" s="161">
        <v>0</v>
      </c>
      <c r="AJ410" s="161">
        <v>0</v>
      </c>
      <c r="AK410" s="161">
        <v>0</v>
      </c>
      <c r="AL410" s="161">
        <v>53079.731834806793</v>
      </c>
      <c r="AM410" s="161">
        <v>41375.955423721891</v>
      </c>
      <c r="AN410" s="161">
        <v>1116.5256773067874</v>
      </c>
      <c r="AO410" s="161">
        <v>10015.9786212</v>
      </c>
      <c r="AP410" s="161">
        <v>13653.173276547925</v>
      </c>
      <c r="AQ410" s="161">
        <v>871.60571428571427</v>
      </c>
      <c r="AR410" s="161">
        <v>95572.212935835472</v>
      </c>
    </row>
    <row r="411" spans="1:44" x14ac:dyDescent="0.55000000000000004">
      <c r="A411" s="4" t="str">
        <f t="shared" si="5"/>
        <v>North Eastern</v>
      </c>
      <c r="B411" t="s">
        <v>62</v>
      </c>
      <c r="C411" s="4" t="s">
        <v>187</v>
      </c>
      <c r="D411" t="s">
        <v>921</v>
      </c>
      <c r="E411" t="s">
        <v>922</v>
      </c>
      <c r="F411" s="3" t="s">
        <v>150</v>
      </c>
      <c r="G411" s="161">
        <v>0</v>
      </c>
      <c r="H411" s="161">
        <v>0</v>
      </c>
      <c r="I411" s="161">
        <v>0</v>
      </c>
      <c r="J411" s="161">
        <v>0</v>
      </c>
      <c r="K411" s="161">
        <v>4392.6001483771252</v>
      </c>
      <c r="L411" s="161">
        <v>7565.1379200000001</v>
      </c>
      <c r="M411" s="161">
        <v>3478.2106523895318</v>
      </c>
      <c r="N411" s="161">
        <v>6094.4443200000005</v>
      </c>
      <c r="O411" s="161">
        <v>0</v>
      </c>
      <c r="P411" s="161">
        <v>21530.393040766656</v>
      </c>
      <c r="Q411" s="161">
        <v>21530.393040766656</v>
      </c>
      <c r="R411" s="161">
        <v>17.627415732756152</v>
      </c>
      <c r="S411" s="161">
        <v>19.299042865736279</v>
      </c>
      <c r="T411" s="161">
        <v>16.572784022249373</v>
      </c>
      <c r="U411" s="161">
        <v>18.244411155229503</v>
      </c>
      <c r="V411" s="161">
        <v>71.74365377597131</v>
      </c>
      <c r="W411" s="161">
        <v>272.04550447890603</v>
      </c>
      <c r="X411" s="161">
        <v>150.41185418149681</v>
      </c>
      <c r="Y411" s="161">
        <v>1138.312284678507</v>
      </c>
      <c r="Z411" s="161">
        <v>165.36620171051322</v>
      </c>
      <c r="AA411" s="161">
        <v>1726.1358450494231</v>
      </c>
      <c r="AB411" s="161">
        <v>19.568311461395922</v>
      </c>
      <c r="AC411" s="161">
        <v>20.088862272096225</v>
      </c>
      <c r="AD411" s="161">
        <v>17.324810784293202</v>
      </c>
      <c r="AE411" s="161">
        <v>16.335031073806711</v>
      </c>
      <c r="AF411" s="161">
        <v>73.317015591592053</v>
      </c>
      <c r="AG411" s="161">
        <v>0</v>
      </c>
      <c r="AH411" s="161">
        <v>0</v>
      </c>
      <c r="AI411" s="161">
        <v>0</v>
      </c>
      <c r="AJ411" s="161">
        <v>0</v>
      </c>
      <c r="AK411" s="161">
        <v>0</v>
      </c>
      <c r="AL411" s="161">
        <v>11957.738068377126</v>
      </c>
      <c r="AM411" s="161">
        <v>9321.12147238953</v>
      </c>
      <c r="AN411" s="161">
        <v>251.53350000000006</v>
      </c>
      <c r="AO411" s="161">
        <v>2256.3876024000001</v>
      </c>
      <c r="AP411" s="161">
        <v>3075.7704343952364</v>
      </c>
      <c r="AQ411" s="161">
        <v>196.35428571428571</v>
      </c>
      <c r="AR411" s="161">
        <v>21530.393040766656</v>
      </c>
    </row>
    <row r="412" spans="1:44" x14ac:dyDescent="0.55000000000000004">
      <c r="A412" s="4" t="str">
        <f t="shared" si="5"/>
        <v>North Eastern</v>
      </c>
      <c r="B412" t="s">
        <v>62</v>
      </c>
      <c r="C412" s="4" t="s">
        <v>187</v>
      </c>
      <c r="D412" t="s">
        <v>923</v>
      </c>
      <c r="E412" t="s">
        <v>924</v>
      </c>
      <c r="F412" s="3" t="s">
        <v>150</v>
      </c>
      <c r="G412" s="161">
        <v>0</v>
      </c>
      <c r="H412" s="161">
        <v>0</v>
      </c>
      <c r="I412" s="161">
        <v>0</v>
      </c>
      <c r="J412" s="161">
        <v>0</v>
      </c>
      <c r="K412" s="161">
        <v>10308.3516</v>
      </c>
      <c r="L412" s="161">
        <v>11341.762560000001</v>
      </c>
      <c r="M412" s="161">
        <v>9129.9231</v>
      </c>
      <c r="N412" s="161">
        <v>9136.8777600000012</v>
      </c>
      <c r="O412" s="161">
        <v>0</v>
      </c>
      <c r="P412" s="161">
        <v>39916.91502</v>
      </c>
      <c r="Q412" s="161">
        <v>39916.91502</v>
      </c>
      <c r="R412" s="161">
        <v>55.031687983904668</v>
      </c>
      <c r="S412" s="161">
        <v>60.250403205821549</v>
      </c>
      <c r="T412" s="161">
        <v>51.739193831021488</v>
      </c>
      <c r="U412" s="161">
        <v>56.957909052938362</v>
      </c>
      <c r="V412" s="161">
        <v>223.97919407368607</v>
      </c>
      <c r="W412" s="161">
        <v>250.06238397900302</v>
      </c>
      <c r="X412" s="161">
        <v>161.84268506237549</v>
      </c>
      <c r="Y412" s="161">
        <v>811.92728005123354</v>
      </c>
      <c r="Z412" s="161">
        <v>147.39466886068928</v>
      </c>
      <c r="AA412" s="161">
        <v>1371.2270179533014</v>
      </c>
      <c r="AB412" s="161">
        <v>17.55289899902446</v>
      </c>
      <c r="AC412" s="161">
        <v>18.01983636467854</v>
      </c>
      <c r="AD412" s="161">
        <v>15.540464718881525</v>
      </c>
      <c r="AE412" s="161">
        <v>14.652626065877291</v>
      </c>
      <c r="AF412" s="161">
        <v>65.765826148461812</v>
      </c>
      <c r="AG412" s="161">
        <v>0</v>
      </c>
      <c r="AH412" s="161">
        <v>0</v>
      </c>
      <c r="AI412" s="161">
        <v>0</v>
      </c>
      <c r="AJ412" s="161">
        <v>0</v>
      </c>
      <c r="AK412" s="161">
        <v>0</v>
      </c>
      <c r="AL412" s="161">
        <v>21650.114160000001</v>
      </c>
      <c r="AM412" s="161">
        <v>17559.743759999998</v>
      </c>
      <c r="AN412" s="161">
        <v>707.05709999999999</v>
      </c>
      <c r="AO412" s="161">
        <v>3382.8084432000001</v>
      </c>
      <c r="AP412" s="161">
        <v>5702.4164314285717</v>
      </c>
      <c r="AQ412" s="161">
        <v>275.97857142857146</v>
      </c>
      <c r="AR412" s="161">
        <v>39916.91502</v>
      </c>
    </row>
    <row r="413" spans="1:44" x14ac:dyDescent="0.55000000000000004">
      <c r="A413" s="4" t="str">
        <f t="shared" si="5"/>
        <v>North Eastern</v>
      </c>
      <c r="B413" t="s">
        <v>62</v>
      </c>
      <c r="C413" s="4" t="s">
        <v>187</v>
      </c>
      <c r="D413" t="s">
        <v>925</v>
      </c>
      <c r="E413" t="s">
        <v>926</v>
      </c>
      <c r="F413" s="3" t="s">
        <v>150</v>
      </c>
      <c r="G413" s="161">
        <v>0</v>
      </c>
      <c r="H413" s="161">
        <v>0</v>
      </c>
      <c r="I413" s="161">
        <v>0</v>
      </c>
      <c r="J413" s="161">
        <v>0</v>
      </c>
      <c r="K413" s="161">
        <v>19388.489399999999</v>
      </c>
      <c r="L413" s="161">
        <v>21332.183040000004</v>
      </c>
      <c r="M413" s="161">
        <v>17172.039149999997</v>
      </c>
      <c r="N413" s="161">
        <v>17185.119839999999</v>
      </c>
      <c r="O413" s="161">
        <v>0</v>
      </c>
      <c r="P413" s="161">
        <v>75077.831429999991</v>
      </c>
      <c r="Q413" s="161">
        <v>75077.831429999991</v>
      </c>
      <c r="R413" s="161">
        <v>0</v>
      </c>
      <c r="S413" s="161">
        <v>0</v>
      </c>
      <c r="T413" s="161">
        <v>0</v>
      </c>
      <c r="U413" s="161">
        <v>0</v>
      </c>
      <c r="V413" s="161">
        <v>0</v>
      </c>
      <c r="W413" s="161">
        <v>656.29013399209032</v>
      </c>
      <c r="X413" s="161">
        <v>401.78960282354154</v>
      </c>
      <c r="Y413" s="161">
        <v>2380.4795560618295</v>
      </c>
      <c r="Z413" s="161">
        <v>394.37099167408559</v>
      </c>
      <c r="AA413" s="161">
        <v>3832.9302845515467</v>
      </c>
      <c r="AB413" s="161">
        <v>34.850075667843782</v>
      </c>
      <c r="AC413" s="161">
        <v>35.777147744433108</v>
      </c>
      <c r="AD413" s="161">
        <v>30.854525591275699</v>
      </c>
      <c r="AE413" s="161">
        <v>29.091782910436844</v>
      </c>
      <c r="AF413" s="161">
        <v>130.57353191398943</v>
      </c>
      <c r="AG413" s="161">
        <v>0</v>
      </c>
      <c r="AH413" s="161">
        <v>0</v>
      </c>
      <c r="AI413" s="161">
        <v>0</v>
      </c>
      <c r="AJ413" s="161">
        <v>0</v>
      </c>
      <c r="AK413" s="161">
        <v>0</v>
      </c>
      <c r="AL413" s="161">
        <v>40720.672440000002</v>
      </c>
      <c r="AM413" s="161">
        <v>33027.288839999987</v>
      </c>
      <c r="AN413" s="161">
        <v>1329.87015</v>
      </c>
      <c r="AO413" s="161">
        <v>6362.5638888000003</v>
      </c>
      <c r="AP413" s="161">
        <v>10725.404489999999</v>
      </c>
      <c r="AQ413" s="161">
        <v>519.07500000000005</v>
      </c>
      <c r="AR413" s="161">
        <v>75077.831429999991</v>
      </c>
    </row>
    <row r="414" spans="1:44" x14ac:dyDescent="0.55000000000000004">
      <c r="A414" s="4" t="str">
        <f t="shared" si="5"/>
        <v>North Eastern</v>
      </c>
      <c r="B414" t="s">
        <v>62</v>
      </c>
      <c r="C414" s="4" t="s">
        <v>187</v>
      </c>
      <c r="D414" t="s">
        <v>927</v>
      </c>
      <c r="E414" t="s">
        <v>928</v>
      </c>
      <c r="F414" s="3" t="s">
        <v>150</v>
      </c>
      <c r="G414" s="161">
        <v>0</v>
      </c>
      <c r="H414" s="161">
        <v>0</v>
      </c>
      <c r="I414" s="161">
        <v>0</v>
      </c>
      <c r="J414" s="161">
        <v>0</v>
      </c>
      <c r="K414" s="161">
        <v>23027.507999999998</v>
      </c>
      <c r="L414" s="161">
        <v>25336.0128</v>
      </c>
      <c r="M414" s="161">
        <v>20395.053</v>
      </c>
      <c r="N414" s="161">
        <v>20410.588800000001</v>
      </c>
      <c r="O414" s="161">
        <v>0</v>
      </c>
      <c r="P414" s="161">
        <v>89169.162599999996</v>
      </c>
      <c r="Q414" s="161">
        <v>89169.162599999996</v>
      </c>
      <c r="R414" s="161">
        <v>5.2594958533777776</v>
      </c>
      <c r="S414" s="161">
        <v>5.7582596034131948</v>
      </c>
      <c r="T414" s="161">
        <v>4.9448251612953467</v>
      </c>
      <c r="U414" s="161">
        <v>5.4435889113307638</v>
      </c>
      <c r="V414" s="161">
        <v>21.406169529417085</v>
      </c>
      <c r="W414" s="161">
        <v>1066.4509966479841</v>
      </c>
      <c r="X414" s="161">
        <v>777.06178302311605</v>
      </c>
      <c r="Y414" s="161">
        <v>2634.8762236047178</v>
      </c>
      <c r="Z414" s="161">
        <v>616.67721190713769</v>
      </c>
      <c r="AA414" s="161">
        <v>5095.0662151829556</v>
      </c>
      <c r="AB414" s="161">
        <v>54.263005455739865</v>
      </c>
      <c r="AC414" s="161">
        <v>55.706494922715329</v>
      </c>
      <c r="AD414" s="161">
        <v>48.041769161451207</v>
      </c>
      <c r="AE414" s="161">
        <v>45.297106090441517</v>
      </c>
      <c r="AF414" s="161">
        <v>203.30837563034794</v>
      </c>
      <c r="AG414" s="161">
        <v>0</v>
      </c>
      <c r="AH414" s="161">
        <v>0</v>
      </c>
      <c r="AI414" s="161">
        <v>0</v>
      </c>
      <c r="AJ414" s="161">
        <v>0</v>
      </c>
      <c r="AK414" s="161">
        <v>0</v>
      </c>
      <c r="AL414" s="161">
        <v>48363.520799999998</v>
      </c>
      <c r="AM414" s="161">
        <v>39226.168799999999</v>
      </c>
      <c r="AN414" s="161">
        <v>1579.473</v>
      </c>
      <c r="AO414" s="161">
        <v>7556.7512160000006</v>
      </c>
      <c r="AP414" s="161">
        <v>12738.451799999999</v>
      </c>
      <c r="AQ414" s="161">
        <v>616.5</v>
      </c>
      <c r="AR414" s="161">
        <v>89169.162599999996</v>
      </c>
    </row>
    <row r="415" spans="1:44" x14ac:dyDescent="0.55000000000000004">
      <c r="A415" s="4" t="str">
        <f t="shared" si="5"/>
        <v>North Eastern</v>
      </c>
      <c r="B415" t="s">
        <v>62</v>
      </c>
      <c r="C415" s="4" t="s">
        <v>187</v>
      </c>
      <c r="D415" t="s">
        <v>929</v>
      </c>
      <c r="E415" t="s">
        <v>930</v>
      </c>
      <c r="F415" s="3" t="s">
        <v>150</v>
      </c>
      <c r="G415" s="161">
        <v>0</v>
      </c>
      <c r="H415" s="161">
        <v>0</v>
      </c>
      <c r="I415" s="161">
        <v>0</v>
      </c>
      <c r="J415" s="161">
        <v>0</v>
      </c>
      <c r="K415" s="161">
        <v>9300.2477999999992</v>
      </c>
      <c r="L415" s="161">
        <v>10232.59648</v>
      </c>
      <c r="M415" s="161">
        <v>8237.0635499999989</v>
      </c>
      <c r="N415" s="161">
        <v>8243.3380799999995</v>
      </c>
      <c r="O415" s="161">
        <v>0</v>
      </c>
      <c r="P415" s="161">
        <v>36013.245909999998</v>
      </c>
      <c r="Q415" s="161">
        <v>36013.245909999998</v>
      </c>
      <c r="R415" s="161">
        <v>0</v>
      </c>
      <c r="S415" s="161">
        <v>0</v>
      </c>
      <c r="T415" s="161">
        <v>0</v>
      </c>
      <c r="U415" s="161">
        <v>0</v>
      </c>
      <c r="V415" s="161">
        <v>0</v>
      </c>
      <c r="W415" s="161">
        <v>717.34642347028728</v>
      </c>
      <c r="X415" s="161">
        <v>392.9918076409802</v>
      </c>
      <c r="Y415" s="161">
        <v>3037.5843589370629</v>
      </c>
      <c r="Z415" s="161">
        <v>436.75590753298547</v>
      </c>
      <c r="AA415" s="161">
        <v>4584.6784975813162</v>
      </c>
      <c r="AB415" s="161">
        <v>42.3639196605953</v>
      </c>
      <c r="AC415" s="161">
        <v>43.490872937441409</v>
      </c>
      <c r="AD415" s="161">
        <v>37.506909763202202</v>
      </c>
      <c r="AE415" s="161">
        <v>35.364111279058193</v>
      </c>
      <c r="AF415" s="161">
        <v>158.7258136402971</v>
      </c>
      <c r="AG415" s="161">
        <v>0</v>
      </c>
      <c r="AH415" s="161">
        <v>0</v>
      </c>
      <c r="AI415" s="161">
        <v>0</v>
      </c>
      <c r="AJ415" s="161">
        <v>0</v>
      </c>
      <c r="AK415" s="161">
        <v>0</v>
      </c>
      <c r="AL415" s="161">
        <v>19532.844279999998</v>
      </c>
      <c r="AM415" s="161">
        <v>15842.49108</v>
      </c>
      <c r="AN415" s="161">
        <v>637.91055000000006</v>
      </c>
      <c r="AO415" s="161">
        <v>3051.9871656</v>
      </c>
      <c r="AP415" s="161">
        <v>5144.7494157142855</v>
      </c>
      <c r="AQ415" s="161">
        <v>248.98928571428576</v>
      </c>
      <c r="AR415" s="161">
        <v>36013.245909999998</v>
      </c>
    </row>
    <row r="416" spans="1:44" x14ac:dyDescent="0.55000000000000004">
      <c r="A416" s="4" t="str">
        <f t="shared" si="5"/>
        <v>North Eastern</v>
      </c>
      <c r="B416" t="s">
        <v>62</v>
      </c>
      <c r="C416" s="4" t="s">
        <v>187</v>
      </c>
      <c r="D416" t="s">
        <v>931</v>
      </c>
      <c r="E416" t="s">
        <v>932</v>
      </c>
      <c r="F416" s="3" t="s">
        <v>150</v>
      </c>
      <c r="G416" s="161">
        <v>0</v>
      </c>
      <c r="H416" s="161">
        <v>0</v>
      </c>
      <c r="I416" s="161">
        <v>0</v>
      </c>
      <c r="J416" s="161">
        <v>0</v>
      </c>
      <c r="K416" s="161">
        <v>3337.6679999999997</v>
      </c>
      <c r="L416" s="161">
        <v>3672.2688000000003</v>
      </c>
      <c r="M416" s="161">
        <v>2956.1129999999998</v>
      </c>
      <c r="N416" s="161">
        <v>2958.3648000000003</v>
      </c>
      <c r="O416" s="161">
        <v>0</v>
      </c>
      <c r="P416" s="161">
        <v>12924.4146</v>
      </c>
      <c r="Q416" s="161">
        <v>12924.4146</v>
      </c>
      <c r="R416" s="161">
        <v>0</v>
      </c>
      <c r="S416" s="161">
        <v>0</v>
      </c>
      <c r="T416" s="161">
        <v>0</v>
      </c>
      <c r="U416" s="161">
        <v>0</v>
      </c>
      <c r="V416" s="161">
        <v>0</v>
      </c>
      <c r="W416" s="161">
        <v>112.51219158961776</v>
      </c>
      <c r="X416" s="161">
        <v>62.034105995448613</v>
      </c>
      <c r="Y416" s="161">
        <v>472.5010770215095</v>
      </c>
      <c r="Z416" s="161">
        <v>68.425726825340988</v>
      </c>
      <c r="AA416" s="161">
        <v>715.47310143191692</v>
      </c>
      <c r="AB416" s="161">
        <v>6.9473417267463331</v>
      </c>
      <c r="AC416" s="161">
        <v>7.1321529903652872</v>
      </c>
      <c r="AD416" s="161">
        <v>6.1508312103040774</v>
      </c>
      <c r="AE416" s="161">
        <v>5.7994295118736714</v>
      </c>
      <c r="AF416" s="161">
        <v>26.029755439289371</v>
      </c>
      <c r="AG416" s="161">
        <v>0</v>
      </c>
      <c r="AH416" s="161">
        <v>0</v>
      </c>
      <c r="AI416" s="161">
        <v>0</v>
      </c>
      <c r="AJ416" s="161">
        <v>0</v>
      </c>
      <c r="AK416" s="161">
        <v>0</v>
      </c>
      <c r="AL416" s="161">
        <v>7009.9367999999995</v>
      </c>
      <c r="AM416" s="161">
        <v>5685.5448000000006</v>
      </c>
      <c r="AN416" s="161">
        <v>228.93299999999999</v>
      </c>
      <c r="AO416" s="161">
        <v>1095.2955360000001</v>
      </c>
      <c r="AP416" s="161">
        <v>1846.3449428571428</v>
      </c>
      <c r="AQ416" s="161">
        <v>89.357142857142861</v>
      </c>
      <c r="AR416" s="161">
        <v>12924.4146</v>
      </c>
    </row>
    <row r="417" spans="1:44" x14ac:dyDescent="0.55000000000000004">
      <c r="A417" s="4" t="str">
        <f t="shared" si="5"/>
        <v>North Eastern</v>
      </c>
      <c r="B417" t="s">
        <v>62</v>
      </c>
      <c r="C417" s="4" t="s">
        <v>187</v>
      </c>
      <c r="D417" t="s">
        <v>933</v>
      </c>
      <c r="E417" t="s">
        <v>934</v>
      </c>
      <c r="F417" s="3" t="s">
        <v>150</v>
      </c>
      <c r="G417" s="161">
        <v>0</v>
      </c>
      <c r="H417" s="161">
        <v>0</v>
      </c>
      <c r="I417" s="161">
        <v>0</v>
      </c>
      <c r="J417" s="161">
        <v>0</v>
      </c>
      <c r="K417" s="161">
        <v>10592.4936</v>
      </c>
      <c r="L417" s="161">
        <v>11654.38976</v>
      </c>
      <c r="M417" s="161">
        <v>9381.5825999999997</v>
      </c>
      <c r="N417" s="161">
        <v>9388.7289600000004</v>
      </c>
      <c r="O417" s="161">
        <v>0</v>
      </c>
      <c r="P417" s="161">
        <v>41017.194920000002</v>
      </c>
      <c r="Q417" s="161">
        <v>41017.194920000002</v>
      </c>
      <c r="R417" s="161">
        <v>0</v>
      </c>
      <c r="S417" s="161">
        <v>0</v>
      </c>
      <c r="T417" s="161">
        <v>0</v>
      </c>
      <c r="U417" s="161">
        <v>0</v>
      </c>
      <c r="V417" s="161">
        <v>0</v>
      </c>
      <c r="W417" s="161">
        <v>345.43059736520183</v>
      </c>
      <c r="X417" s="161">
        <v>194.14555789717627</v>
      </c>
      <c r="Y417" s="161">
        <v>1413.9731121253601</v>
      </c>
      <c r="Z417" s="161">
        <v>209.35679682713055</v>
      </c>
      <c r="AA417" s="161">
        <v>2162.9060642148688</v>
      </c>
      <c r="AB417" s="161">
        <v>23.883212147052436</v>
      </c>
      <c r="AC417" s="161">
        <v>24.518546752687776</v>
      </c>
      <c r="AD417" s="161">
        <v>21.145009480511387</v>
      </c>
      <c r="AE417" s="161">
        <v>19.936978892331517</v>
      </c>
      <c r="AF417" s="161">
        <v>89.483747272583116</v>
      </c>
      <c r="AG417" s="161">
        <v>0</v>
      </c>
      <c r="AH417" s="161">
        <v>0</v>
      </c>
      <c r="AI417" s="161">
        <v>0</v>
      </c>
      <c r="AJ417" s="161">
        <v>0</v>
      </c>
      <c r="AK417" s="161">
        <v>0</v>
      </c>
      <c r="AL417" s="161">
        <v>22246.88336</v>
      </c>
      <c r="AM417" s="161">
        <v>18043.76496</v>
      </c>
      <c r="AN417" s="161">
        <v>726.54660000000001</v>
      </c>
      <c r="AO417" s="161">
        <v>3476.0530272000001</v>
      </c>
      <c r="AP417" s="161">
        <v>5859.5992742857143</v>
      </c>
      <c r="AQ417" s="161">
        <v>283.58571428571429</v>
      </c>
      <c r="AR417" s="161">
        <v>41017.194920000002</v>
      </c>
    </row>
    <row r="418" spans="1:44" x14ac:dyDescent="0.55000000000000004">
      <c r="A418" s="4" t="str">
        <f t="shared" si="5"/>
        <v>North Eastern</v>
      </c>
      <c r="B418" t="s">
        <v>62</v>
      </c>
      <c r="C418" s="4" t="s">
        <v>187</v>
      </c>
      <c r="D418" t="s">
        <v>935</v>
      </c>
      <c r="E418" t="s">
        <v>936</v>
      </c>
      <c r="F418" s="3" t="s">
        <v>150</v>
      </c>
      <c r="G418" s="161">
        <v>0</v>
      </c>
      <c r="H418" s="161">
        <v>0</v>
      </c>
      <c r="I418" s="161">
        <v>0</v>
      </c>
      <c r="J418" s="161">
        <v>0</v>
      </c>
      <c r="K418" s="161">
        <v>14382.387599999998</v>
      </c>
      <c r="L418" s="161">
        <v>15824.220160000001</v>
      </c>
      <c r="M418" s="161">
        <v>12738.224100000001</v>
      </c>
      <c r="N418" s="161">
        <v>12747.927360000001</v>
      </c>
      <c r="O418" s="161">
        <v>0</v>
      </c>
      <c r="P418" s="161">
        <v>55692.75922</v>
      </c>
      <c r="Q418" s="161">
        <v>55692.75922</v>
      </c>
      <c r="R418" s="161">
        <v>0</v>
      </c>
      <c r="S418" s="161">
        <v>0</v>
      </c>
      <c r="T418" s="161">
        <v>0</v>
      </c>
      <c r="U418" s="161">
        <v>0</v>
      </c>
      <c r="V418" s="161">
        <v>0</v>
      </c>
      <c r="W418" s="161">
        <v>484.01660215961783</v>
      </c>
      <c r="X418" s="161">
        <v>305.2690945566726</v>
      </c>
      <c r="Y418" s="161">
        <v>1638.2850368575725</v>
      </c>
      <c r="Z418" s="161">
        <v>284.0243947095405</v>
      </c>
      <c r="AA418" s="161">
        <v>2711.5951282834035</v>
      </c>
      <c r="AB418" s="161">
        <v>24.4901034329894</v>
      </c>
      <c r="AC418" s="161">
        <v>25.141582392802906</v>
      </c>
      <c r="AD418" s="161">
        <v>21.682320873793159</v>
      </c>
      <c r="AE418" s="161">
        <v>20.443593274147762</v>
      </c>
      <c r="AF418" s="161">
        <v>91.757599973733221</v>
      </c>
      <c r="AG418" s="161">
        <v>0</v>
      </c>
      <c r="AH418" s="161">
        <v>0</v>
      </c>
      <c r="AI418" s="161">
        <v>0</v>
      </c>
      <c r="AJ418" s="161">
        <v>0</v>
      </c>
      <c r="AK418" s="161">
        <v>0</v>
      </c>
      <c r="AL418" s="161">
        <v>30206.607759999999</v>
      </c>
      <c r="AM418" s="161">
        <v>24499.65336</v>
      </c>
      <c r="AN418" s="161">
        <v>986.49810000000002</v>
      </c>
      <c r="AO418" s="161">
        <v>4719.7519151999995</v>
      </c>
      <c r="AP418" s="161">
        <v>7956.1084600000004</v>
      </c>
      <c r="AQ418" s="161">
        <v>385.05</v>
      </c>
      <c r="AR418" s="161">
        <v>55692.75922</v>
      </c>
    </row>
    <row r="419" spans="1:44" x14ac:dyDescent="0.55000000000000004">
      <c r="A419" s="4" t="str">
        <f t="shared" si="5"/>
        <v>North Eastern</v>
      </c>
      <c r="B419" t="s">
        <v>62</v>
      </c>
      <c r="C419" s="4" t="s">
        <v>187</v>
      </c>
      <c r="D419" t="s">
        <v>937</v>
      </c>
      <c r="E419" t="s">
        <v>938</v>
      </c>
      <c r="F419" s="3" t="s">
        <v>150</v>
      </c>
      <c r="G419" s="161">
        <v>0</v>
      </c>
      <c r="H419" s="161">
        <v>0</v>
      </c>
      <c r="I419" s="161">
        <v>0</v>
      </c>
      <c r="J419" s="161">
        <v>0</v>
      </c>
      <c r="K419" s="161">
        <v>22886.237399999998</v>
      </c>
      <c r="L419" s="161">
        <v>25180.579840000002</v>
      </c>
      <c r="M419" s="161">
        <v>20269.932149999997</v>
      </c>
      <c r="N419" s="161">
        <v>20285.372640000001</v>
      </c>
      <c r="O419" s="161">
        <v>0</v>
      </c>
      <c r="P419" s="161">
        <v>88622.122029999999</v>
      </c>
      <c r="Q419" s="161">
        <v>88622.122029999999</v>
      </c>
      <c r="R419" s="161">
        <v>54.319627068887378</v>
      </c>
      <c r="S419" s="161">
        <v>59.470816774646735</v>
      </c>
      <c r="T419" s="161">
        <v>51.069734851090701</v>
      </c>
      <c r="U419" s="161">
        <v>56.220924556850051</v>
      </c>
      <c r="V419" s="161">
        <v>221.08110325147487</v>
      </c>
      <c r="W419" s="161">
        <v>914.68598656129313</v>
      </c>
      <c r="X419" s="161">
        <v>724.94137916663794</v>
      </c>
      <c r="Y419" s="161">
        <v>1725.4078853709325</v>
      </c>
      <c r="Z419" s="161">
        <v>524.14219026117235</v>
      </c>
      <c r="AA419" s="161">
        <v>3889.177441360036</v>
      </c>
      <c r="AB419" s="161">
        <v>38.970325143924669</v>
      </c>
      <c r="AC419" s="161">
        <v>40.007002957794526</v>
      </c>
      <c r="AD419" s="161">
        <v>34.502389777105279</v>
      </c>
      <c r="AE419" s="161">
        <v>32.531241821155547</v>
      </c>
      <c r="AF419" s="161">
        <v>146.01095969998002</v>
      </c>
      <c r="AG419" s="161">
        <v>0</v>
      </c>
      <c r="AH419" s="161">
        <v>0</v>
      </c>
      <c r="AI419" s="161">
        <v>0</v>
      </c>
      <c r="AJ419" s="161">
        <v>0</v>
      </c>
      <c r="AK419" s="161">
        <v>0</v>
      </c>
      <c r="AL419" s="161">
        <v>48066.817240000004</v>
      </c>
      <c r="AM419" s="161">
        <v>38985.521639999992</v>
      </c>
      <c r="AN419" s="161">
        <v>1569.7831499999998</v>
      </c>
      <c r="AO419" s="161">
        <v>7510.3915848000006</v>
      </c>
      <c r="AP419" s="161">
        <v>12660.303147142857</v>
      </c>
      <c r="AQ419" s="161">
        <v>612.71785714285716</v>
      </c>
      <c r="AR419" s="161">
        <v>88622.122029999999</v>
      </c>
    </row>
    <row r="420" spans="1:44" x14ac:dyDescent="0.55000000000000004">
      <c r="A420" s="4" t="str">
        <f t="shared" si="5"/>
        <v>North Eastern</v>
      </c>
      <c r="B420" t="s">
        <v>62</v>
      </c>
      <c r="C420" s="4" t="s">
        <v>187</v>
      </c>
      <c r="D420" t="s">
        <v>939</v>
      </c>
      <c r="E420" t="s">
        <v>940</v>
      </c>
      <c r="F420" s="3" t="s">
        <v>150</v>
      </c>
      <c r="G420" s="161">
        <v>0</v>
      </c>
      <c r="H420" s="161">
        <v>0</v>
      </c>
      <c r="I420" s="161">
        <v>0</v>
      </c>
      <c r="J420" s="161">
        <v>0</v>
      </c>
      <c r="K420" s="161">
        <v>2252.5466275115914</v>
      </c>
      <c r="L420" s="161">
        <v>3879.4393600000003</v>
      </c>
      <c r="M420" s="161">
        <v>1783.6432659843992</v>
      </c>
      <c r="N420" s="161">
        <v>3125.2605600000002</v>
      </c>
      <c r="O420" s="161">
        <v>0</v>
      </c>
      <c r="P420" s="161">
        <v>11040.889813495991</v>
      </c>
      <c r="Q420" s="161">
        <v>11040.889813495991</v>
      </c>
      <c r="R420" s="161">
        <v>37.824888886534957</v>
      </c>
      <c r="S420" s="161">
        <v>41.41186451150957</v>
      </c>
      <c r="T420" s="161">
        <v>35.561861346314913</v>
      </c>
      <c r="U420" s="161">
        <v>39.148836971289533</v>
      </c>
      <c r="V420" s="161">
        <v>153.94745171564898</v>
      </c>
      <c r="W420" s="161">
        <v>214.10866732747891</v>
      </c>
      <c r="X420" s="161">
        <v>115.6525201648042</v>
      </c>
      <c r="Y420" s="161">
        <v>922.9862916422727</v>
      </c>
      <c r="Z420" s="161">
        <v>130.68137605541128</v>
      </c>
      <c r="AA420" s="161">
        <v>1383.428855189967</v>
      </c>
      <c r="AB420" s="161">
        <v>11.810332204385292</v>
      </c>
      <c r="AC420" s="161">
        <v>12.124507396034357</v>
      </c>
      <c r="AD420" s="161">
        <v>10.45628137840481</v>
      </c>
      <c r="AE420" s="161">
        <v>9.8589060140016578</v>
      </c>
      <c r="AF420" s="161">
        <v>44.250026992826122</v>
      </c>
      <c r="AG420" s="161">
        <v>0</v>
      </c>
      <c r="AH420" s="161">
        <v>0</v>
      </c>
      <c r="AI420" s="161">
        <v>0</v>
      </c>
      <c r="AJ420" s="161">
        <v>0</v>
      </c>
      <c r="AK420" s="161">
        <v>0</v>
      </c>
      <c r="AL420" s="161">
        <v>6131.9859875115917</v>
      </c>
      <c r="AM420" s="161">
        <v>4779.9182495453615</v>
      </c>
      <c r="AN420" s="161">
        <v>128.98557643903797</v>
      </c>
      <c r="AO420" s="161">
        <v>1157.0864892000002</v>
      </c>
      <c r="AP420" s="161">
        <v>1577.2699733565701</v>
      </c>
      <c r="AQ420" s="161">
        <v>100.69142857142859</v>
      </c>
      <c r="AR420" s="161">
        <v>11040.889813495991</v>
      </c>
    </row>
    <row r="421" spans="1:44" x14ac:dyDescent="0.55000000000000004">
      <c r="A421" s="4" t="str">
        <f t="shared" si="5"/>
        <v>North Eastern</v>
      </c>
      <c r="B421" t="s">
        <v>62</v>
      </c>
      <c r="C421" s="4" t="s">
        <v>187</v>
      </c>
      <c r="D421" t="s">
        <v>941</v>
      </c>
      <c r="E421" t="s">
        <v>942</v>
      </c>
      <c r="F421" s="3" t="s">
        <v>150</v>
      </c>
      <c r="G421" s="161">
        <v>0</v>
      </c>
      <c r="H421" s="161">
        <v>0</v>
      </c>
      <c r="I421" s="161">
        <v>0</v>
      </c>
      <c r="J421" s="161">
        <v>0</v>
      </c>
      <c r="K421" s="161">
        <v>38863.939517774335</v>
      </c>
      <c r="L421" s="161">
        <v>66933.263359999997</v>
      </c>
      <c r="M421" s="161">
        <v>30773.793165418712</v>
      </c>
      <c r="N421" s="161">
        <v>53921.164560000005</v>
      </c>
      <c r="O421" s="161">
        <v>0</v>
      </c>
      <c r="P421" s="161">
        <v>190492.16060319304</v>
      </c>
      <c r="Q421" s="161">
        <v>190492.16060319304</v>
      </c>
      <c r="R421" s="161">
        <v>25.79404745678433</v>
      </c>
      <c r="S421" s="161">
        <v>28.2401252172364</v>
      </c>
      <c r="T421" s="161">
        <v>24.250813848258773</v>
      </c>
      <c r="U421" s="161">
        <v>26.696891608710843</v>
      </c>
      <c r="V421" s="161">
        <v>104.98187813099034</v>
      </c>
      <c r="W421" s="161">
        <v>1359.1878662589572</v>
      </c>
      <c r="X421" s="161">
        <v>741.1048371092038</v>
      </c>
      <c r="Y421" s="161">
        <v>5790.3694122922006</v>
      </c>
      <c r="Z421" s="161">
        <v>828.22734493890414</v>
      </c>
      <c r="AA421" s="161">
        <v>8718.8894605992664</v>
      </c>
      <c r="AB421" s="161">
        <v>133.79537732013426</v>
      </c>
      <c r="AC421" s="161">
        <v>137.35456495210485</v>
      </c>
      <c r="AD421" s="161">
        <v>118.45577992037362</v>
      </c>
      <c r="AE421" s="161">
        <v>111.68831047930277</v>
      </c>
      <c r="AF421" s="161">
        <v>501.29403267191549</v>
      </c>
      <c r="AG421" s="161">
        <v>0</v>
      </c>
      <c r="AH421" s="161">
        <v>0</v>
      </c>
      <c r="AI421" s="161">
        <v>0</v>
      </c>
      <c r="AJ421" s="161">
        <v>0</v>
      </c>
      <c r="AK421" s="161">
        <v>0</v>
      </c>
      <c r="AL421" s="161">
        <v>105797.20287777434</v>
      </c>
      <c r="AM421" s="161">
        <v>82469.526482323941</v>
      </c>
      <c r="AN421" s="161">
        <v>2225.4312430947602</v>
      </c>
      <c r="AO421" s="161">
        <v>19963.599769199998</v>
      </c>
      <c r="AP421" s="161">
        <v>27213.16580045615</v>
      </c>
      <c r="AQ421" s="161">
        <v>1737.2628571428575</v>
      </c>
      <c r="AR421" s="161">
        <v>190492.16060319304</v>
      </c>
    </row>
    <row r="422" spans="1:44" x14ac:dyDescent="0.55000000000000004">
      <c r="A422" s="4" t="str">
        <f t="shared" si="5"/>
        <v>North Eastern</v>
      </c>
      <c r="B422" t="s">
        <v>62</v>
      </c>
      <c r="C422" s="4" t="s">
        <v>187</v>
      </c>
      <c r="D422" t="s">
        <v>943</v>
      </c>
      <c r="E422" t="s">
        <v>944</v>
      </c>
      <c r="F422" s="3" t="s">
        <v>150</v>
      </c>
      <c r="G422" s="161">
        <v>33075.542807463891</v>
      </c>
      <c r="H422" s="161">
        <v>33075.542807463891</v>
      </c>
      <c r="I422" s="161">
        <v>26122.103967458715</v>
      </c>
      <c r="J422" s="161">
        <v>29986.6237</v>
      </c>
      <c r="K422" s="161">
        <v>22457.714218811212</v>
      </c>
      <c r="L422" s="161">
        <v>36211.847999999998</v>
      </c>
      <c r="M422" s="161">
        <v>17758.997378164291</v>
      </c>
      <c r="N422" s="161">
        <v>29172.117375000005</v>
      </c>
      <c r="O422" s="161">
        <v>123356.8769749226</v>
      </c>
      <c r="P422" s="161">
        <v>105600.67697197551</v>
      </c>
      <c r="Q422" s="161">
        <v>228957.55394689812</v>
      </c>
      <c r="R422" s="161">
        <v>33.205285786651537</v>
      </c>
      <c r="S422" s="161">
        <v>36.354179391979095</v>
      </c>
      <c r="T422" s="161">
        <v>31.218644756680938</v>
      </c>
      <c r="U422" s="161">
        <v>34.367538362008489</v>
      </c>
      <c r="V422" s="161">
        <v>135.14564829732007</v>
      </c>
      <c r="W422" s="161">
        <v>3044.4891687176437</v>
      </c>
      <c r="X422" s="161">
        <v>1761.8038468038753</v>
      </c>
      <c r="Y422" s="161">
        <v>12089.161599181916</v>
      </c>
      <c r="Z422" s="161">
        <v>1853.95358006984</v>
      </c>
      <c r="AA422" s="161">
        <v>18749.408194773274</v>
      </c>
      <c r="AB422" s="161">
        <v>156.03981647637295</v>
      </c>
      <c r="AC422" s="161">
        <v>160.19074452801118</v>
      </c>
      <c r="AD422" s="161">
        <v>138.14990121156583</v>
      </c>
      <c r="AE422" s="161">
        <v>130.25729153591564</v>
      </c>
      <c r="AF422" s="161">
        <v>584.6377537518656</v>
      </c>
      <c r="AG422" s="161">
        <v>0</v>
      </c>
      <c r="AH422" s="161">
        <v>0</v>
      </c>
      <c r="AI422" s="161">
        <v>0</v>
      </c>
      <c r="AJ422" s="161">
        <v>0</v>
      </c>
      <c r="AK422" s="161">
        <v>0</v>
      </c>
      <c r="AL422" s="161">
        <v>125917.71152627512</v>
      </c>
      <c r="AM422" s="161">
        <v>99864.133620623004</v>
      </c>
      <c r="AN422" s="161">
        <v>3175.7087999999999</v>
      </c>
      <c r="AO422" s="161">
        <v>26923.961572200005</v>
      </c>
      <c r="AP422" s="161">
        <v>32708.221992414015</v>
      </c>
      <c r="AQ422" s="161">
        <v>2324.1375000000003</v>
      </c>
      <c r="AR422" s="161">
        <v>228957.55394689812</v>
      </c>
    </row>
    <row r="423" spans="1:44" x14ac:dyDescent="0.55000000000000004">
      <c r="A423" s="4" t="str">
        <f t="shared" si="5"/>
        <v>North Eastern</v>
      </c>
      <c r="B423" t="s">
        <v>62</v>
      </c>
      <c r="C423" s="4" t="s">
        <v>187</v>
      </c>
      <c r="D423" t="s">
        <v>945</v>
      </c>
      <c r="E423" t="s">
        <v>946</v>
      </c>
      <c r="F423" s="3" t="s">
        <v>150</v>
      </c>
      <c r="G423" s="161">
        <v>0</v>
      </c>
      <c r="H423" s="161">
        <v>0</v>
      </c>
      <c r="I423" s="161">
        <v>0</v>
      </c>
      <c r="J423" s="161">
        <v>0</v>
      </c>
      <c r="K423" s="161">
        <v>7480.7384999999995</v>
      </c>
      <c r="L423" s="161">
        <v>8230.6816000000017</v>
      </c>
      <c r="M423" s="161">
        <v>6625.5566249999993</v>
      </c>
      <c r="N423" s="161">
        <v>6630.6036000000013</v>
      </c>
      <c r="O423" s="161">
        <v>0</v>
      </c>
      <c r="P423" s="161">
        <v>28967.580325000003</v>
      </c>
      <c r="Q423" s="161">
        <v>28967.580325000003</v>
      </c>
      <c r="R423" s="161">
        <v>0</v>
      </c>
      <c r="S423" s="161">
        <v>0</v>
      </c>
      <c r="T423" s="161">
        <v>0</v>
      </c>
      <c r="U423" s="161">
        <v>0</v>
      </c>
      <c r="V423" s="161">
        <v>0</v>
      </c>
      <c r="W423" s="161">
        <v>531.99086723454411</v>
      </c>
      <c r="X423" s="161">
        <v>289.72116183510514</v>
      </c>
      <c r="Y423" s="161">
        <v>2269.8478019952977</v>
      </c>
      <c r="Z423" s="161">
        <v>324.23943469247826</v>
      </c>
      <c r="AA423" s="161">
        <v>3415.7992657574255</v>
      </c>
      <c r="AB423" s="161">
        <v>33.713998632550769</v>
      </c>
      <c r="AC423" s="161">
        <v>34.610849101981678</v>
      </c>
      <c r="AD423" s="161">
        <v>29.848699426271057</v>
      </c>
      <c r="AE423" s="161">
        <v>28.143420364677073</v>
      </c>
      <c r="AF423" s="161">
        <v>126.31696752548058</v>
      </c>
      <c r="AG423" s="161">
        <v>0</v>
      </c>
      <c r="AH423" s="161">
        <v>0</v>
      </c>
      <c r="AI423" s="161">
        <v>0</v>
      </c>
      <c r="AJ423" s="161">
        <v>0</v>
      </c>
      <c r="AK423" s="161">
        <v>0</v>
      </c>
      <c r="AL423" s="161">
        <v>15711.420100000001</v>
      </c>
      <c r="AM423" s="161">
        <v>12743.051100000001</v>
      </c>
      <c r="AN423" s="161">
        <v>513.10912500000006</v>
      </c>
      <c r="AO423" s="161">
        <v>2454.8935020000004</v>
      </c>
      <c r="AP423" s="161">
        <v>4138.2257607142865</v>
      </c>
      <c r="AQ423" s="161">
        <v>200.27678571428572</v>
      </c>
      <c r="AR423" s="161">
        <v>28967.580325000003</v>
      </c>
    </row>
    <row r="424" spans="1:44" x14ac:dyDescent="0.55000000000000004">
      <c r="A424" s="4" t="str">
        <f t="shared" si="5"/>
        <v>North Eastern</v>
      </c>
      <c r="B424" t="s">
        <v>62</v>
      </c>
      <c r="C424" s="4" t="s">
        <v>187</v>
      </c>
      <c r="D424" t="s">
        <v>947</v>
      </c>
      <c r="E424" t="s">
        <v>948</v>
      </c>
      <c r="F424" s="3" t="s">
        <v>150</v>
      </c>
      <c r="G424" s="161">
        <v>0</v>
      </c>
      <c r="H424" s="161">
        <v>0</v>
      </c>
      <c r="I424" s="161">
        <v>0</v>
      </c>
      <c r="J424" s="161">
        <v>0</v>
      </c>
      <c r="K424" s="161">
        <v>18134.662799999998</v>
      </c>
      <c r="L424" s="161">
        <v>19952.660480000002</v>
      </c>
      <c r="M424" s="161">
        <v>16061.547299999998</v>
      </c>
      <c r="N424" s="161">
        <v>16073.782080000003</v>
      </c>
      <c r="O424" s="161">
        <v>0</v>
      </c>
      <c r="P424" s="161">
        <v>70222.652659999992</v>
      </c>
      <c r="Q424" s="161">
        <v>70222.652659999992</v>
      </c>
      <c r="R424" s="161">
        <v>0</v>
      </c>
      <c r="S424" s="161">
        <v>0</v>
      </c>
      <c r="T424" s="161">
        <v>0</v>
      </c>
      <c r="U424" s="161">
        <v>0</v>
      </c>
      <c r="V424" s="161">
        <v>0</v>
      </c>
      <c r="W424" s="161">
        <v>361.14460609436497</v>
      </c>
      <c r="X424" s="161">
        <v>201.70683659948722</v>
      </c>
      <c r="Y424" s="161">
        <v>1498.7750217452913</v>
      </c>
      <c r="Z424" s="161">
        <v>220.25069995843759</v>
      </c>
      <c r="AA424" s="161">
        <v>2281.8771643975811</v>
      </c>
      <c r="AB424" s="161">
        <v>32.596369822954422</v>
      </c>
      <c r="AC424" s="161">
        <v>33.463489439825821</v>
      </c>
      <c r="AD424" s="161">
        <v>28.859206403762194</v>
      </c>
      <c r="AE424" s="161">
        <v>27.210457836471505</v>
      </c>
      <c r="AF424" s="161">
        <v>122.12952350301393</v>
      </c>
      <c r="AG424" s="161">
        <v>0</v>
      </c>
      <c r="AH424" s="161">
        <v>0</v>
      </c>
      <c r="AI424" s="161">
        <v>0</v>
      </c>
      <c r="AJ424" s="161">
        <v>0</v>
      </c>
      <c r="AK424" s="161">
        <v>0</v>
      </c>
      <c r="AL424" s="161">
        <v>38087.323279999997</v>
      </c>
      <c r="AM424" s="161">
        <v>30891.460079999997</v>
      </c>
      <c r="AN424" s="161">
        <v>1243.8693000000001</v>
      </c>
      <c r="AO424" s="161">
        <v>5951.1057456000008</v>
      </c>
      <c r="AP424" s="161">
        <v>10031.807522857142</v>
      </c>
      <c r="AQ424" s="161">
        <v>485.50714285714287</v>
      </c>
      <c r="AR424" s="161">
        <v>70222.652659999992</v>
      </c>
    </row>
    <row r="425" spans="1:44" x14ac:dyDescent="0.55000000000000004">
      <c r="A425" s="4" t="str">
        <f t="shared" si="5"/>
        <v>Southern</v>
      </c>
      <c r="B425" t="s">
        <v>63</v>
      </c>
      <c r="C425" s="4" t="s">
        <v>188</v>
      </c>
      <c r="D425" t="s">
        <v>949</v>
      </c>
      <c r="E425" t="s">
        <v>950</v>
      </c>
      <c r="F425" s="3" t="s">
        <v>150</v>
      </c>
      <c r="G425" s="161">
        <v>0</v>
      </c>
      <c r="H425" s="161">
        <v>0</v>
      </c>
      <c r="I425" s="161">
        <v>0</v>
      </c>
      <c r="J425" s="161">
        <v>0</v>
      </c>
      <c r="K425" s="161">
        <v>2352.086019683069</v>
      </c>
      <c r="L425" s="161">
        <v>2652.6534000000001</v>
      </c>
      <c r="M425" s="161">
        <v>1888.1612236008555</v>
      </c>
      <c r="N425" s="161">
        <v>2037.2984000000001</v>
      </c>
      <c r="O425" s="161">
        <v>0</v>
      </c>
      <c r="P425" s="161">
        <v>8930.1990432839248</v>
      </c>
      <c r="Q425" s="161">
        <v>8930.1990432839248</v>
      </c>
      <c r="R425" s="161">
        <v>39.116529691654385</v>
      </c>
      <c r="S425" s="161">
        <v>42.825993028306996</v>
      </c>
      <c r="T425" s="161">
        <v>36.776224496427211</v>
      </c>
      <c r="U425" s="161">
        <v>40.485687833079808</v>
      </c>
      <c r="V425" s="161">
        <v>159.20443504946837</v>
      </c>
      <c r="W425" s="161">
        <v>27.629937964235957</v>
      </c>
      <c r="X425" s="161">
        <v>24.076393694828599</v>
      </c>
      <c r="Y425" s="161">
        <v>37.070544506848719</v>
      </c>
      <c r="Z425" s="161">
        <v>15.8959214019775</v>
      </c>
      <c r="AA425" s="161">
        <v>104.67279756789078</v>
      </c>
      <c r="AB425" s="161">
        <v>77.882876268559968</v>
      </c>
      <c r="AC425" s="161">
        <v>78.906902399191139</v>
      </c>
      <c r="AD425" s="161">
        <v>66.13502093659676</v>
      </c>
      <c r="AE425" s="161">
        <v>61.52690334875647</v>
      </c>
      <c r="AF425" s="161">
        <v>284.45170295310436</v>
      </c>
      <c r="AG425" s="161">
        <v>0</v>
      </c>
      <c r="AH425" s="161">
        <v>0</v>
      </c>
      <c r="AI425" s="161">
        <v>0</v>
      </c>
      <c r="AJ425" s="161">
        <v>0</v>
      </c>
      <c r="AK425" s="161">
        <v>0</v>
      </c>
      <c r="AL425" s="161">
        <v>5004.7394196830692</v>
      </c>
      <c r="AM425" s="161">
        <v>3880.0156236008556</v>
      </c>
      <c r="AN425" s="161">
        <v>45.444000000000003</v>
      </c>
      <c r="AO425" s="161">
        <v>1159.8286776</v>
      </c>
      <c r="AP425" s="161">
        <v>1275.7427204691321</v>
      </c>
      <c r="AQ425" s="161">
        <v>101.43214285714286</v>
      </c>
      <c r="AR425" s="161">
        <v>8930.1990432839248</v>
      </c>
    </row>
    <row r="426" spans="1:44" x14ac:dyDescent="0.55000000000000004">
      <c r="A426" s="4" t="str">
        <f t="shared" si="5"/>
        <v>Southern</v>
      </c>
      <c r="B426" t="s">
        <v>63</v>
      </c>
      <c r="C426" s="4" t="s">
        <v>188</v>
      </c>
      <c r="D426" t="s">
        <v>951</v>
      </c>
      <c r="E426" t="s">
        <v>952</v>
      </c>
      <c r="F426" s="3" t="s">
        <v>150</v>
      </c>
      <c r="G426" s="161">
        <v>0</v>
      </c>
      <c r="H426" s="161">
        <v>0</v>
      </c>
      <c r="I426" s="161">
        <v>0</v>
      </c>
      <c r="J426" s="161">
        <v>0</v>
      </c>
      <c r="K426" s="161">
        <v>6265.1259</v>
      </c>
      <c r="L426" s="161">
        <v>6458.7501000000002</v>
      </c>
      <c r="M426" s="161">
        <v>5366.1563999999998</v>
      </c>
      <c r="N426" s="161">
        <v>4960.4675999999999</v>
      </c>
      <c r="O426" s="161">
        <v>0</v>
      </c>
      <c r="P426" s="161">
        <v>23050.5</v>
      </c>
      <c r="Q426" s="161">
        <v>23050.5</v>
      </c>
      <c r="R426" s="161">
        <v>6.9710477293109561</v>
      </c>
      <c r="S426" s="161">
        <v>7.632119817601331</v>
      </c>
      <c r="T426" s="161">
        <v>6.5539764976427808</v>
      </c>
      <c r="U426" s="161">
        <v>7.2150485859331548</v>
      </c>
      <c r="V426" s="161">
        <v>28.372192630488222</v>
      </c>
      <c r="W426" s="161">
        <v>604.34399809558624</v>
      </c>
      <c r="X426" s="161">
        <v>569.78270344841576</v>
      </c>
      <c r="Y426" s="161">
        <v>423.90767483414925</v>
      </c>
      <c r="Z426" s="161">
        <v>343.12254007270883</v>
      </c>
      <c r="AA426" s="161">
        <v>1941.1569164508601</v>
      </c>
      <c r="AB426" s="161">
        <v>179.66060893010521</v>
      </c>
      <c r="AC426" s="161">
        <v>182.02283753546817</v>
      </c>
      <c r="AD426" s="161">
        <v>152.56059742969126</v>
      </c>
      <c r="AE426" s="161">
        <v>141.9305687055579</v>
      </c>
      <c r="AF426" s="161">
        <v>656.17461260082257</v>
      </c>
      <c r="AG426" s="161">
        <v>0</v>
      </c>
      <c r="AH426" s="161">
        <v>0</v>
      </c>
      <c r="AI426" s="161">
        <v>0</v>
      </c>
      <c r="AJ426" s="161">
        <v>0</v>
      </c>
      <c r="AK426" s="161">
        <v>0</v>
      </c>
      <c r="AL426" s="161">
        <v>12723.876</v>
      </c>
      <c r="AM426" s="161">
        <v>10188.321</v>
      </c>
      <c r="AN426" s="161">
        <v>138.303</v>
      </c>
      <c r="AO426" s="161">
        <v>2962.2065011376685</v>
      </c>
      <c r="AP426" s="161">
        <v>3292.9285714285716</v>
      </c>
      <c r="AQ426" s="161">
        <v>164.6464285714286</v>
      </c>
      <c r="AR426" s="161">
        <v>23050.5</v>
      </c>
    </row>
    <row r="427" spans="1:44" x14ac:dyDescent="0.55000000000000004">
      <c r="A427" s="4" t="str">
        <f t="shared" ref="A427:A442" si="6">INDEX($A$8:$C$41,MATCH(B427,$B$8:$B$41,0),1)</f>
        <v>Southern</v>
      </c>
      <c r="B427" t="s">
        <v>63</v>
      </c>
      <c r="C427" s="4" t="s">
        <v>188</v>
      </c>
      <c r="D427" t="s">
        <v>953</v>
      </c>
      <c r="E427" t="s">
        <v>954</v>
      </c>
      <c r="F427" s="3" t="s">
        <v>150</v>
      </c>
      <c r="G427" s="161">
        <v>0</v>
      </c>
      <c r="H427" s="161">
        <v>0</v>
      </c>
      <c r="I427" s="161">
        <v>0</v>
      </c>
      <c r="J427" s="161">
        <v>0</v>
      </c>
      <c r="K427" s="161">
        <v>17573.066464053376</v>
      </c>
      <c r="L427" s="161">
        <v>19818.686099999999</v>
      </c>
      <c r="M427" s="161">
        <v>14106.959694296007</v>
      </c>
      <c r="N427" s="161">
        <v>15221.203600000001</v>
      </c>
      <c r="O427" s="161">
        <v>0</v>
      </c>
      <c r="P427" s="161">
        <v>66719.915858349385</v>
      </c>
      <c r="Q427" s="161">
        <v>66719.915858349385</v>
      </c>
      <c r="R427" s="161">
        <v>6.1213453393722617</v>
      </c>
      <c r="S427" s="161">
        <v>6.7018392197441523</v>
      </c>
      <c r="T427" s="161">
        <v>5.7551110028286221</v>
      </c>
      <c r="U427" s="161">
        <v>6.3356048832005118</v>
      </c>
      <c r="V427" s="161">
        <v>24.913900445145543</v>
      </c>
      <c r="W427" s="161">
        <v>89.900467757112395</v>
      </c>
      <c r="X427" s="161">
        <v>74.545207513278953</v>
      </c>
      <c r="Y427" s="161">
        <v>154.61796807943267</v>
      </c>
      <c r="Z427" s="161">
        <v>52.122298099561284</v>
      </c>
      <c r="AA427" s="161">
        <v>371.18594144938533</v>
      </c>
      <c r="AB427" s="161">
        <v>337.12394389744497</v>
      </c>
      <c r="AC427" s="161">
        <v>341.55654505898917</v>
      </c>
      <c r="AD427" s="161">
        <v>286.27215834972964</v>
      </c>
      <c r="AE427" s="161">
        <v>266.32545312278069</v>
      </c>
      <c r="AF427" s="161">
        <v>1231.2781004289445</v>
      </c>
      <c r="AG427" s="161">
        <v>0</v>
      </c>
      <c r="AH427" s="161">
        <v>0</v>
      </c>
      <c r="AI427" s="161">
        <v>0</v>
      </c>
      <c r="AJ427" s="161">
        <v>0</v>
      </c>
      <c r="AK427" s="161">
        <v>0</v>
      </c>
      <c r="AL427" s="161">
        <v>37391.752564053371</v>
      </c>
      <c r="AM427" s="161">
        <v>28988.659294296012</v>
      </c>
      <c r="AN427" s="161">
        <v>339.50400000000002</v>
      </c>
      <c r="AO427" s="161">
        <v>8665.3916004000002</v>
      </c>
      <c r="AP427" s="161">
        <v>9531.4165511927695</v>
      </c>
      <c r="AQ427" s="161">
        <v>757.82678571428573</v>
      </c>
      <c r="AR427" s="161">
        <v>66719.915858349385</v>
      </c>
    </row>
    <row r="428" spans="1:44" x14ac:dyDescent="0.55000000000000004">
      <c r="A428" s="4" t="str">
        <f t="shared" si="6"/>
        <v>Southern</v>
      </c>
      <c r="B428" t="s">
        <v>63</v>
      </c>
      <c r="C428" s="4" t="s">
        <v>188</v>
      </c>
      <c r="D428" t="s">
        <v>955</v>
      </c>
      <c r="E428" t="s">
        <v>956</v>
      </c>
      <c r="F428" s="3" t="s">
        <v>150</v>
      </c>
      <c r="G428" s="161">
        <v>0</v>
      </c>
      <c r="H428" s="161">
        <v>0</v>
      </c>
      <c r="I428" s="161">
        <v>0</v>
      </c>
      <c r="J428" s="161">
        <v>0</v>
      </c>
      <c r="K428" s="161">
        <v>6660.9724503753132</v>
      </c>
      <c r="L428" s="161">
        <v>7512.1620000000003</v>
      </c>
      <c r="M428" s="161">
        <v>5347.1640862722015</v>
      </c>
      <c r="N428" s="161">
        <v>5769.5119999999997</v>
      </c>
      <c r="O428" s="161">
        <v>0</v>
      </c>
      <c r="P428" s="161">
        <v>25289.810536647514</v>
      </c>
      <c r="Q428" s="161">
        <v>25289.810536647514</v>
      </c>
      <c r="R428" s="161">
        <v>10.842224831103341</v>
      </c>
      <c r="S428" s="161">
        <v>11.870404882241752</v>
      </c>
      <c r="T428" s="161">
        <v>10.193544713003142</v>
      </c>
      <c r="U428" s="161">
        <v>11.22172476414155</v>
      </c>
      <c r="V428" s="161">
        <v>44.127899190489785</v>
      </c>
      <c r="W428" s="161">
        <v>481.03271688135078</v>
      </c>
      <c r="X428" s="161">
        <v>321.44532507468</v>
      </c>
      <c r="Y428" s="161">
        <v>1521.3629397279583</v>
      </c>
      <c r="Z428" s="161">
        <v>287.08173683008226</v>
      </c>
      <c r="AA428" s="161">
        <v>2610.9227185140712</v>
      </c>
      <c r="AB428" s="161">
        <v>313.33471710036463</v>
      </c>
      <c r="AC428" s="161">
        <v>317.45453076567259</v>
      </c>
      <c r="AD428" s="161">
        <v>266.07129921780421</v>
      </c>
      <c r="AE428" s="161">
        <v>247.53213772391845</v>
      </c>
      <c r="AF428" s="161">
        <v>1144.3926848077597</v>
      </c>
      <c r="AG428" s="161">
        <v>0</v>
      </c>
      <c r="AH428" s="161">
        <v>0</v>
      </c>
      <c r="AI428" s="161">
        <v>0</v>
      </c>
      <c r="AJ428" s="161">
        <v>0</v>
      </c>
      <c r="AK428" s="161">
        <v>0</v>
      </c>
      <c r="AL428" s="161">
        <v>14173.134450375313</v>
      </c>
      <c r="AM428" s="161">
        <v>10987.9880862722</v>
      </c>
      <c r="AN428" s="161">
        <v>128.68800000000002</v>
      </c>
      <c r="AO428" s="161">
        <v>3284.5681680000002</v>
      </c>
      <c r="AP428" s="161">
        <v>3612.8300766639304</v>
      </c>
      <c r="AQ428" s="161">
        <v>287.25</v>
      </c>
      <c r="AR428" s="161">
        <v>25289.810536647514</v>
      </c>
    </row>
    <row r="429" spans="1:44" x14ac:dyDescent="0.55000000000000004">
      <c r="A429" s="4" t="str">
        <f t="shared" si="6"/>
        <v>Southern</v>
      </c>
      <c r="B429" t="s">
        <v>63</v>
      </c>
      <c r="C429" s="4" t="s">
        <v>188</v>
      </c>
      <c r="D429" t="s">
        <v>957</v>
      </c>
      <c r="E429" t="s">
        <v>958</v>
      </c>
      <c r="F429" s="3" t="s">
        <v>150</v>
      </c>
      <c r="G429" s="161">
        <v>0</v>
      </c>
      <c r="H429" s="161">
        <v>0</v>
      </c>
      <c r="I429" s="161">
        <v>0</v>
      </c>
      <c r="J429" s="161">
        <v>0</v>
      </c>
      <c r="K429" s="161">
        <v>13630.2264</v>
      </c>
      <c r="L429" s="161">
        <v>14051.4696</v>
      </c>
      <c r="M429" s="161">
        <v>11674.454400000001</v>
      </c>
      <c r="N429" s="161">
        <v>10791.8496</v>
      </c>
      <c r="O429" s="161">
        <v>0</v>
      </c>
      <c r="P429" s="161">
        <v>50148</v>
      </c>
      <c r="Q429" s="161">
        <v>50148</v>
      </c>
      <c r="R429" s="161">
        <v>5.0796327028677188</v>
      </c>
      <c r="S429" s="161">
        <v>5.5613398334204982</v>
      </c>
      <c r="T429" s="161">
        <v>4.7757230539781972</v>
      </c>
      <c r="U429" s="161">
        <v>5.2574301845309757</v>
      </c>
      <c r="V429" s="161">
        <v>20.674125774797389</v>
      </c>
      <c r="W429" s="161">
        <v>259.88279713587207</v>
      </c>
      <c r="X429" s="161">
        <v>199.53802458701517</v>
      </c>
      <c r="Y429" s="161">
        <v>589.9973154906935</v>
      </c>
      <c r="Z429" s="161">
        <v>152.36202133841397</v>
      </c>
      <c r="AA429" s="161">
        <v>1201.7801585519949</v>
      </c>
      <c r="AB429" s="161">
        <v>246.11502199426582</v>
      </c>
      <c r="AC429" s="161">
        <v>249.35101205701</v>
      </c>
      <c r="AD429" s="161">
        <v>208.99102488556176</v>
      </c>
      <c r="AE429" s="161">
        <v>194.42906960321292</v>
      </c>
      <c r="AF429" s="161">
        <v>898.88612854005055</v>
      </c>
      <c r="AG429" s="161">
        <v>0</v>
      </c>
      <c r="AH429" s="161">
        <v>0</v>
      </c>
      <c r="AI429" s="161">
        <v>0</v>
      </c>
      <c r="AJ429" s="161">
        <v>0</v>
      </c>
      <c r="AK429" s="161">
        <v>0</v>
      </c>
      <c r="AL429" s="161">
        <v>27681.696</v>
      </c>
      <c r="AM429" s="161">
        <v>22165.416000000001</v>
      </c>
      <c r="AN429" s="161">
        <v>300.88800000000003</v>
      </c>
      <c r="AO429" s="161">
        <v>4296.3270968540601</v>
      </c>
      <c r="AP429" s="161">
        <v>7164</v>
      </c>
      <c r="AQ429" s="161">
        <v>358.20000000000005</v>
      </c>
      <c r="AR429" s="161">
        <v>50148</v>
      </c>
    </row>
    <row r="430" spans="1:44" x14ac:dyDescent="0.55000000000000004">
      <c r="A430" s="4" t="str">
        <f t="shared" si="6"/>
        <v>Southern</v>
      </c>
      <c r="B430" t="s">
        <v>63</v>
      </c>
      <c r="C430" s="4" t="s">
        <v>188</v>
      </c>
      <c r="D430" t="s">
        <v>959</v>
      </c>
      <c r="E430" t="s">
        <v>960</v>
      </c>
      <c r="F430" s="3" t="s">
        <v>150</v>
      </c>
      <c r="G430" s="161">
        <v>0</v>
      </c>
      <c r="H430" s="161">
        <v>0</v>
      </c>
      <c r="I430" s="161">
        <v>0</v>
      </c>
      <c r="J430" s="161">
        <v>0</v>
      </c>
      <c r="K430" s="161">
        <v>12826.036619849874</v>
      </c>
      <c r="L430" s="161">
        <v>14465.0448</v>
      </c>
      <c r="M430" s="161">
        <v>10296.232703831261</v>
      </c>
      <c r="N430" s="161">
        <v>11109.4848</v>
      </c>
      <c r="O430" s="161">
        <v>0</v>
      </c>
      <c r="P430" s="161">
        <v>48696.798923681134</v>
      </c>
      <c r="Q430" s="161">
        <v>48696.798923681134</v>
      </c>
      <c r="R430" s="161">
        <v>32.755931710208202</v>
      </c>
      <c r="S430" s="161">
        <v>35.862212576499822</v>
      </c>
      <c r="T430" s="161">
        <v>30.796175112161563</v>
      </c>
      <c r="U430" s="161">
        <v>33.902455978453176</v>
      </c>
      <c r="V430" s="161">
        <v>133.31677537732276</v>
      </c>
      <c r="W430" s="161">
        <v>25.332934291047099</v>
      </c>
      <c r="X430" s="161">
        <v>17.115735988668938</v>
      </c>
      <c r="Y430" s="161">
        <v>78.441956019014327</v>
      </c>
      <c r="Z430" s="161">
        <v>15.09896278704198</v>
      </c>
      <c r="AA430" s="161">
        <v>135.98958908577234</v>
      </c>
      <c r="AB430" s="161">
        <v>357.70800599273804</v>
      </c>
      <c r="AC430" s="161">
        <v>362.41125223661624</v>
      </c>
      <c r="AD430" s="161">
        <v>303.75131991713511</v>
      </c>
      <c r="AE430" s="161">
        <v>282.5867118196831</v>
      </c>
      <c r="AF430" s="161">
        <v>1306.4572899661725</v>
      </c>
      <c r="AG430" s="161">
        <v>0</v>
      </c>
      <c r="AH430" s="161">
        <v>0</v>
      </c>
      <c r="AI430" s="161">
        <v>0</v>
      </c>
      <c r="AJ430" s="161">
        <v>0</v>
      </c>
      <c r="AK430" s="161">
        <v>0</v>
      </c>
      <c r="AL430" s="161">
        <v>27291.081419849874</v>
      </c>
      <c r="AM430" s="161">
        <v>21157.923503831258</v>
      </c>
      <c r="AN430" s="161">
        <v>247.79400000000004</v>
      </c>
      <c r="AO430" s="161">
        <v>6324.6007872</v>
      </c>
      <c r="AP430" s="161">
        <v>6956.6855605258761</v>
      </c>
      <c r="AQ430" s="161">
        <v>553.11428571428576</v>
      </c>
      <c r="AR430" s="161">
        <v>48696.798923681134</v>
      </c>
    </row>
    <row r="431" spans="1:44" x14ac:dyDescent="0.55000000000000004">
      <c r="A431" s="4" t="str">
        <f t="shared" si="6"/>
        <v>Southern</v>
      </c>
      <c r="B431" t="s">
        <v>63</v>
      </c>
      <c r="C431" s="4" t="s">
        <v>188</v>
      </c>
      <c r="D431" t="s">
        <v>961</v>
      </c>
      <c r="E431" t="s">
        <v>962</v>
      </c>
      <c r="F431" s="3" t="s">
        <v>150</v>
      </c>
      <c r="G431" s="161">
        <v>8039.7397125000216</v>
      </c>
      <c r="H431" s="161">
        <v>8039.7397125000216</v>
      </c>
      <c r="I431" s="161">
        <v>6311.3112306051898</v>
      </c>
      <c r="J431" s="161">
        <v>7114.7035000000005</v>
      </c>
      <c r="K431" s="161">
        <v>22867.817378742682</v>
      </c>
      <c r="L431" s="161">
        <v>25427.449499999999</v>
      </c>
      <c r="M431" s="161">
        <v>18099.282839201289</v>
      </c>
      <c r="N431" s="161">
        <v>19528.862000000001</v>
      </c>
      <c r="O431" s="161">
        <v>29741.781743105214</v>
      </c>
      <c r="P431" s="161">
        <v>85923.411717943964</v>
      </c>
      <c r="Q431" s="161">
        <v>115665.19346104917</v>
      </c>
      <c r="R431" s="161">
        <v>171.59458799548315</v>
      </c>
      <c r="S431" s="161">
        <v>187.86709064218547</v>
      </c>
      <c r="T431" s="161">
        <v>161.32824512395854</v>
      </c>
      <c r="U431" s="161">
        <v>177.6007477706608</v>
      </c>
      <c r="V431" s="161">
        <v>698.39067153228802</v>
      </c>
      <c r="W431" s="161">
        <v>344.87733071629111</v>
      </c>
      <c r="X431" s="161">
        <v>307.94258099428185</v>
      </c>
      <c r="Y431" s="161">
        <v>418.93549470730767</v>
      </c>
      <c r="Z431" s="161">
        <v>201.31830159394531</v>
      </c>
      <c r="AA431" s="161">
        <v>1273.0737080118261</v>
      </c>
      <c r="AB431" s="161">
        <v>531.54422581652102</v>
      </c>
      <c r="AC431" s="161">
        <v>538.53311994705234</v>
      </c>
      <c r="AD431" s="161">
        <v>451.36607926348125</v>
      </c>
      <c r="AE431" s="161">
        <v>419.91605567609025</v>
      </c>
      <c r="AF431" s="161">
        <v>1941.3594807031448</v>
      </c>
      <c r="AG431" s="161">
        <v>0</v>
      </c>
      <c r="AH431" s="161">
        <v>0</v>
      </c>
      <c r="AI431" s="161">
        <v>0</v>
      </c>
      <c r="AJ431" s="161">
        <v>0</v>
      </c>
      <c r="AK431" s="161">
        <v>0</v>
      </c>
      <c r="AL431" s="161">
        <v>64611.033891242711</v>
      </c>
      <c r="AM431" s="161">
        <v>50465.427569806459</v>
      </c>
      <c r="AN431" s="161">
        <v>588.73199999999997</v>
      </c>
      <c r="AO431" s="161">
        <v>15026.439945600003</v>
      </c>
      <c r="AP431" s="161">
        <v>16523.599065864168</v>
      </c>
      <c r="AQ431" s="161">
        <v>1314.1285714285714</v>
      </c>
      <c r="AR431" s="161">
        <v>115665.19346104917</v>
      </c>
    </row>
    <row r="432" spans="1:44" x14ac:dyDescent="0.55000000000000004">
      <c r="A432" s="4" t="str">
        <f t="shared" si="6"/>
        <v>Southern</v>
      </c>
      <c r="B432" t="s">
        <v>65</v>
      </c>
      <c r="C432" s="4" t="s">
        <v>190</v>
      </c>
      <c r="D432" t="s">
        <v>573</v>
      </c>
      <c r="E432" t="s">
        <v>963</v>
      </c>
      <c r="F432" s="3" t="s">
        <v>150</v>
      </c>
      <c r="G432" s="161">
        <v>0</v>
      </c>
      <c r="H432" s="161">
        <v>0</v>
      </c>
      <c r="I432" s="161">
        <v>0</v>
      </c>
      <c r="J432" s="161">
        <v>0</v>
      </c>
      <c r="K432" s="161">
        <v>4839.1271999999999</v>
      </c>
      <c r="L432" s="161">
        <v>4988.6808000000001</v>
      </c>
      <c r="M432" s="161">
        <v>4144.7712000000001</v>
      </c>
      <c r="N432" s="161">
        <v>3831.4207999999999</v>
      </c>
      <c r="O432" s="161">
        <v>0</v>
      </c>
      <c r="P432" s="161">
        <v>17804</v>
      </c>
      <c r="Q432" s="161">
        <v>17804</v>
      </c>
      <c r="R432" s="161">
        <v>17.805817595383125</v>
      </c>
      <c r="S432" s="161">
        <v>19.494362772316077</v>
      </c>
      <c r="T432" s="161">
        <v>16.740512269163624</v>
      </c>
      <c r="U432" s="161">
        <v>18.429057446096575</v>
      </c>
      <c r="V432" s="161">
        <v>72.469750082959393</v>
      </c>
      <c r="W432" s="161">
        <v>229.68536259092164</v>
      </c>
      <c r="X432" s="161">
        <v>144.57320411771528</v>
      </c>
      <c r="Y432" s="161">
        <v>768.07433441667899</v>
      </c>
      <c r="Z432" s="161">
        <v>137.07212222030509</v>
      </c>
      <c r="AA432" s="161">
        <v>1279.405023345621</v>
      </c>
      <c r="AB432" s="161">
        <v>297.90577823283593</v>
      </c>
      <c r="AC432" s="161">
        <v>301.82272783706605</v>
      </c>
      <c r="AD432" s="161">
        <v>252.96966193986253</v>
      </c>
      <c r="AE432" s="161">
        <v>235.34338872082694</v>
      </c>
      <c r="AF432" s="161">
        <v>1088.0415567305913</v>
      </c>
      <c r="AG432" s="161">
        <v>0</v>
      </c>
      <c r="AH432" s="161">
        <v>0</v>
      </c>
      <c r="AI432" s="161">
        <v>0</v>
      </c>
      <c r="AJ432" s="161">
        <v>0</v>
      </c>
      <c r="AK432" s="161">
        <v>0</v>
      </c>
      <c r="AL432" s="161">
        <v>9827.8080000000009</v>
      </c>
      <c r="AM432" s="161">
        <v>7869.3679999999995</v>
      </c>
      <c r="AN432" s="161">
        <v>106.824</v>
      </c>
      <c r="AO432" s="161">
        <v>1457.7737159999999</v>
      </c>
      <c r="AP432" s="161">
        <v>2543.4285714285716</v>
      </c>
      <c r="AQ432" s="161">
        <v>190.75714285714287</v>
      </c>
      <c r="AR432" s="161">
        <v>17804</v>
      </c>
    </row>
    <row r="433" spans="1:44" x14ac:dyDescent="0.55000000000000004">
      <c r="A433" s="4" t="str">
        <f t="shared" si="6"/>
        <v>Southern</v>
      </c>
      <c r="B433" t="s">
        <v>65</v>
      </c>
      <c r="C433" s="4" t="s">
        <v>190</v>
      </c>
      <c r="D433" t="s">
        <v>964</v>
      </c>
      <c r="E433" t="s">
        <v>965</v>
      </c>
      <c r="F433" s="3" t="s">
        <v>150</v>
      </c>
      <c r="G433" s="161">
        <v>0</v>
      </c>
      <c r="H433" s="161">
        <v>0</v>
      </c>
      <c r="I433" s="161">
        <v>0</v>
      </c>
      <c r="J433" s="161">
        <v>0</v>
      </c>
      <c r="K433" s="161">
        <v>1500</v>
      </c>
      <c r="L433" s="161">
        <v>1500</v>
      </c>
      <c r="M433" s="161">
        <v>1500</v>
      </c>
      <c r="N433" s="161">
        <v>1500</v>
      </c>
      <c r="O433" s="161">
        <v>0</v>
      </c>
      <c r="P433" s="161">
        <v>6000</v>
      </c>
      <c r="Q433" s="161">
        <v>6000</v>
      </c>
      <c r="R433" s="161">
        <v>8.7621852801564621</v>
      </c>
      <c r="S433" s="161">
        <v>9.5931129033866007</v>
      </c>
      <c r="T433" s="161">
        <v>8.2379519727966741</v>
      </c>
      <c r="U433" s="161">
        <v>9.0688795960268127</v>
      </c>
      <c r="V433" s="161">
        <v>35.662129752366546</v>
      </c>
      <c r="W433" s="161">
        <v>69.972860438926574</v>
      </c>
      <c r="X433" s="161">
        <v>61.674192354525573</v>
      </c>
      <c r="Y433" s="161">
        <v>43.077631601754263</v>
      </c>
      <c r="Z433" s="161">
        <v>39.079182433815596</v>
      </c>
      <c r="AA433" s="161">
        <v>213.80386682902198</v>
      </c>
      <c r="AB433" s="161">
        <v>18.455629738740079</v>
      </c>
      <c r="AC433" s="161">
        <v>18.698289589212919</v>
      </c>
      <c r="AD433" s="161">
        <v>15.671782009704414</v>
      </c>
      <c r="AE433" s="161">
        <v>14.579812682576621</v>
      </c>
      <c r="AF433" s="161">
        <v>67.405514020234037</v>
      </c>
      <c r="AG433" s="161">
        <v>0</v>
      </c>
      <c r="AH433" s="161">
        <v>0</v>
      </c>
      <c r="AI433" s="161">
        <v>0</v>
      </c>
      <c r="AJ433" s="161">
        <v>0</v>
      </c>
      <c r="AK433" s="161">
        <v>0</v>
      </c>
      <c r="AL433" s="161">
        <v>3000</v>
      </c>
      <c r="AM433" s="161">
        <v>2970</v>
      </c>
      <c r="AN433" s="161">
        <v>30</v>
      </c>
      <c r="AO433" s="161">
        <v>829.47</v>
      </c>
      <c r="AP433" s="161">
        <v>857.14285714285711</v>
      </c>
      <c r="AQ433" s="161">
        <v>54.358928571428571</v>
      </c>
      <c r="AR433" s="161">
        <v>6000</v>
      </c>
    </row>
    <row r="434" spans="1:44" x14ac:dyDescent="0.55000000000000004">
      <c r="A434" s="4" t="str">
        <f t="shared" si="6"/>
        <v>Southern</v>
      </c>
      <c r="B434" t="s">
        <v>65</v>
      </c>
      <c r="C434" s="4" t="s">
        <v>190</v>
      </c>
      <c r="D434" t="s">
        <v>966</v>
      </c>
      <c r="E434" t="s">
        <v>967</v>
      </c>
      <c r="F434" s="3" t="s">
        <v>150</v>
      </c>
      <c r="G434" s="161">
        <v>0</v>
      </c>
      <c r="H434" s="161">
        <v>0</v>
      </c>
      <c r="I434" s="161">
        <v>0</v>
      </c>
      <c r="J434" s="161">
        <v>0</v>
      </c>
      <c r="K434" s="161">
        <v>4425.1758000000009</v>
      </c>
      <c r="L434" s="161">
        <v>4561.936200000001</v>
      </c>
      <c r="M434" s="161">
        <v>3790.2168000000006</v>
      </c>
      <c r="N434" s="161">
        <v>3503.6712000000007</v>
      </c>
      <c r="O434" s="161">
        <v>0</v>
      </c>
      <c r="P434" s="161">
        <v>16281.000000000002</v>
      </c>
      <c r="Q434" s="161">
        <v>16281.000000000002</v>
      </c>
      <c r="R434" s="161">
        <v>9.4848397362518391</v>
      </c>
      <c r="S434" s="161">
        <v>10.384297472738073</v>
      </c>
      <c r="T434" s="161">
        <v>8.917370692202585</v>
      </c>
      <c r="U434" s="161">
        <v>9.816828428688817</v>
      </c>
      <c r="V434" s="161">
        <v>38.603336329881316</v>
      </c>
      <c r="W434" s="161">
        <v>363.52130461765739</v>
      </c>
      <c r="X434" s="161">
        <v>247.34506031005589</v>
      </c>
      <c r="Y434" s="161">
        <v>1014.9697050036657</v>
      </c>
      <c r="Z434" s="161">
        <v>214.12692442879401</v>
      </c>
      <c r="AA434" s="161">
        <v>1839.9629943601728</v>
      </c>
      <c r="AB434" s="161">
        <v>302.86963952204707</v>
      </c>
      <c r="AC434" s="161">
        <v>306.85185538135812</v>
      </c>
      <c r="AD434" s="161">
        <v>257.18477424717292</v>
      </c>
      <c r="AE434" s="161">
        <v>239.26480288027312</v>
      </c>
      <c r="AF434" s="161">
        <v>1106.1710720308511</v>
      </c>
      <c r="AG434" s="161">
        <v>0</v>
      </c>
      <c r="AH434" s="161">
        <v>0</v>
      </c>
      <c r="AI434" s="161">
        <v>0</v>
      </c>
      <c r="AJ434" s="161">
        <v>0</v>
      </c>
      <c r="AK434" s="161">
        <v>0</v>
      </c>
      <c r="AL434" s="161">
        <v>8987.112000000001</v>
      </c>
      <c r="AM434" s="161">
        <v>7196.2020000000011</v>
      </c>
      <c r="AN434" s="161">
        <v>97.686000000000021</v>
      </c>
      <c r="AO434" s="161">
        <v>1333.0310595000001</v>
      </c>
      <c r="AP434" s="161">
        <v>2325.8571428571431</v>
      </c>
      <c r="AQ434" s="161">
        <v>186.06285714285718</v>
      </c>
      <c r="AR434" s="161">
        <v>16281.000000000002</v>
      </c>
    </row>
    <row r="435" spans="1:44" x14ac:dyDescent="0.55000000000000004">
      <c r="A435" s="4" t="str">
        <f t="shared" si="6"/>
        <v>Southern</v>
      </c>
      <c r="B435" t="s">
        <v>65</v>
      </c>
      <c r="C435" s="4" t="s">
        <v>190</v>
      </c>
      <c r="D435" t="s">
        <v>968</v>
      </c>
      <c r="E435" t="s">
        <v>969</v>
      </c>
      <c r="F435" s="3" t="s">
        <v>150</v>
      </c>
      <c r="G435" s="161">
        <v>0</v>
      </c>
      <c r="H435" s="161">
        <v>0</v>
      </c>
      <c r="I435" s="161">
        <v>0</v>
      </c>
      <c r="J435" s="161">
        <v>0</v>
      </c>
      <c r="K435" s="161">
        <v>4528.7008301886799</v>
      </c>
      <c r="L435" s="161">
        <v>5342.4332999999997</v>
      </c>
      <c r="M435" s="161">
        <v>3550.8984</v>
      </c>
      <c r="N435" s="161">
        <v>4103.1108000000004</v>
      </c>
      <c r="O435" s="161">
        <v>0</v>
      </c>
      <c r="P435" s="161">
        <v>17525.143330188679</v>
      </c>
      <c r="Q435" s="161">
        <v>17525.143330188679</v>
      </c>
      <c r="R435" s="161">
        <v>0</v>
      </c>
      <c r="S435" s="161">
        <v>0</v>
      </c>
      <c r="T435" s="161">
        <v>0</v>
      </c>
      <c r="U435" s="161">
        <v>0</v>
      </c>
      <c r="V435" s="161">
        <v>0</v>
      </c>
      <c r="W435" s="161">
        <v>26.724615038042153</v>
      </c>
      <c r="X435" s="161">
        <v>16.68283721089529</v>
      </c>
      <c r="Y435" s="161">
        <v>90.869907610408006</v>
      </c>
      <c r="Z435" s="161">
        <v>15.969853298924592</v>
      </c>
      <c r="AA435" s="161">
        <v>150.24721315827003</v>
      </c>
      <c r="AB435" s="161">
        <v>283.36297223182186</v>
      </c>
      <c r="AC435" s="161">
        <v>287.08870890104959</v>
      </c>
      <c r="AD435" s="161">
        <v>240.62049322095905</v>
      </c>
      <c r="AE435" s="161">
        <v>223.85467820943416</v>
      </c>
      <c r="AF435" s="161">
        <v>1034.9268525632647</v>
      </c>
      <c r="AG435" s="161">
        <v>0</v>
      </c>
      <c r="AH435" s="161">
        <v>0</v>
      </c>
      <c r="AI435" s="161">
        <v>0</v>
      </c>
      <c r="AJ435" s="161">
        <v>0</v>
      </c>
      <c r="AK435" s="161">
        <v>0</v>
      </c>
      <c r="AL435" s="161">
        <v>9871.1341301886787</v>
      </c>
      <c r="AM435" s="161">
        <v>7562.4912000000004</v>
      </c>
      <c r="AN435" s="161">
        <v>91.517999999999986</v>
      </c>
      <c r="AO435" s="161">
        <v>1561.1459534999999</v>
      </c>
      <c r="AP435" s="161">
        <v>2503.5919043126682</v>
      </c>
      <c r="AQ435" s="161">
        <v>204.28392857142859</v>
      </c>
      <c r="AR435" s="161">
        <v>17525.143330188679</v>
      </c>
    </row>
    <row r="436" spans="1:44" x14ac:dyDescent="0.55000000000000004">
      <c r="A436" s="4" t="str">
        <f t="shared" si="6"/>
        <v>Southern</v>
      </c>
      <c r="B436" t="s">
        <v>65</v>
      </c>
      <c r="C436" s="4" t="s">
        <v>190</v>
      </c>
      <c r="D436" t="s">
        <v>970</v>
      </c>
      <c r="E436" t="s">
        <v>971</v>
      </c>
      <c r="F436" s="3" t="s">
        <v>150</v>
      </c>
      <c r="G436" s="161">
        <v>0</v>
      </c>
      <c r="H436" s="161">
        <v>0</v>
      </c>
      <c r="I436" s="161">
        <v>0</v>
      </c>
      <c r="J436" s="161">
        <v>0</v>
      </c>
      <c r="K436" s="161">
        <v>2190.4218947368431</v>
      </c>
      <c r="L436" s="161">
        <v>2584.0044000000003</v>
      </c>
      <c r="M436" s="161">
        <v>1717.5984000000001</v>
      </c>
      <c r="N436" s="161">
        <v>1984.5744</v>
      </c>
      <c r="O436" s="161">
        <v>0</v>
      </c>
      <c r="P436" s="161">
        <v>8476.5990947368427</v>
      </c>
      <c r="Q436" s="161">
        <v>8476.5990947368427</v>
      </c>
      <c r="R436" s="161">
        <v>42.071698842919531</v>
      </c>
      <c r="S436" s="161">
        <v>46.061404105597695</v>
      </c>
      <c r="T436" s="161">
        <v>39.554588655736318</v>
      </c>
      <c r="U436" s="161">
        <v>43.544293918414475</v>
      </c>
      <c r="V436" s="161">
        <v>171.23198552266803</v>
      </c>
      <c r="W436" s="161">
        <v>106.31783081919484</v>
      </c>
      <c r="X436" s="161">
        <v>92.261911878403609</v>
      </c>
      <c r="Y436" s="161">
        <v>81.119618842114932</v>
      </c>
      <c r="Z436" s="161">
        <v>59.597380865524343</v>
      </c>
      <c r="AA436" s="161">
        <v>339.29674240523775</v>
      </c>
      <c r="AB436" s="161">
        <v>154.30729537537704</v>
      </c>
      <c r="AC436" s="161">
        <v>156.33617142852299</v>
      </c>
      <c r="AD436" s="161">
        <v>131.03157843234175</v>
      </c>
      <c r="AE436" s="161">
        <v>121.90163619318501</v>
      </c>
      <c r="AF436" s="161">
        <v>563.5766814294268</v>
      </c>
      <c r="AG436" s="161">
        <v>0</v>
      </c>
      <c r="AH436" s="161">
        <v>0</v>
      </c>
      <c r="AI436" s="161">
        <v>0</v>
      </c>
      <c r="AJ436" s="161">
        <v>0</v>
      </c>
      <c r="AK436" s="161">
        <v>0</v>
      </c>
      <c r="AL436" s="161">
        <v>4774.4262947368434</v>
      </c>
      <c r="AM436" s="161">
        <v>3657.9047999999993</v>
      </c>
      <c r="AN436" s="161">
        <v>44.268000000000001</v>
      </c>
      <c r="AO436" s="161">
        <v>900</v>
      </c>
      <c r="AP436" s="161">
        <v>1210.942727819549</v>
      </c>
      <c r="AQ436" s="161">
        <v>98.807142857142864</v>
      </c>
      <c r="AR436" s="161">
        <v>8476.5990947368427</v>
      </c>
    </row>
    <row r="437" spans="1:44" x14ac:dyDescent="0.55000000000000004">
      <c r="A437" s="4" t="str">
        <f t="shared" si="6"/>
        <v>Southern</v>
      </c>
      <c r="B437" t="s">
        <v>65</v>
      </c>
      <c r="C437" s="4" t="s">
        <v>190</v>
      </c>
      <c r="D437" t="s">
        <v>972</v>
      </c>
      <c r="E437" t="s">
        <v>973</v>
      </c>
      <c r="F437" s="3" t="s">
        <v>150</v>
      </c>
      <c r="G437" s="161">
        <v>0</v>
      </c>
      <c r="H437" s="161">
        <v>0</v>
      </c>
      <c r="I437" s="161">
        <v>0</v>
      </c>
      <c r="J437" s="161">
        <v>0</v>
      </c>
      <c r="K437" s="161">
        <v>2736.4823999999999</v>
      </c>
      <c r="L437" s="161">
        <v>2821.0536000000002</v>
      </c>
      <c r="M437" s="161">
        <v>2343.8304000000003</v>
      </c>
      <c r="N437" s="161">
        <v>2166.6335999999997</v>
      </c>
      <c r="O437" s="161">
        <v>0</v>
      </c>
      <c r="P437" s="161">
        <v>10068</v>
      </c>
      <c r="Q437" s="161">
        <v>10068</v>
      </c>
      <c r="R437" s="161">
        <v>8.7246447889307284</v>
      </c>
      <c r="S437" s="161">
        <v>9.5520124062774325</v>
      </c>
      <c r="T437" s="161">
        <v>8.2026574938664965</v>
      </c>
      <c r="U437" s="161">
        <v>9.0300251112132024</v>
      </c>
      <c r="V437" s="161">
        <v>35.509339800287862</v>
      </c>
      <c r="W437" s="161">
        <v>222.32859564723756</v>
      </c>
      <c r="X437" s="161">
        <v>195.23738569043718</v>
      </c>
      <c r="Y437" s="161">
        <v>144.70631876412219</v>
      </c>
      <c r="Z437" s="161">
        <v>124.27836090510459</v>
      </c>
      <c r="AA437" s="161">
        <v>686.55066100690158</v>
      </c>
      <c r="AB437" s="161">
        <v>36.622066107177638</v>
      </c>
      <c r="AC437" s="161">
        <v>37.103583411727818</v>
      </c>
      <c r="AD437" s="161">
        <v>31.097992585532509</v>
      </c>
      <c r="AE437" s="161">
        <v>28.931164715056696</v>
      </c>
      <c r="AF437" s="161">
        <v>133.75480681949466</v>
      </c>
      <c r="AG437" s="161">
        <v>0</v>
      </c>
      <c r="AH437" s="161">
        <v>0</v>
      </c>
      <c r="AI437" s="161">
        <v>0</v>
      </c>
      <c r="AJ437" s="161">
        <v>0</v>
      </c>
      <c r="AK437" s="161">
        <v>0</v>
      </c>
      <c r="AL437" s="161">
        <v>5557.5360000000001</v>
      </c>
      <c r="AM437" s="161">
        <v>4450.0559999999996</v>
      </c>
      <c r="AN437" s="161">
        <v>60.407999999999994</v>
      </c>
      <c r="AO437" s="161">
        <v>824.31683250000003</v>
      </c>
      <c r="AP437" s="161">
        <v>1438.2857142857142</v>
      </c>
      <c r="AQ437" s="161">
        <v>107.86607142857143</v>
      </c>
      <c r="AR437" s="161">
        <v>10068</v>
      </c>
    </row>
    <row r="438" spans="1:44" x14ac:dyDescent="0.55000000000000004">
      <c r="A438" s="4" t="str">
        <f t="shared" si="6"/>
        <v>Southern</v>
      </c>
      <c r="B438" t="s">
        <v>65</v>
      </c>
      <c r="C438" s="4" t="s">
        <v>190</v>
      </c>
      <c r="D438" t="s">
        <v>974</v>
      </c>
      <c r="E438" t="s">
        <v>975</v>
      </c>
      <c r="F438" s="3" t="s">
        <v>150</v>
      </c>
      <c r="G438" s="161">
        <v>12904.725375</v>
      </c>
      <c r="H438" s="161">
        <v>12904.725375</v>
      </c>
      <c r="I438" s="161">
        <v>10393.097625</v>
      </c>
      <c r="J438" s="161">
        <v>10037.508749999999</v>
      </c>
      <c r="K438" s="161">
        <v>10453.0203</v>
      </c>
      <c r="L438" s="161">
        <v>10776.0717</v>
      </c>
      <c r="M438" s="161">
        <v>8953.1388000000006</v>
      </c>
      <c r="N438" s="161">
        <v>8276.2692000000006</v>
      </c>
      <c r="O438" s="161">
        <v>45011.25</v>
      </c>
      <c r="P438" s="161">
        <v>38458.5</v>
      </c>
      <c r="Q438" s="161">
        <v>83469.75</v>
      </c>
      <c r="R438" s="161">
        <v>179.42457548425517</v>
      </c>
      <c r="S438" s="161">
        <v>196.43960441703146</v>
      </c>
      <c r="T438" s="161">
        <v>168.689771822804</v>
      </c>
      <c r="U438" s="161">
        <v>185.70480075558032</v>
      </c>
      <c r="V438" s="161">
        <v>730.25875247967099</v>
      </c>
      <c r="W438" s="161">
        <v>1028.0816964311518</v>
      </c>
      <c r="X438" s="161">
        <v>881.1673159797358</v>
      </c>
      <c r="Y438" s="161">
        <v>983.51692900743137</v>
      </c>
      <c r="Z438" s="161">
        <v>586.31913627377253</v>
      </c>
      <c r="AA438" s="161">
        <v>3479.0850776920915</v>
      </c>
      <c r="AB438" s="161">
        <v>306.52027346037727</v>
      </c>
      <c r="AC438" s="161">
        <v>310.55048888936687</v>
      </c>
      <c r="AD438" s="161">
        <v>260.28474645557969</v>
      </c>
      <c r="AE438" s="161">
        <v>242.14877702512638</v>
      </c>
      <c r="AF438" s="161">
        <v>1119.5042858304503</v>
      </c>
      <c r="AG438" s="161">
        <v>0</v>
      </c>
      <c r="AH438" s="161">
        <v>0</v>
      </c>
      <c r="AI438" s="161">
        <v>0</v>
      </c>
      <c r="AJ438" s="161">
        <v>0</v>
      </c>
      <c r="AK438" s="161">
        <v>0</v>
      </c>
      <c r="AL438" s="161">
        <v>45809.735625000001</v>
      </c>
      <c r="AM438" s="161">
        <v>37159.195874999998</v>
      </c>
      <c r="AN438" s="161">
        <v>500.81850000000003</v>
      </c>
      <c r="AO438" s="161">
        <v>6817.4085252000013</v>
      </c>
      <c r="AP438" s="161">
        <v>11924.25</v>
      </c>
      <c r="AQ438" s="161">
        <v>596.21249999999998</v>
      </c>
      <c r="AR438" s="161">
        <v>83469.75</v>
      </c>
    </row>
    <row r="439" spans="1:44" x14ac:dyDescent="0.55000000000000004">
      <c r="A439" s="4" t="str">
        <f t="shared" si="6"/>
        <v>Southern</v>
      </c>
      <c r="B439" t="s">
        <v>65</v>
      </c>
      <c r="C439" s="4" t="s">
        <v>190</v>
      </c>
      <c r="D439" t="s">
        <v>976</v>
      </c>
      <c r="E439" t="s">
        <v>977</v>
      </c>
      <c r="F439" s="3" t="s">
        <v>150</v>
      </c>
      <c r="G439" s="161">
        <v>0</v>
      </c>
      <c r="H439" s="161">
        <v>0</v>
      </c>
      <c r="I439" s="161">
        <v>0</v>
      </c>
      <c r="J439" s="161">
        <v>0</v>
      </c>
      <c r="K439" s="161">
        <v>24944.105250000004</v>
      </c>
      <c r="L439" s="161">
        <v>25715.004750000004</v>
      </c>
      <c r="M439" s="161">
        <v>21364.929</v>
      </c>
      <c r="N439" s="161">
        <v>19749.710999999999</v>
      </c>
      <c r="O439" s="161">
        <v>0</v>
      </c>
      <c r="P439" s="161">
        <v>91773.75</v>
      </c>
      <c r="Q439" s="161">
        <v>91773.75</v>
      </c>
      <c r="R439" s="161">
        <v>290.43481480203548</v>
      </c>
      <c r="S439" s="161">
        <v>317.97706626677871</v>
      </c>
      <c r="T439" s="161">
        <v>273.05837289080256</v>
      </c>
      <c r="U439" s="161">
        <v>300.60062435554585</v>
      </c>
      <c r="V439" s="161">
        <v>1182.0708783151626</v>
      </c>
      <c r="W439" s="161">
        <v>379.44400754489783</v>
      </c>
      <c r="X439" s="161">
        <v>285.46563919089004</v>
      </c>
      <c r="Y439" s="161">
        <v>786.41734481752974</v>
      </c>
      <c r="Z439" s="161">
        <v>221.70242921880961</v>
      </c>
      <c r="AA439" s="161">
        <v>1673.0294207721272</v>
      </c>
      <c r="AB439" s="161">
        <v>451.4683018582536</v>
      </c>
      <c r="AC439" s="161">
        <v>457.40433504557905</v>
      </c>
      <c r="AD439" s="161">
        <v>383.36881001476979</v>
      </c>
      <c r="AE439" s="161">
        <v>356.65666067180513</v>
      </c>
      <c r="AF439" s="161">
        <v>1648.8981075904076</v>
      </c>
      <c r="AG439" s="161">
        <v>0</v>
      </c>
      <c r="AH439" s="161">
        <v>0</v>
      </c>
      <c r="AI439" s="161">
        <v>0</v>
      </c>
      <c r="AJ439" s="161">
        <v>0</v>
      </c>
      <c r="AK439" s="161">
        <v>0</v>
      </c>
      <c r="AL439" s="161">
        <v>50659.110000000008</v>
      </c>
      <c r="AM439" s="161">
        <v>40563.99749999999</v>
      </c>
      <c r="AN439" s="161">
        <v>550.64250000000015</v>
      </c>
      <c r="AO439" s="161">
        <v>7495.6393860000017</v>
      </c>
      <c r="AP439" s="161">
        <v>13110.535714285714</v>
      </c>
      <c r="AQ439" s="161">
        <v>655.52678571428578</v>
      </c>
      <c r="AR439" s="161">
        <v>91773.75</v>
      </c>
    </row>
    <row r="440" spans="1:44" x14ac:dyDescent="0.55000000000000004">
      <c r="A440" s="4" t="str">
        <f t="shared" si="6"/>
        <v>Southern</v>
      </c>
      <c r="B440" t="s">
        <v>65</v>
      </c>
      <c r="C440" s="4" t="s">
        <v>190</v>
      </c>
      <c r="D440" t="s">
        <v>978</v>
      </c>
      <c r="E440" t="s">
        <v>979</v>
      </c>
      <c r="F440" s="3" t="s">
        <v>150</v>
      </c>
      <c r="G440" s="161">
        <v>0</v>
      </c>
      <c r="H440" s="161">
        <v>0</v>
      </c>
      <c r="I440" s="161">
        <v>0</v>
      </c>
      <c r="J440" s="161">
        <v>0</v>
      </c>
      <c r="K440" s="161">
        <v>2794.082407149951</v>
      </c>
      <c r="L440" s="161">
        <v>3296.1327000000001</v>
      </c>
      <c r="M440" s="161">
        <v>2190.8807999999999</v>
      </c>
      <c r="N440" s="161">
        <v>2531.5052000000001</v>
      </c>
      <c r="O440" s="161">
        <v>0</v>
      </c>
      <c r="P440" s="161">
        <v>10812.601107149951</v>
      </c>
      <c r="Q440" s="161">
        <v>10812.601107149951</v>
      </c>
      <c r="R440" s="161">
        <v>0</v>
      </c>
      <c r="S440" s="161">
        <v>0</v>
      </c>
      <c r="T440" s="161">
        <v>0</v>
      </c>
      <c r="U440" s="161">
        <v>0</v>
      </c>
      <c r="V440" s="161">
        <v>0</v>
      </c>
      <c r="W440" s="161">
        <v>365.00819547823914</v>
      </c>
      <c r="X440" s="161">
        <v>325.46560533325322</v>
      </c>
      <c r="Y440" s="161">
        <v>229.77341874679237</v>
      </c>
      <c r="Z440" s="161">
        <v>208.04407423701954</v>
      </c>
      <c r="AA440" s="161">
        <v>1128.2912937953042</v>
      </c>
      <c r="AB440" s="161">
        <v>42.7915246736314</v>
      </c>
      <c r="AC440" s="161">
        <v>43.354159767952332</v>
      </c>
      <c r="AD440" s="161">
        <v>36.336849841560628</v>
      </c>
      <c r="AE440" s="161">
        <v>33.804991917116403</v>
      </c>
      <c r="AF440" s="161">
        <v>156.28752620026077</v>
      </c>
      <c r="AG440" s="161">
        <v>0</v>
      </c>
      <c r="AH440" s="161">
        <v>0</v>
      </c>
      <c r="AI440" s="161">
        <v>0</v>
      </c>
      <c r="AJ440" s="161">
        <v>0</v>
      </c>
      <c r="AK440" s="161">
        <v>0</v>
      </c>
      <c r="AL440" s="161">
        <v>6090.2151071499511</v>
      </c>
      <c r="AM440" s="161">
        <v>4665.9199999999992</v>
      </c>
      <c r="AN440" s="161">
        <v>56.466000000000001</v>
      </c>
      <c r="AO440" s="161">
        <v>963.18361649999997</v>
      </c>
      <c r="AP440" s="161">
        <v>1544.6573010214215</v>
      </c>
      <c r="AQ440" s="161">
        <v>126.03750000000001</v>
      </c>
      <c r="AR440" s="161">
        <v>10812.601107149951</v>
      </c>
    </row>
    <row r="441" spans="1:44" x14ac:dyDescent="0.55000000000000004">
      <c r="A441" s="4" t="str">
        <f t="shared" si="6"/>
        <v>Southern</v>
      </c>
      <c r="B441" t="s">
        <v>65</v>
      </c>
      <c r="C441" s="4" t="s">
        <v>190</v>
      </c>
      <c r="D441" t="s">
        <v>980</v>
      </c>
      <c r="E441" t="s">
        <v>981</v>
      </c>
      <c r="F441" s="3" t="s">
        <v>150</v>
      </c>
      <c r="G441" s="161">
        <v>0</v>
      </c>
      <c r="H441" s="161">
        <v>0</v>
      </c>
      <c r="I441" s="161">
        <v>0</v>
      </c>
      <c r="J441" s="161">
        <v>0</v>
      </c>
      <c r="K441" s="161">
        <v>4332.270673286992</v>
      </c>
      <c r="L441" s="161">
        <v>5110.7079000000003</v>
      </c>
      <c r="M441" s="161">
        <v>3397.0176000000001</v>
      </c>
      <c r="N441" s="161">
        <v>3925.1404000000002</v>
      </c>
      <c r="O441" s="161">
        <v>0</v>
      </c>
      <c r="P441" s="161">
        <v>16765.136573286993</v>
      </c>
      <c r="Q441" s="161">
        <v>16765.136573286993</v>
      </c>
      <c r="R441" s="161">
        <v>18.753159228188665</v>
      </c>
      <c r="S441" s="161">
        <v>20.531541849339643</v>
      </c>
      <c r="T441" s="161">
        <v>17.631175342741482</v>
      </c>
      <c r="U441" s="161">
        <v>19.409557963892457</v>
      </c>
      <c r="V441" s="161">
        <v>76.32543438416225</v>
      </c>
      <c r="W441" s="161">
        <v>247.29004673208323</v>
      </c>
      <c r="X441" s="161">
        <v>217.45259536970485</v>
      </c>
      <c r="Y441" s="161">
        <v>180.22085775854111</v>
      </c>
      <c r="Z441" s="161">
        <v>140.52986456816512</v>
      </c>
      <c r="AA441" s="161">
        <v>785.49336442849426</v>
      </c>
      <c r="AB441" s="161">
        <v>100.46950891395778</v>
      </c>
      <c r="AC441" s="161">
        <v>101.7905104920814</v>
      </c>
      <c r="AD441" s="161">
        <v>85.314685253817331</v>
      </c>
      <c r="AE441" s="161">
        <v>79.370178152261019</v>
      </c>
      <c r="AF441" s="161">
        <v>366.94488281211756</v>
      </c>
      <c r="AG441" s="161">
        <v>0</v>
      </c>
      <c r="AH441" s="161">
        <v>0</v>
      </c>
      <c r="AI441" s="161">
        <v>0</v>
      </c>
      <c r="AJ441" s="161">
        <v>0</v>
      </c>
      <c r="AK441" s="161">
        <v>0</v>
      </c>
      <c r="AL441" s="161">
        <v>9442.9785732869932</v>
      </c>
      <c r="AM441" s="161">
        <v>7234.6059999999998</v>
      </c>
      <c r="AN441" s="161">
        <v>87.551999999999978</v>
      </c>
      <c r="AO441" s="161">
        <v>1493.4320205000001</v>
      </c>
      <c r="AP441" s="161">
        <v>2395.0195104695704</v>
      </c>
      <c r="AQ441" s="161">
        <v>195.42321428571429</v>
      </c>
      <c r="AR441" s="161">
        <v>16765.136573286993</v>
      </c>
    </row>
    <row r="442" spans="1:44" x14ac:dyDescent="0.55000000000000004">
      <c r="A442" s="4" t="str">
        <f t="shared" si="6"/>
        <v>Southern</v>
      </c>
      <c r="B442" t="s">
        <v>65</v>
      </c>
      <c r="C442" s="4" t="s">
        <v>190</v>
      </c>
      <c r="D442" t="s">
        <v>982</v>
      </c>
      <c r="E442" t="s">
        <v>983</v>
      </c>
      <c r="F442" s="3" t="s">
        <v>150</v>
      </c>
      <c r="G442" s="161">
        <v>0</v>
      </c>
      <c r="H442" s="161">
        <v>0</v>
      </c>
      <c r="I442" s="161">
        <v>0</v>
      </c>
      <c r="J442" s="161">
        <v>0</v>
      </c>
      <c r="K442" s="161">
        <v>4897.2923999999994</v>
      </c>
      <c r="L442" s="161">
        <v>5048.6436000000003</v>
      </c>
      <c r="M442" s="161">
        <v>4194.5904</v>
      </c>
      <c r="N442" s="161">
        <v>3877.4736000000003</v>
      </c>
      <c r="O442" s="161">
        <v>0</v>
      </c>
      <c r="P442" s="161">
        <v>18018</v>
      </c>
      <c r="Q442" s="161">
        <v>18018</v>
      </c>
      <c r="R442" s="161">
        <v>23.191647539363661</v>
      </c>
      <c r="S442" s="161">
        <v>25.390936866458379</v>
      </c>
      <c r="T442" s="161">
        <v>21.804113071196603</v>
      </c>
      <c r="U442" s="161">
        <v>24.003402398291321</v>
      </c>
      <c r="V442" s="161">
        <v>94.390099875309971</v>
      </c>
      <c r="W442" s="161">
        <v>29.347684336375622</v>
      </c>
      <c r="X442" s="161">
        <v>24.42030028842548</v>
      </c>
      <c r="Y442" s="161">
        <v>33.73422408018525</v>
      </c>
      <c r="Z442" s="161">
        <v>16.610280188327184</v>
      </c>
      <c r="AA442" s="161">
        <v>104.11248889331353</v>
      </c>
      <c r="AB442" s="161">
        <v>99.249409885780366</v>
      </c>
      <c r="AC442" s="161">
        <v>100.55436925608281</v>
      </c>
      <c r="AD442" s="161">
        <v>84.278625998699553</v>
      </c>
      <c r="AE442" s="161">
        <v>78.406308832338539</v>
      </c>
      <c r="AF442" s="161">
        <v>362.48871397290128</v>
      </c>
      <c r="AG442" s="161">
        <v>0</v>
      </c>
      <c r="AH442" s="161">
        <v>0</v>
      </c>
      <c r="AI442" s="161">
        <v>0</v>
      </c>
      <c r="AJ442" s="161">
        <v>0</v>
      </c>
      <c r="AK442" s="161">
        <v>0</v>
      </c>
      <c r="AL442" s="161">
        <v>9945.9359999999997</v>
      </c>
      <c r="AM442" s="161">
        <v>7963.9560000000001</v>
      </c>
      <c r="AN442" s="161">
        <v>108.108</v>
      </c>
      <c r="AO442" s="161">
        <v>1475.2958219999998</v>
      </c>
      <c r="AP442" s="161">
        <v>2574</v>
      </c>
      <c r="AQ442" s="161">
        <v>128.70000000000002</v>
      </c>
      <c r="AR442" s="161">
        <v>18018</v>
      </c>
    </row>
  </sheetData>
  <mergeCells count="20">
    <mergeCell ref="AL4:AO4"/>
    <mergeCell ref="G5:J5"/>
    <mergeCell ref="K5:N5"/>
    <mergeCell ref="O5:Q5"/>
    <mergeCell ref="G4:Q4"/>
    <mergeCell ref="R4:V4"/>
    <mergeCell ref="W4:AA4"/>
    <mergeCell ref="AB4:AE4"/>
    <mergeCell ref="AG4:AK4"/>
    <mergeCell ref="W5:AA5"/>
    <mergeCell ref="AG5:AK5"/>
    <mergeCell ref="AL5:AL6"/>
    <mergeCell ref="AM5:AM6"/>
    <mergeCell ref="AN5:AN6"/>
    <mergeCell ref="AO5:AO6"/>
    <mergeCell ref="AP5:AP6"/>
    <mergeCell ref="AQ5:AQ6"/>
    <mergeCell ref="AR5:AR6"/>
    <mergeCell ref="R5:V5"/>
    <mergeCell ref="AB5:AF5"/>
  </mergeCells>
  <conditionalFormatting sqref="A1 P7:T7 G5:R5 W5 G8:AO254 B2:AO4 C1:AO1 AB5 AG5 G6:AK6 AL5:AR5">
    <cfRule type="expression" dxfId="151" priority="17">
      <formula>CELL("protect",A1)=1</formula>
    </cfRule>
  </conditionalFormatting>
  <conditionalFormatting sqref="J7">
    <cfRule type="expression" dxfId="150" priority="14">
      <formula>CELL("protect",J7)=1</formula>
    </cfRule>
  </conditionalFormatting>
  <conditionalFormatting sqref="K7">
    <cfRule type="expression" dxfId="149" priority="13">
      <formula>CELL("protect",K7)=1</formula>
    </cfRule>
  </conditionalFormatting>
  <conditionalFormatting sqref="N7">
    <cfRule type="expression" dxfId="148" priority="12">
      <formula>CELL("protect",N7)=1</formula>
    </cfRule>
  </conditionalFormatting>
  <conditionalFormatting sqref="O7">
    <cfRule type="expression" dxfId="147" priority="9">
      <formula>CELL("protect",O7)=1</formula>
    </cfRule>
  </conditionalFormatting>
  <conditionalFormatting sqref="U7">
    <cfRule type="expression" dxfId="146" priority="8">
      <formula>CELL("protect",U7)=1</formula>
    </cfRule>
  </conditionalFormatting>
  <conditionalFormatting sqref="AE7">
    <cfRule type="expression" dxfId="145" priority="4">
      <formula>CELL("protect",AE7)=1</formula>
    </cfRule>
  </conditionalFormatting>
  <conditionalFormatting sqref="AJ7">
    <cfRule type="expression" dxfId="144" priority="2">
      <formula>CELL("protect",AJ7)=1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B0F0-E4F6-47FE-AB21-F8A63D0B49DE}">
  <sheetPr>
    <tabColor theme="4"/>
  </sheetPr>
  <dimension ref="A1:AL44"/>
  <sheetViews>
    <sheetView showGridLines="0" zoomScale="70" zoomScaleNormal="70" workbookViewId="0">
      <pane xSplit="3" topLeftCell="D1" activePane="topRight" state="frozen"/>
      <selection activeCell="U24" sqref="U24"/>
      <selection pane="topRight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192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8262.3469192630055</v>
      </c>
      <c r="E8" s="99">
        <v>8325.6250225413587</v>
      </c>
      <c r="F8" s="99">
        <v>0</v>
      </c>
      <c r="G8" s="100">
        <v>0</v>
      </c>
      <c r="H8" s="101">
        <v>86801.839789171136</v>
      </c>
      <c r="I8" s="99">
        <v>89381.502770230203</v>
      </c>
      <c r="J8" s="99">
        <v>0</v>
      </c>
      <c r="K8" s="100">
        <v>0</v>
      </c>
      <c r="L8" s="101">
        <v>16587.971941804364</v>
      </c>
      <c r="M8" s="99">
        <v>176183.34255940135</v>
      </c>
      <c r="N8" s="99">
        <v>192771.31450120572</v>
      </c>
      <c r="O8" s="102">
        <v>130.15762582837723</v>
      </c>
      <c r="P8" s="103">
        <v>122.02277421410365</v>
      </c>
      <c r="Q8" s="103">
        <v>0</v>
      </c>
      <c r="R8" s="104">
        <v>0</v>
      </c>
      <c r="S8" s="105">
        <v>0</v>
      </c>
      <c r="T8" s="102">
        <v>0</v>
      </c>
      <c r="U8" s="103">
        <v>0</v>
      </c>
      <c r="V8" s="103">
        <v>0</v>
      </c>
      <c r="W8" s="104">
        <v>0</v>
      </c>
      <c r="X8" s="106">
        <v>0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192771.31450120569</v>
      </c>
      <c r="AJ8" s="108">
        <v>0</v>
      </c>
      <c r="AK8" s="126">
        <v>0</v>
      </c>
      <c r="AL8" s="108">
        <v>5783.1394350361707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5101.1923788441472</v>
      </c>
      <c r="E9" s="99">
        <v>5011.7351686108277</v>
      </c>
      <c r="F9" s="99">
        <v>0</v>
      </c>
      <c r="G9" s="100">
        <v>0</v>
      </c>
      <c r="H9" s="101">
        <v>85739.671463881823</v>
      </c>
      <c r="I9" s="99">
        <v>83076.136249475559</v>
      </c>
      <c r="J9" s="99">
        <v>0</v>
      </c>
      <c r="K9" s="100">
        <v>0</v>
      </c>
      <c r="L9" s="101">
        <v>10112.927547454976</v>
      </c>
      <c r="M9" s="99">
        <v>168815.80771335738</v>
      </c>
      <c r="N9" s="99">
        <v>178928.73526081236</v>
      </c>
      <c r="O9" s="102">
        <v>794.6754821596744</v>
      </c>
      <c r="P9" s="103">
        <v>745.0082645246946</v>
      </c>
      <c r="Q9" s="103">
        <v>0</v>
      </c>
      <c r="R9" s="104">
        <v>0</v>
      </c>
      <c r="S9" s="105">
        <v>0</v>
      </c>
      <c r="T9" s="102">
        <v>117</v>
      </c>
      <c r="U9" s="103">
        <v>85</v>
      </c>
      <c r="V9" s="103">
        <v>0</v>
      </c>
      <c r="W9" s="104">
        <v>0</v>
      </c>
      <c r="X9" s="109">
        <v>202</v>
      </c>
      <c r="Y9" s="102">
        <v>0</v>
      </c>
      <c r="Z9" s="103">
        <v>0</v>
      </c>
      <c r="AA9" s="103">
        <v>0</v>
      </c>
      <c r="AB9" s="104">
        <v>0</v>
      </c>
      <c r="AC9" s="105">
        <v>0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178928.73526081236</v>
      </c>
      <c r="AJ9" s="108">
        <v>0</v>
      </c>
      <c r="AK9" s="126">
        <v>0</v>
      </c>
      <c r="AL9" s="108">
        <v>5367.8620578243708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9102.099756327023</v>
      </c>
      <c r="E10" s="99">
        <v>9183.2854681452991</v>
      </c>
      <c r="F10" s="99">
        <v>0</v>
      </c>
      <c r="G10" s="100">
        <v>0</v>
      </c>
      <c r="H10" s="101">
        <v>61484.657737144451</v>
      </c>
      <c r="I10" s="99">
        <v>63240.152401156687</v>
      </c>
      <c r="J10" s="99">
        <v>0</v>
      </c>
      <c r="K10" s="100">
        <v>0</v>
      </c>
      <c r="L10" s="101">
        <v>18285.385224472324</v>
      </c>
      <c r="M10" s="99">
        <v>124724.81013830114</v>
      </c>
      <c r="N10" s="99">
        <v>143010.19536277346</v>
      </c>
      <c r="O10" s="102">
        <v>23.087861179087877</v>
      </c>
      <c r="P10" s="103">
        <v>21.644869855394884</v>
      </c>
      <c r="Q10" s="103">
        <v>0</v>
      </c>
      <c r="R10" s="104">
        <v>0</v>
      </c>
      <c r="S10" s="105">
        <v>0</v>
      </c>
      <c r="T10" s="102">
        <v>2480.3409195402301</v>
      </c>
      <c r="U10" s="103">
        <v>2353.4526628352492</v>
      </c>
      <c r="V10" s="103">
        <v>0</v>
      </c>
      <c r="W10" s="104">
        <v>0</v>
      </c>
      <c r="X10" s="109">
        <v>4833.7935823754797</v>
      </c>
      <c r="Y10" s="102">
        <v>0</v>
      </c>
      <c r="Z10" s="103">
        <v>0</v>
      </c>
      <c r="AA10" s="103">
        <v>0</v>
      </c>
      <c r="AB10" s="104">
        <v>0</v>
      </c>
      <c r="AC10" s="105">
        <v>0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143010.19536277346</v>
      </c>
      <c r="AJ10" s="108">
        <v>0</v>
      </c>
      <c r="AK10" s="126">
        <v>0</v>
      </c>
      <c r="AL10" s="108">
        <v>4290.3058608832025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98003.172753991195</v>
      </c>
      <c r="E11" s="99">
        <v>103490.56618063276</v>
      </c>
      <c r="F11" s="99">
        <v>0</v>
      </c>
      <c r="G11" s="100">
        <v>0</v>
      </c>
      <c r="H11" s="101">
        <v>128991.88929151214</v>
      </c>
      <c r="I11" s="99">
        <v>136747.08519820395</v>
      </c>
      <c r="J11" s="99">
        <v>0</v>
      </c>
      <c r="K11" s="100">
        <v>0</v>
      </c>
      <c r="L11" s="101">
        <v>201493.73893462395</v>
      </c>
      <c r="M11" s="99">
        <v>265738.97448971611</v>
      </c>
      <c r="N11" s="99">
        <v>467232.71342434007</v>
      </c>
      <c r="O11" s="102">
        <v>2324.0834254776191</v>
      </c>
      <c r="P11" s="103">
        <v>2178.8282113852683</v>
      </c>
      <c r="Q11" s="103">
        <v>0</v>
      </c>
      <c r="R11" s="104">
        <v>0</v>
      </c>
      <c r="S11" s="105">
        <v>0</v>
      </c>
      <c r="T11" s="102">
        <v>1361</v>
      </c>
      <c r="U11" s="103">
        <v>1178</v>
      </c>
      <c r="V11" s="103">
        <v>0</v>
      </c>
      <c r="W11" s="104">
        <v>0</v>
      </c>
      <c r="X11" s="109">
        <v>2539</v>
      </c>
      <c r="Y11" s="102">
        <v>0</v>
      </c>
      <c r="Z11" s="103">
        <v>0</v>
      </c>
      <c r="AA11" s="103">
        <v>0</v>
      </c>
      <c r="AB11" s="104">
        <v>0</v>
      </c>
      <c r="AC11" s="105">
        <v>0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467232.71342434001</v>
      </c>
      <c r="AJ11" s="108">
        <v>0</v>
      </c>
      <c r="AK11" s="126">
        <v>0</v>
      </c>
      <c r="AL11" s="108">
        <v>14016.9814027302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2063.5494819362216</v>
      </c>
      <c r="E12" s="99">
        <v>2212.8127818742264</v>
      </c>
      <c r="F12" s="99">
        <v>0</v>
      </c>
      <c r="G12" s="100">
        <v>0</v>
      </c>
      <c r="H12" s="101">
        <v>17933.341848444863</v>
      </c>
      <c r="I12" s="99">
        <v>19387.982990904275</v>
      </c>
      <c r="J12" s="99">
        <v>0</v>
      </c>
      <c r="K12" s="100">
        <v>0</v>
      </c>
      <c r="L12" s="101">
        <v>4276.362263810448</v>
      </c>
      <c r="M12" s="99">
        <v>37321.324839349138</v>
      </c>
      <c r="N12" s="99">
        <v>41597.687103159587</v>
      </c>
      <c r="O12" s="102">
        <v>111.69992452830192</v>
      </c>
      <c r="P12" s="103">
        <v>104.71867924528306</v>
      </c>
      <c r="Q12" s="103">
        <v>0</v>
      </c>
      <c r="R12" s="104">
        <v>0</v>
      </c>
      <c r="S12" s="105">
        <v>0</v>
      </c>
      <c r="T12" s="102">
        <v>0</v>
      </c>
      <c r="U12" s="103">
        <v>0</v>
      </c>
      <c r="V12" s="103">
        <v>0</v>
      </c>
      <c r="W12" s="104">
        <v>0</v>
      </c>
      <c r="X12" s="109">
        <v>0</v>
      </c>
      <c r="Y12" s="102">
        <v>0</v>
      </c>
      <c r="Z12" s="103">
        <v>0</v>
      </c>
      <c r="AA12" s="103">
        <v>0</v>
      </c>
      <c r="AB12" s="104">
        <v>0</v>
      </c>
      <c r="AC12" s="105">
        <v>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41597.687103159587</v>
      </c>
      <c r="AJ12" s="108">
        <v>0</v>
      </c>
      <c r="AK12" s="126">
        <v>0</v>
      </c>
      <c r="AL12" s="108">
        <v>1247.9306130947875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1567.8509114611279</v>
      </c>
      <c r="E13" s="99">
        <v>1680.3623302013507</v>
      </c>
      <c r="F13" s="99">
        <v>0</v>
      </c>
      <c r="G13" s="100">
        <v>0</v>
      </c>
      <c r="H13" s="101">
        <v>30355.297521666645</v>
      </c>
      <c r="I13" s="99">
        <v>32867.902666300928</v>
      </c>
      <c r="J13" s="99">
        <v>0</v>
      </c>
      <c r="K13" s="100">
        <v>0</v>
      </c>
      <c r="L13" s="101">
        <v>3248.2132416624786</v>
      </c>
      <c r="M13" s="99">
        <v>63223.200187967574</v>
      </c>
      <c r="N13" s="99">
        <v>66471.413429630047</v>
      </c>
      <c r="O13" s="102">
        <v>43.6843891222031</v>
      </c>
      <c r="P13" s="103">
        <v>40.954114802065405</v>
      </c>
      <c r="Q13" s="103">
        <v>0</v>
      </c>
      <c r="R13" s="104">
        <v>0</v>
      </c>
      <c r="S13" s="105">
        <v>0</v>
      </c>
      <c r="T13" s="102">
        <v>0</v>
      </c>
      <c r="U13" s="103">
        <v>0</v>
      </c>
      <c r="V13" s="103">
        <v>0</v>
      </c>
      <c r="W13" s="104">
        <v>0</v>
      </c>
      <c r="X13" s="109">
        <v>0</v>
      </c>
      <c r="Y13" s="102">
        <v>0</v>
      </c>
      <c r="Z13" s="103">
        <v>0</v>
      </c>
      <c r="AA13" s="103">
        <v>0</v>
      </c>
      <c r="AB13" s="104">
        <v>0</v>
      </c>
      <c r="AC13" s="105">
        <v>0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66471.413429630047</v>
      </c>
      <c r="AJ13" s="108">
        <v>0</v>
      </c>
      <c r="AK13" s="126">
        <v>0</v>
      </c>
      <c r="AL13" s="108">
        <v>1994.1424028889014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12512.796169010926</v>
      </c>
      <c r="E14" s="99">
        <v>12352.329700541675</v>
      </c>
      <c r="F14" s="99">
        <v>0</v>
      </c>
      <c r="G14" s="100">
        <v>0</v>
      </c>
      <c r="H14" s="101">
        <v>64965.530526219052</v>
      </c>
      <c r="I14" s="99">
        <v>63103.84231316873</v>
      </c>
      <c r="J14" s="99">
        <v>0</v>
      </c>
      <c r="K14" s="100">
        <v>0</v>
      </c>
      <c r="L14" s="101">
        <v>24865.125869552601</v>
      </c>
      <c r="M14" s="99">
        <v>128069.37283938778</v>
      </c>
      <c r="N14" s="99">
        <v>152934.49870894037</v>
      </c>
      <c r="O14" s="102">
        <v>1023.1796565914576</v>
      </c>
      <c r="P14" s="103">
        <v>959.23092805449141</v>
      </c>
      <c r="Q14" s="103">
        <v>0</v>
      </c>
      <c r="R14" s="104">
        <v>0</v>
      </c>
      <c r="S14" s="105">
        <v>0</v>
      </c>
      <c r="T14" s="102">
        <v>713</v>
      </c>
      <c r="U14" s="103">
        <v>642</v>
      </c>
      <c r="V14" s="103">
        <v>0</v>
      </c>
      <c r="W14" s="104">
        <v>0</v>
      </c>
      <c r="X14" s="109">
        <v>1355</v>
      </c>
      <c r="Y14" s="102">
        <v>0</v>
      </c>
      <c r="Z14" s="103">
        <v>0</v>
      </c>
      <c r="AA14" s="103">
        <v>0</v>
      </c>
      <c r="AB14" s="104">
        <v>0</v>
      </c>
      <c r="AC14" s="105">
        <v>0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152934.4987089404</v>
      </c>
      <c r="AJ14" s="108">
        <v>0</v>
      </c>
      <c r="AK14" s="126">
        <v>0</v>
      </c>
      <c r="AL14" s="108">
        <v>4588.0349612682112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9225.2456515941067</v>
      </c>
      <c r="E15" s="99">
        <v>9743.5008237212478</v>
      </c>
      <c r="F15" s="99">
        <v>0</v>
      </c>
      <c r="G15" s="100">
        <v>0</v>
      </c>
      <c r="H15" s="101">
        <v>105655.69818800763</v>
      </c>
      <c r="I15" s="99">
        <v>112047.37579794775</v>
      </c>
      <c r="J15" s="99">
        <v>0</v>
      </c>
      <c r="K15" s="100">
        <v>0</v>
      </c>
      <c r="L15" s="101">
        <v>18968.746475315354</v>
      </c>
      <c r="M15" s="99">
        <v>217703.07398595539</v>
      </c>
      <c r="N15" s="99">
        <v>236671.82046127075</v>
      </c>
      <c r="O15" s="102">
        <v>967.21278361075565</v>
      </c>
      <c r="P15" s="103">
        <v>906.76198463508342</v>
      </c>
      <c r="Q15" s="103">
        <v>0</v>
      </c>
      <c r="R15" s="104">
        <v>0</v>
      </c>
      <c r="S15" s="105">
        <v>0</v>
      </c>
      <c r="T15" s="102">
        <v>429</v>
      </c>
      <c r="U15" s="103">
        <v>342</v>
      </c>
      <c r="V15" s="103">
        <v>0</v>
      </c>
      <c r="W15" s="104">
        <v>0</v>
      </c>
      <c r="X15" s="109">
        <v>771</v>
      </c>
      <c r="Y15" s="102">
        <v>0</v>
      </c>
      <c r="Z15" s="103">
        <v>0</v>
      </c>
      <c r="AA15" s="103">
        <v>0</v>
      </c>
      <c r="AB15" s="104">
        <v>0</v>
      </c>
      <c r="AC15" s="105">
        <v>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236671.82046127075</v>
      </c>
      <c r="AJ15" s="108">
        <v>0</v>
      </c>
      <c r="AK15" s="126">
        <v>0</v>
      </c>
      <c r="AL15" s="108">
        <v>7100.1546138381218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28591.544883447477</v>
      </c>
      <c r="E16" s="99">
        <v>27492.979529741886</v>
      </c>
      <c r="F16" s="99">
        <v>0</v>
      </c>
      <c r="G16" s="100">
        <v>0</v>
      </c>
      <c r="H16" s="101">
        <v>152762.65548271159</v>
      </c>
      <c r="I16" s="99">
        <v>141322.42284583184</v>
      </c>
      <c r="J16" s="99">
        <v>0</v>
      </c>
      <c r="K16" s="100">
        <v>0</v>
      </c>
      <c r="L16" s="101">
        <v>56084.524413189363</v>
      </c>
      <c r="M16" s="99">
        <v>294085.07832854346</v>
      </c>
      <c r="N16" s="99">
        <v>350169.60274173284</v>
      </c>
      <c r="O16" s="102">
        <v>439.2772289316523</v>
      </c>
      <c r="P16" s="103">
        <v>411.82240212342401</v>
      </c>
      <c r="Q16" s="103">
        <v>0</v>
      </c>
      <c r="R16" s="104">
        <v>0</v>
      </c>
      <c r="S16" s="105">
        <v>0</v>
      </c>
      <c r="T16" s="102">
        <v>904</v>
      </c>
      <c r="U16" s="103">
        <v>756</v>
      </c>
      <c r="V16" s="103">
        <v>0</v>
      </c>
      <c r="W16" s="104">
        <v>0</v>
      </c>
      <c r="X16" s="109">
        <v>1660</v>
      </c>
      <c r="Y16" s="102">
        <v>0</v>
      </c>
      <c r="Z16" s="103">
        <v>0</v>
      </c>
      <c r="AA16" s="103">
        <v>0</v>
      </c>
      <c r="AB16" s="104">
        <v>0</v>
      </c>
      <c r="AC16" s="105">
        <v>0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350169.60274173279</v>
      </c>
      <c r="AJ16" s="108">
        <v>0</v>
      </c>
      <c r="AK16" s="126">
        <v>0</v>
      </c>
      <c r="AL16" s="108">
        <v>10505.088082251981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5363.2046411667206</v>
      </c>
      <c r="E17" s="99">
        <v>5230.1405532857843</v>
      </c>
      <c r="F17" s="99">
        <v>0</v>
      </c>
      <c r="G17" s="100">
        <v>0</v>
      </c>
      <c r="H17" s="101">
        <v>93759.284093706738</v>
      </c>
      <c r="I17" s="99">
        <v>90873.810571906695</v>
      </c>
      <c r="J17" s="99">
        <v>0</v>
      </c>
      <c r="K17" s="100">
        <v>0</v>
      </c>
      <c r="L17" s="101">
        <v>10593.345194452504</v>
      </c>
      <c r="M17" s="99">
        <v>184633.09466561343</v>
      </c>
      <c r="N17" s="99">
        <v>195226.43986006593</v>
      </c>
      <c r="O17" s="102">
        <v>2293.4334423369346</v>
      </c>
      <c r="P17" s="103">
        <v>2150.0938521908761</v>
      </c>
      <c r="Q17" s="103">
        <v>0</v>
      </c>
      <c r="R17" s="104">
        <v>0</v>
      </c>
      <c r="S17" s="105">
        <v>0</v>
      </c>
      <c r="T17" s="102">
        <v>0</v>
      </c>
      <c r="U17" s="103">
        <v>0</v>
      </c>
      <c r="V17" s="103">
        <v>0</v>
      </c>
      <c r="W17" s="104">
        <v>0</v>
      </c>
      <c r="X17" s="109">
        <v>0</v>
      </c>
      <c r="Y17" s="102">
        <v>0</v>
      </c>
      <c r="Z17" s="103">
        <v>0</v>
      </c>
      <c r="AA17" s="103">
        <v>0</v>
      </c>
      <c r="AB17" s="104">
        <v>0</v>
      </c>
      <c r="AC17" s="105">
        <v>0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195226.43986006593</v>
      </c>
      <c r="AJ17" s="108">
        <v>0</v>
      </c>
      <c r="AK17" s="126">
        <v>0</v>
      </c>
      <c r="AL17" s="108">
        <v>5856.7931958019781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31682.264410240106</v>
      </c>
      <c r="E18" s="99">
        <v>29913.531571556734</v>
      </c>
      <c r="F18" s="99">
        <v>0</v>
      </c>
      <c r="G18" s="100">
        <v>0</v>
      </c>
      <c r="H18" s="101">
        <v>281164.45620597614</v>
      </c>
      <c r="I18" s="99">
        <v>288537.34553114604</v>
      </c>
      <c r="J18" s="99">
        <v>0</v>
      </c>
      <c r="K18" s="100">
        <v>0</v>
      </c>
      <c r="L18" s="101">
        <v>61595.795981796837</v>
      </c>
      <c r="M18" s="99">
        <v>569701.80173712224</v>
      </c>
      <c r="N18" s="99">
        <v>631297.59771891905</v>
      </c>
      <c r="O18" s="102">
        <v>202.90466695384032</v>
      </c>
      <c r="P18" s="103">
        <v>190.22312526922531</v>
      </c>
      <c r="Q18" s="103">
        <v>0</v>
      </c>
      <c r="R18" s="104">
        <v>0</v>
      </c>
      <c r="S18" s="105">
        <v>0</v>
      </c>
      <c r="T18" s="102">
        <v>2471</v>
      </c>
      <c r="U18" s="103">
        <v>2240</v>
      </c>
      <c r="V18" s="103">
        <v>0</v>
      </c>
      <c r="W18" s="104">
        <v>0</v>
      </c>
      <c r="X18" s="109">
        <v>4711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631297.59771891905</v>
      </c>
      <c r="AJ18" s="108">
        <v>0</v>
      </c>
      <c r="AK18" s="126">
        <v>0</v>
      </c>
      <c r="AL18" s="108">
        <v>18938.927931567574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54674.185003113977</v>
      </c>
      <c r="E19" s="99">
        <v>54854.443156990987</v>
      </c>
      <c r="F19" s="99">
        <v>0</v>
      </c>
      <c r="G19" s="100">
        <v>0</v>
      </c>
      <c r="H19" s="101">
        <v>160689.62979351977</v>
      </c>
      <c r="I19" s="99">
        <v>155825.72167565307</v>
      </c>
      <c r="J19" s="99">
        <v>0</v>
      </c>
      <c r="K19" s="100">
        <v>0</v>
      </c>
      <c r="L19" s="101">
        <v>109528.62816010497</v>
      </c>
      <c r="M19" s="99">
        <v>316515.35146917286</v>
      </c>
      <c r="N19" s="99">
        <v>426043.97962927783</v>
      </c>
      <c r="O19" s="102">
        <v>269.62784844168419</v>
      </c>
      <c r="P19" s="103">
        <v>252.77610791407892</v>
      </c>
      <c r="Q19" s="103">
        <v>0</v>
      </c>
      <c r="R19" s="104">
        <v>0</v>
      </c>
      <c r="S19" s="105">
        <v>0</v>
      </c>
      <c r="T19" s="102">
        <v>840</v>
      </c>
      <c r="U19" s="103">
        <v>717</v>
      </c>
      <c r="V19" s="103">
        <v>0</v>
      </c>
      <c r="W19" s="104">
        <v>0</v>
      </c>
      <c r="X19" s="109">
        <v>1557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426043.97962927778</v>
      </c>
      <c r="AJ19" s="108">
        <v>0</v>
      </c>
      <c r="AK19" s="126">
        <v>0</v>
      </c>
      <c r="AL19" s="108">
        <v>12781.319388878335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22590.721595003772</v>
      </c>
      <c r="E20" s="99">
        <v>23881.888164678167</v>
      </c>
      <c r="F20" s="99">
        <v>0</v>
      </c>
      <c r="G20" s="100">
        <v>0</v>
      </c>
      <c r="H20" s="101">
        <v>66297.64866112727</v>
      </c>
      <c r="I20" s="99">
        <v>70276.250977919728</v>
      </c>
      <c r="J20" s="99">
        <v>0</v>
      </c>
      <c r="K20" s="100">
        <v>0</v>
      </c>
      <c r="L20" s="101">
        <v>46472.609759681938</v>
      </c>
      <c r="M20" s="99">
        <v>136573.89963904698</v>
      </c>
      <c r="N20" s="99">
        <v>183046.50939872893</v>
      </c>
      <c r="O20" s="102">
        <v>3.6310466992486687</v>
      </c>
      <c r="P20" s="103">
        <v>3.4041062805456268</v>
      </c>
      <c r="Q20" s="103">
        <v>0</v>
      </c>
      <c r="R20" s="104">
        <v>0</v>
      </c>
      <c r="S20" s="105">
        <v>0</v>
      </c>
      <c r="T20" s="102">
        <v>176.1632047477745</v>
      </c>
      <c r="U20" s="103">
        <v>162.35014836795253</v>
      </c>
      <c r="V20" s="103">
        <v>0</v>
      </c>
      <c r="W20" s="104">
        <v>0</v>
      </c>
      <c r="X20" s="109">
        <v>338.513353115727</v>
      </c>
      <c r="Y20" s="102">
        <v>0</v>
      </c>
      <c r="Z20" s="103">
        <v>0</v>
      </c>
      <c r="AA20" s="103">
        <v>0</v>
      </c>
      <c r="AB20" s="104">
        <v>0</v>
      </c>
      <c r="AC20" s="105">
        <v>0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183046.50939872893</v>
      </c>
      <c r="AJ20" s="108">
        <v>0</v>
      </c>
      <c r="AK20" s="126">
        <v>0</v>
      </c>
      <c r="AL20" s="108">
        <v>5491.395281961868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516822.63187280379</v>
      </c>
      <c r="E21" s="99">
        <v>513269.24340708466</v>
      </c>
      <c r="F21" s="99">
        <v>0</v>
      </c>
      <c r="G21" s="100">
        <v>0</v>
      </c>
      <c r="H21" s="101">
        <v>71345.47893044613</v>
      </c>
      <c r="I21" s="99">
        <v>72314.243419582679</v>
      </c>
      <c r="J21" s="99">
        <v>0</v>
      </c>
      <c r="K21" s="100">
        <v>0</v>
      </c>
      <c r="L21" s="101">
        <v>1030091.8752798885</v>
      </c>
      <c r="M21" s="99">
        <v>143659.72235002881</v>
      </c>
      <c r="N21" s="99">
        <v>1173751.5976299173</v>
      </c>
      <c r="O21" s="102">
        <v>5214.2652354015099</v>
      </c>
      <c r="P21" s="103">
        <v>4888.3736581889152</v>
      </c>
      <c r="Q21" s="103">
        <v>0</v>
      </c>
      <c r="R21" s="104">
        <v>0</v>
      </c>
      <c r="S21" s="105">
        <v>0</v>
      </c>
      <c r="T21" s="102">
        <v>8213.5998227006821</v>
      </c>
      <c r="U21" s="103">
        <v>7306.512397581012</v>
      </c>
      <c r="V21" s="103">
        <v>0</v>
      </c>
      <c r="W21" s="104">
        <v>0</v>
      </c>
      <c r="X21" s="109">
        <v>15520.112220281695</v>
      </c>
      <c r="Y21" s="102">
        <v>0</v>
      </c>
      <c r="Z21" s="103">
        <v>0</v>
      </c>
      <c r="AA21" s="103">
        <v>0</v>
      </c>
      <c r="AB21" s="104">
        <v>0</v>
      </c>
      <c r="AC21" s="105">
        <v>0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1173751.5976299173</v>
      </c>
      <c r="AJ21" s="108">
        <v>0</v>
      </c>
      <c r="AK21" s="126">
        <v>0</v>
      </c>
      <c r="AL21" s="108">
        <v>35212.547928897518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134421.07463574636</v>
      </c>
      <c r="E22" s="99">
        <v>124218.51033474198</v>
      </c>
      <c r="F22" s="99">
        <v>0</v>
      </c>
      <c r="G22" s="100">
        <v>0</v>
      </c>
      <c r="H22" s="101">
        <v>240411.751844963</v>
      </c>
      <c r="I22" s="99">
        <v>245102.10711736832</v>
      </c>
      <c r="J22" s="99">
        <v>0</v>
      </c>
      <c r="K22" s="100">
        <v>0</v>
      </c>
      <c r="L22" s="101">
        <v>258639.58497048833</v>
      </c>
      <c r="M22" s="99">
        <v>485513.85896233132</v>
      </c>
      <c r="N22" s="99">
        <v>744153.44393281965</v>
      </c>
      <c r="O22" s="102">
        <v>9726.218941103929</v>
      </c>
      <c r="P22" s="103">
        <v>9118.3302572849334</v>
      </c>
      <c r="Q22" s="103">
        <v>0</v>
      </c>
      <c r="R22" s="104">
        <v>0</v>
      </c>
      <c r="S22" s="105">
        <v>0</v>
      </c>
      <c r="T22" s="102">
        <v>13450.073717176583</v>
      </c>
      <c r="U22" s="103">
        <v>12256.054043202441</v>
      </c>
      <c r="V22" s="103">
        <v>0</v>
      </c>
      <c r="W22" s="104">
        <v>0</v>
      </c>
      <c r="X22" s="109">
        <v>25706.127760379022</v>
      </c>
      <c r="Y22" s="102">
        <v>0</v>
      </c>
      <c r="Z22" s="103">
        <v>0</v>
      </c>
      <c r="AA22" s="103">
        <v>0</v>
      </c>
      <c r="AB22" s="104">
        <v>0</v>
      </c>
      <c r="AC22" s="105">
        <v>0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744153.44393281965</v>
      </c>
      <c r="AJ22" s="108">
        <v>0</v>
      </c>
      <c r="AK22" s="126">
        <v>0</v>
      </c>
      <c r="AL22" s="108">
        <v>22324.603317984587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4455.6085891383755</v>
      </c>
      <c r="E23" s="99">
        <v>4477.3409604043591</v>
      </c>
      <c r="F23" s="99">
        <v>0</v>
      </c>
      <c r="G23" s="100">
        <v>0</v>
      </c>
      <c r="H23" s="101">
        <v>36117.139573854278</v>
      </c>
      <c r="I23" s="99">
        <v>36750.248290326228</v>
      </c>
      <c r="J23" s="99">
        <v>0</v>
      </c>
      <c r="K23" s="100">
        <v>0</v>
      </c>
      <c r="L23" s="101">
        <v>8932.9495495427345</v>
      </c>
      <c r="M23" s="99">
        <v>72867.387864180506</v>
      </c>
      <c r="N23" s="99">
        <v>81800.337413723246</v>
      </c>
      <c r="O23" s="102">
        <v>79.646007652379097</v>
      </c>
      <c r="P23" s="103">
        <v>74.668132174105395</v>
      </c>
      <c r="Q23" s="103">
        <v>0</v>
      </c>
      <c r="R23" s="104">
        <v>0</v>
      </c>
      <c r="S23" s="105">
        <v>0</v>
      </c>
      <c r="T23" s="102">
        <v>158</v>
      </c>
      <c r="U23" s="103">
        <v>148</v>
      </c>
      <c r="V23" s="103">
        <v>0</v>
      </c>
      <c r="W23" s="104">
        <v>0</v>
      </c>
      <c r="X23" s="109">
        <v>306</v>
      </c>
      <c r="Y23" s="102">
        <v>0</v>
      </c>
      <c r="Z23" s="103">
        <v>0</v>
      </c>
      <c r="AA23" s="103">
        <v>0</v>
      </c>
      <c r="AB23" s="104">
        <v>0</v>
      </c>
      <c r="AC23" s="105">
        <v>0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81800.337413723231</v>
      </c>
      <c r="AJ23" s="108">
        <v>0</v>
      </c>
      <c r="AK23" s="126">
        <v>0</v>
      </c>
      <c r="AL23" s="108">
        <v>2454.010122411697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23741.633655256686</v>
      </c>
      <c r="E24" s="99">
        <v>22662.203588294738</v>
      </c>
      <c r="F24" s="99">
        <v>0</v>
      </c>
      <c r="G24" s="100">
        <v>0</v>
      </c>
      <c r="H24" s="101">
        <v>90509.596797881997</v>
      </c>
      <c r="I24" s="99">
        <v>83934.800178853693</v>
      </c>
      <c r="J24" s="99">
        <v>0</v>
      </c>
      <c r="K24" s="100">
        <v>0</v>
      </c>
      <c r="L24" s="101">
        <v>46403.837243551425</v>
      </c>
      <c r="M24" s="99">
        <v>174444.39697673568</v>
      </c>
      <c r="N24" s="99">
        <v>220848.23422028709</v>
      </c>
      <c r="O24" s="102">
        <v>99.368655749999988</v>
      </c>
      <c r="P24" s="103">
        <v>93.158114765624987</v>
      </c>
      <c r="Q24" s="103">
        <v>0</v>
      </c>
      <c r="R24" s="104">
        <v>0</v>
      </c>
      <c r="S24" s="105">
        <v>0</v>
      </c>
      <c r="T24" s="102">
        <v>361.13370473537606</v>
      </c>
      <c r="U24" s="103">
        <v>312.86629526462394</v>
      </c>
      <c r="V24" s="103">
        <v>0</v>
      </c>
      <c r="W24" s="104">
        <v>0</v>
      </c>
      <c r="X24" s="109">
        <v>674</v>
      </c>
      <c r="Y24" s="102">
        <v>0</v>
      </c>
      <c r="Z24" s="103">
        <v>0</v>
      </c>
      <c r="AA24" s="103">
        <v>0</v>
      </c>
      <c r="AB24" s="104">
        <v>0</v>
      </c>
      <c r="AC24" s="105">
        <v>0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220848.23422028712</v>
      </c>
      <c r="AJ24" s="108">
        <v>0</v>
      </c>
      <c r="AK24" s="126">
        <v>0</v>
      </c>
      <c r="AL24" s="108">
        <v>6625.4470266086137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2674.6104831922148</v>
      </c>
      <c r="E25" s="99">
        <v>2885.2884084745365</v>
      </c>
      <c r="F25" s="99">
        <v>0</v>
      </c>
      <c r="G25" s="100">
        <v>0</v>
      </c>
      <c r="H25" s="101">
        <v>36553.524455878956</v>
      </c>
      <c r="I25" s="99">
        <v>39928.341728410836</v>
      </c>
      <c r="J25" s="99">
        <v>0</v>
      </c>
      <c r="K25" s="100">
        <v>0</v>
      </c>
      <c r="L25" s="101">
        <v>5559.8988916667513</v>
      </c>
      <c r="M25" s="99">
        <v>76481.8661842898</v>
      </c>
      <c r="N25" s="99">
        <v>82041.765075956559</v>
      </c>
      <c r="O25" s="102">
        <v>335.0754362416107</v>
      </c>
      <c r="P25" s="103">
        <v>314.13322147651002</v>
      </c>
      <c r="Q25" s="103">
        <v>0</v>
      </c>
      <c r="R25" s="104">
        <v>0</v>
      </c>
      <c r="S25" s="105">
        <v>0</v>
      </c>
      <c r="T25" s="102">
        <v>4054.7999999999997</v>
      </c>
      <c r="U25" s="103">
        <v>3718.2000000000003</v>
      </c>
      <c r="V25" s="103">
        <v>0</v>
      </c>
      <c r="W25" s="104">
        <v>0</v>
      </c>
      <c r="X25" s="109">
        <v>7773</v>
      </c>
      <c r="Y25" s="102">
        <v>0</v>
      </c>
      <c r="Z25" s="103">
        <v>0</v>
      </c>
      <c r="AA25" s="103">
        <v>0</v>
      </c>
      <c r="AB25" s="104">
        <v>0</v>
      </c>
      <c r="AC25" s="105">
        <v>0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82041.765075956544</v>
      </c>
      <c r="AJ25" s="108">
        <v>0</v>
      </c>
      <c r="AK25" s="126">
        <v>0</v>
      </c>
      <c r="AL25" s="108">
        <v>2461.2529522786963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33539.983053124604</v>
      </c>
      <c r="E26" s="99">
        <v>33760.765519098743</v>
      </c>
      <c r="F26" s="99">
        <v>0</v>
      </c>
      <c r="G26" s="100">
        <v>0</v>
      </c>
      <c r="H26" s="101">
        <v>140299.49725180183</v>
      </c>
      <c r="I26" s="99">
        <v>144130.8787910057</v>
      </c>
      <c r="J26" s="99">
        <v>0</v>
      </c>
      <c r="K26" s="100">
        <v>0</v>
      </c>
      <c r="L26" s="101">
        <v>67300.748572223354</v>
      </c>
      <c r="M26" s="99">
        <v>284430.37604280753</v>
      </c>
      <c r="N26" s="99">
        <v>351731.12461503089</v>
      </c>
      <c r="O26" s="102">
        <v>29.58133357372531</v>
      </c>
      <c r="P26" s="103">
        <v>27.732500225367477</v>
      </c>
      <c r="Q26" s="103">
        <v>0</v>
      </c>
      <c r="R26" s="104">
        <v>0</v>
      </c>
      <c r="S26" s="105">
        <v>0</v>
      </c>
      <c r="T26" s="102">
        <v>7135.0332889480687</v>
      </c>
      <c r="U26" s="103">
        <v>6467.6471371504658</v>
      </c>
      <c r="V26" s="103">
        <v>0</v>
      </c>
      <c r="W26" s="104">
        <v>0</v>
      </c>
      <c r="X26" s="109">
        <v>13602.680426098534</v>
      </c>
      <c r="Y26" s="102">
        <v>0</v>
      </c>
      <c r="Z26" s="103">
        <v>0</v>
      </c>
      <c r="AA26" s="103">
        <v>0</v>
      </c>
      <c r="AB26" s="104">
        <v>0</v>
      </c>
      <c r="AC26" s="105">
        <v>0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351731.12461503089</v>
      </c>
      <c r="AJ26" s="108">
        <v>0</v>
      </c>
      <c r="AK26" s="126">
        <v>0</v>
      </c>
      <c r="AL26" s="108">
        <v>10551.933738450927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5937.8332525315172</v>
      </c>
      <c r="E27" s="99">
        <v>6387.8710784236091</v>
      </c>
      <c r="F27" s="99">
        <v>0</v>
      </c>
      <c r="G27" s="100">
        <v>0</v>
      </c>
      <c r="H27" s="101">
        <v>23060.21682114185</v>
      </c>
      <c r="I27" s="99">
        <v>25140.944093948427</v>
      </c>
      <c r="J27" s="99">
        <v>0</v>
      </c>
      <c r="K27" s="100">
        <v>0</v>
      </c>
      <c r="L27" s="101">
        <v>12325.704330955126</v>
      </c>
      <c r="M27" s="99">
        <v>48201.16091509028</v>
      </c>
      <c r="N27" s="99">
        <v>60526.865246045403</v>
      </c>
      <c r="O27" s="102">
        <v>179.59376842105272</v>
      </c>
      <c r="P27" s="103">
        <v>168.3691578947369</v>
      </c>
      <c r="Q27" s="103">
        <v>0</v>
      </c>
      <c r="R27" s="104">
        <v>0</v>
      </c>
      <c r="S27" s="105">
        <v>0</v>
      </c>
      <c r="T27" s="102">
        <v>2347.5679707504114</v>
      </c>
      <c r="U27" s="103">
        <v>2271.6150261641851</v>
      </c>
      <c r="V27" s="103">
        <v>0</v>
      </c>
      <c r="W27" s="104">
        <v>0</v>
      </c>
      <c r="X27" s="109">
        <v>4619.1829969145965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60526.865246045403</v>
      </c>
      <c r="AJ27" s="108">
        <v>0</v>
      </c>
      <c r="AK27" s="126">
        <v>0</v>
      </c>
      <c r="AL27" s="108">
        <v>1815.8059573813623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4929.477119759591</v>
      </c>
      <c r="E28" s="99">
        <v>4982.584567842322</v>
      </c>
      <c r="F28" s="99">
        <v>0</v>
      </c>
      <c r="G28" s="100">
        <v>0</v>
      </c>
      <c r="H28" s="101">
        <v>39085.095462528021</v>
      </c>
      <c r="I28" s="99">
        <v>39739.461331045211</v>
      </c>
      <c r="J28" s="99">
        <v>0</v>
      </c>
      <c r="K28" s="100">
        <v>0</v>
      </c>
      <c r="L28" s="101">
        <v>9912.0616876019121</v>
      </c>
      <c r="M28" s="99">
        <v>78824.556793573225</v>
      </c>
      <c r="N28" s="99">
        <v>88736.61848117513</v>
      </c>
      <c r="O28" s="102">
        <v>0</v>
      </c>
      <c r="P28" s="103">
        <v>0</v>
      </c>
      <c r="Q28" s="103">
        <v>0</v>
      </c>
      <c r="R28" s="104">
        <v>0</v>
      </c>
      <c r="S28" s="105">
        <v>0</v>
      </c>
      <c r="T28" s="102">
        <v>905.24885688568861</v>
      </c>
      <c r="U28" s="103">
        <v>862.92216021602155</v>
      </c>
      <c r="V28" s="103">
        <v>0</v>
      </c>
      <c r="W28" s="104">
        <v>0</v>
      </c>
      <c r="X28" s="109">
        <v>1768.1710171017103</v>
      </c>
      <c r="Y28" s="102">
        <v>0</v>
      </c>
      <c r="Z28" s="103">
        <v>0</v>
      </c>
      <c r="AA28" s="103">
        <v>0</v>
      </c>
      <c r="AB28" s="104">
        <v>0</v>
      </c>
      <c r="AC28" s="105">
        <v>0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88736.618481175145</v>
      </c>
      <c r="AJ28" s="108">
        <v>0</v>
      </c>
      <c r="AK28" s="126">
        <v>0</v>
      </c>
      <c r="AL28" s="108">
        <v>2662.0985544352538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1590.3570061745809</v>
      </c>
      <c r="E29" s="99">
        <v>1605.5291744549761</v>
      </c>
      <c r="F29" s="99">
        <v>0</v>
      </c>
      <c r="G29" s="100">
        <v>0</v>
      </c>
      <c r="H29" s="101">
        <v>57549.789596672563</v>
      </c>
      <c r="I29" s="99">
        <v>58620.80074888208</v>
      </c>
      <c r="J29" s="99">
        <v>0</v>
      </c>
      <c r="K29" s="100">
        <v>0</v>
      </c>
      <c r="L29" s="101">
        <v>3195.8861806295572</v>
      </c>
      <c r="M29" s="99">
        <v>116170.59034555464</v>
      </c>
      <c r="N29" s="99">
        <v>119366.4765261842</v>
      </c>
      <c r="O29" s="102">
        <v>0</v>
      </c>
      <c r="P29" s="103">
        <v>0</v>
      </c>
      <c r="Q29" s="103">
        <v>0</v>
      </c>
      <c r="R29" s="104">
        <v>0</v>
      </c>
      <c r="S29" s="105">
        <v>0</v>
      </c>
      <c r="T29" s="102">
        <v>0</v>
      </c>
      <c r="U29" s="103">
        <v>0</v>
      </c>
      <c r="V29" s="103">
        <v>0</v>
      </c>
      <c r="W29" s="104">
        <v>0</v>
      </c>
      <c r="X29" s="109">
        <v>0</v>
      </c>
      <c r="Y29" s="102">
        <v>0</v>
      </c>
      <c r="Z29" s="103">
        <v>0</v>
      </c>
      <c r="AA29" s="103">
        <v>0</v>
      </c>
      <c r="AB29" s="104">
        <v>0</v>
      </c>
      <c r="AC29" s="105">
        <v>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119366.47652618421</v>
      </c>
      <c r="AJ29" s="108">
        <v>0</v>
      </c>
      <c r="AK29" s="126">
        <v>0</v>
      </c>
      <c r="AL29" s="108">
        <v>3580.9942957855255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61721.372552654517</v>
      </c>
      <c r="E30" s="99">
        <v>65965.65445759453</v>
      </c>
      <c r="F30" s="99">
        <v>0</v>
      </c>
      <c r="G30" s="100">
        <v>0</v>
      </c>
      <c r="H30" s="101">
        <v>116297.14737225451</v>
      </c>
      <c r="I30" s="99">
        <v>126806.84231191501</v>
      </c>
      <c r="J30" s="99">
        <v>0</v>
      </c>
      <c r="K30" s="100">
        <v>0</v>
      </c>
      <c r="L30" s="101">
        <v>127687.02701024905</v>
      </c>
      <c r="M30" s="99">
        <v>243103.98968416953</v>
      </c>
      <c r="N30" s="99">
        <v>370791.01669441856</v>
      </c>
      <c r="O30" s="102">
        <v>1002.3276193871867</v>
      </c>
      <c r="P30" s="103">
        <v>939.68214317548745</v>
      </c>
      <c r="Q30" s="103">
        <v>0</v>
      </c>
      <c r="R30" s="104">
        <v>0</v>
      </c>
      <c r="S30" s="105">
        <v>0</v>
      </c>
      <c r="T30" s="102">
        <v>19755.513606016993</v>
      </c>
      <c r="U30" s="103">
        <v>17717.438405053559</v>
      </c>
      <c r="V30" s="103">
        <v>0</v>
      </c>
      <c r="W30" s="104">
        <v>0</v>
      </c>
      <c r="X30" s="109">
        <v>37472.952011070549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370791.01669441856</v>
      </c>
      <c r="AJ30" s="108">
        <v>0</v>
      </c>
      <c r="AK30" s="126">
        <v>0</v>
      </c>
      <c r="AL30" s="108">
        <v>11123.730500832557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16427.137487924265</v>
      </c>
      <c r="E31" s="99">
        <v>15106.436673514949</v>
      </c>
      <c r="F31" s="99">
        <v>0</v>
      </c>
      <c r="G31" s="100">
        <v>0</v>
      </c>
      <c r="H31" s="101">
        <v>14305.879411588054</v>
      </c>
      <c r="I31" s="99">
        <v>14491.138635753468</v>
      </c>
      <c r="J31" s="99">
        <v>0</v>
      </c>
      <c r="K31" s="100">
        <v>0</v>
      </c>
      <c r="L31" s="101">
        <v>31533.574161439214</v>
      </c>
      <c r="M31" s="99">
        <v>28797.018047341524</v>
      </c>
      <c r="N31" s="99">
        <v>60330.592208780741</v>
      </c>
      <c r="O31" s="102">
        <v>98.607600000000005</v>
      </c>
      <c r="P31" s="103">
        <v>92.444625000000002</v>
      </c>
      <c r="Q31" s="103">
        <v>0</v>
      </c>
      <c r="R31" s="104">
        <v>0</v>
      </c>
      <c r="S31" s="105">
        <v>0</v>
      </c>
      <c r="T31" s="102">
        <v>96</v>
      </c>
      <c r="U31" s="103">
        <v>88</v>
      </c>
      <c r="V31" s="103">
        <v>0</v>
      </c>
      <c r="W31" s="104">
        <v>0</v>
      </c>
      <c r="X31" s="109">
        <v>184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60330.592208780741</v>
      </c>
      <c r="AJ31" s="108">
        <v>0</v>
      </c>
      <c r="AK31" s="126">
        <v>0</v>
      </c>
      <c r="AL31" s="108">
        <v>1809.917766263422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62.006692221605377</v>
      </c>
      <c r="E32" s="99">
        <v>67.650366208472761</v>
      </c>
      <c r="F32" s="99">
        <v>0</v>
      </c>
      <c r="G32" s="100">
        <v>0</v>
      </c>
      <c r="H32" s="101">
        <v>5076.1260833319002</v>
      </c>
      <c r="I32" s="99">
        <v>5548.8011161738477</v>
      </c>
      <c r="J32" s="99">
        <v>0</v>
      </c>
      <c r="K32" s="100">
        <v>0</v>
      </c>
      <c r="L32" s="101">
        <v>129.65705843007814</v>
      </c>
      <c r="M32" s="99">
        <v>10624.927199505748</v>
      </c>
      <c r="N32" s="99">
        <v>10754.584257935827</v>
      </c>
      <c r="O32" s="102">
        <v>0</v>
      </c>
      <c r="P32" s="103">
        <v>0</v>
      </c>
      <c r="Q32" s="103">
        <v>0</v>
      </c>
      <c r="R32" s="104">
        <v>0</v>
      </c>
      <c r="S32" s="105">
        <v>0</v>
      </c>
      <c r="T32" s="102">
        <v>0</v>
      </c>
      <c r="U32" s="103">
        <v>0</v>
      </c>
      <c r="V32" s="103">
        <v>0</v>
      </c>
      <c r="W32" s="104">
        <v>0</v>
      </c>
      <c r="X32" s="109">
        <v>0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10754.584257935825</v>
      </c>
      <c r="AJ32" s="108">
        <v>0</v>
      </c>
      <c r="AK32" s="126">
        <v>0</v>
      </c>
      <c r="AL32" s="108">
        <v>322.63752773807477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2126.1859751099273</v>
      </c>
      <c r="E33" s="99">
        <v>1991.7210326663248</v>
      </c>
      <c r="F33" s="99">
        <v>0</v>
      </c>
      <c r="G33" s="100">
        <v>0</v>
      </c>
      <c r="H33" s="101">
        <v>72739.196605625431</v>
      </c>
      <c r="I33" s="99">
        <v>67235.132307764827</v>
      </c>
      <c r="J33" s="99">
        <v>0</v>
      </c>
      <c r="K33" s="100">
        <v>0</v>
      </c>
      <c r="L33" s="101">
        <v>4117.9070077762517</v>
      </c>
      <c r="M33" s="99">
        <v>139974.32891339026</v>
      </c>
      <c r="N33" s="99">
        <v>144092.23592116652</v>
      </c>
      <c r="O33" s="102">
        <v>53.044991999999993</v>
      </c>
      <c r="P33" s="103">
        <v>49.729679999999988</v>
      </c>
      <c r="Q33" s="103">
        <v>0</v>
      </c>
      <c r="R33" s="104">
        <v>0</v>
      </c>
      <c r="S33" s="105">
        <v>0</v>
      </c>
      <c r="T33" s="102">
        <v>312</v>
      </c>
      <c r="U33" s="103">
        <v>274</v>
      </c>
      <c r="V33" s="103">
        <v>0</v>
      </c>
      <c r="W33" s="104">
        <v>0</v>
      </c>
      <c r="X33" s="109">
        <v>586</v>
      </c>
      <c r="Y33" s="102">
        <v>0</v>
      </c>
      <c r="Z33" s="103">
        <v>0</v>
      </c>
      <c r="AA33" s="103">
        <v>0</v>
      </c>
      <c r="AB33" s="104">
        <v>0</v>
      </c>
      <c r="AC33" s="105">
        <v>0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144092.23592116649</v>
      </c>
      <c r="AJ33" s="108">
        <v>0</v>
      </c>
      <c r="AK33" s="126">
        <v>0</v>
      </c>
      <c r="AL33" s="108">
        <v>4322.7670776349942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9595.017567004601</v>
      </c>
      <c r="E34" s="99">
        <v>9113.7318833565478</v>
      </c>
      <c r="F34" s="99">
        <v>0</v>
      </c>
      <c r="G34" s="100">
        <v>0</v>
      </c>
      <c r="H34" s="101">
        <v>46503.325591483634</v>
      </c>
      <c r="I34" s="99">
        <v>43125.000488435908</v>
      </c>
      <c r="J34" s="99">
        <v>0</v>
      </c>
      <c r="K34" s="100">
        <v>0</v>
      </c>
      <c r="L34" s="101">
        <v>18708.749450361149</v>
      </c>
      <c r="M34" s="99">
        <v>89628.326079919541</v>
      </c>
      <c r="N34" s="99">
        <v>108337.07553028069</v>
      </c>
      <c r="O34" s="102">
        <v>32.794666666666664</v>
      </c>
      <c r="P34" s="103">
        <v>30.744999999999997</v>
      </c>
      <c r="Q34" s="103">
        <v>0</v>
      </c>
      <c r="R34" s="104">
        <v>0</v>
      </c>
      <c r="S34" s="105">
        <v>0</v>
      </c>
      <c r="T34" s="102">
        <v>1435.3395973154361</v>
      </c>
      <c r="U34" s="103">
        <v>1232.5221476510067</v>
      </c>
      <c r="V34" s="103">
        <v>0</v>
      </c>
      <c r="W34" s="104">
        <v>0</v>
      </c>
      <c r="X34" s="109">
        <v>2667.8617449664425</v>
      </c>
      <c r="Y34" s="102">
        <v>0</v>
      </c>
      <c r="Z34" s="103">
        <v>0</v>
      </c>
      <c r="AA34" s="103">
        <v>0</v>
      </c>
      <c r="AB34" s="104">
        <v>0</v>
      </c>
      <c r="AC34" s="105">
        <v>0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108337.07553028069</v>
      </c>
      <c r="AJ34" s="108">
        <v>0</v>
      </c>
      <c r="AK34" s="126">
        <v>0</v>
      </c>
      <c r="AL34" s="108">
        <v>3250.1122659084203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471.5255489515244</v>
      </c>
      <c r="E35" s="99">
        <v>475.38041147171128</v>
      </c>
      <c r="F35" s="99">
        <v>0</v>
      </c>
      <c r="G35" s="100">
        <v>0</v>
      </c>
      <c r="H35" s="101">
        <v>7142.7616397713418</v>
      </c>
      <c r="I35" s="99">
        <v>7271.5790033381127</v>
      </c>
      <c r="J35" s="99">
        <v>0</v>
      </c>
      <c r="K35" s="100">
        <v>0</v>
      </c>
      <c r="L35" s="101">
        <v>946.90596042323568</v>
      </c>
      <c r="M35" s="99">
        <v>14414.340643109455</v>
      </c>
      <c r="N35" s="99">
        <v>15361.246603532691</v>
      </c>
      <c r="O35" s="102">
        <v>396.27043983935738</v>
      </c>
      <c r="P35" s="103">
        <v>371.5035373493975</v>
      </c>
      <c r="Q35" s="103">
        <v>0</v>
      </c>
      <c r="R35" s="104">
        <v>0</v>
      </c>
      <c r="S35" s="105">
        <v>0</v>
      </c>
      <c r="T35" s="102">
        <v>0</v>
      </c>
      <c r="U35" s="103">
        <v>0</v>
      </c>
      <c r="V35" s="103">
        <v>0</v>
      </c>
      <c r="W35" s="104">
        <v>0</v>
      </c>
      <c r="X35" s="109">
        <v>0</v>
      </c>
      <c r="Y35" s="102">
        <v>0</v>
      </c>
      <c r="Z35" s="103">
        <v>0</v>
      </c>
      <c r="AA35" s="103">
        <v>0</v>
      </c>
      <c r="AB35" s="104">
        <v>0</v>
      </c>
      <c r="AC35" s="105">
        <v>0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15361.246603532691</v>
      </c>
      <c r="AJ35" s="108">
        <v>0</v>
      </c>
      <c r="AK35" s="126">
        <v>0</v>
      </c>
      <c r="AL35" s="108">
        <v>460.8373981059807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10181.05916146752</v>
      </c>
      <c r="E36" s="99">
        <v>10231.275597055044</v>
      </c>
      <c r="F36" s="99">
        <v>0</v>
      </c>
      <c r="G36" s="100">
        <v>0</v>
      </c>
      <c r="H36" s="101">
        <v>46017.08962075517</v>
      </c>
      <c r="I36" s="99">
        <v>46766.18545627877</v>
      </c>
      <c r="J36" s="99">
        <v>0</v>
      </c>
      <c r="K36" s="100">
        <v>0</v>
      </c>
      <c r="L36" s="101">
        <v>20412.334758522564</v>
      </c>
      <c r="M36" s="99">
        <v>92783.275077033933</v>
      </c>
      <c r="N36" s="99">
        <v>113195.6098355565</v>
      </c>
      <c r="O36" s="102">
        <v>835.1304427983539</v>
      </c>
      <c r="P36" s="103">
        <v>782.93479012345676</v>
      </c>
      <c r="Q36" s="103">
        <v>0</v>
      </c>
      <c r="R36" s="104">
        <v>0</v>
      </c>
      <c r="S36" s="105">
        <v>0</v>
      </c>
      <c r="T36" s="102">
        <v>497</v>
      </c>
      <c r="U36" s="103">
        <v>415</v>
      </c>
      <c r="V36" s="103">
        <v>0</v>
      </c>
      <c r="W36" s="104">
        <v>0</v>
      </c>
      <c r="X36" s="109">
        <v>912</v>
      </c>
      <c r="Y36" s="102">
        <v>0</v>
      </c>
      <c r="Z36" s="103">
        <v>0</v>
      </c>
      <c r="AA36" s="103">
        <v>0</v>
      </c>
      <c r="AB36" s="104">
        <v>0</v>
      </c>
      <c r="AC36" s="105">
        <v>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113195.6098355565</v>
      </c>
      <c r="AJ36" s="108">
        <v>0</v>
      </c>
      <c r="AK36" s="126">
        <v>0</v>
      </c>
      <c r="AL36" s="108">
        <v>3395.8682950666953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6506.8261176399101</v>
      </c>
      <c r="E37" s="99">
        <v>6886.1196890366209</v>
      </c>
      <c r="F37" s="99">
        <v>0</v>
      </c>
      <c r="G37" s="100">
        <v>0</v>
      </c>
      <c r="H37" s="101">
        <v>44253.660925568402</v>
      </c>
      <c r="I37" s="99">
        <v>46916.610412386442</v>
      </c>
      <c r="J37" s="99">
        <v>0</v>
      </c>
      <c r="K37" s="100">
        <v>0</v>
      </c>
      <c r="L37" s="101">
        <v>13392.945806676531</v>
      </c>
      <c r="M37" s="99">
        <v>91170.271337954851</v>
      </c>
      <c r="N37" s="99">
        <v>104563.21714463139</v>
      </c>
      <c r="O37" s="102">
        <v>502.62222250746277</v>
      </c>
      <c r="P37" s="103">
        <v>471.20833360074636</v>
      </c>
      <c r="Q37" s="103">
        <v>0</v>
      </c>
      <c r="R37" s="104">
        <v>0</v>
      </c>
      <c r="S37" s="105">
        <v>0</v>
      </c>
      <c r="T37" s="102">
        <v>171</v>
      </c>
      <c r="U37" s="103">
        <v>134</v>
      </c>
      <c r="V37" s="103">
        <v>0</v>
      </c>
      <c r="W37" s="104">
        <v>0</v>
      </c>
      <c r="X37" s="109">
        <v>305</v>
      </c>
      <c r="Y37" s="102">
        <v>0</v>
      </c>
      <c r="Z37" s="103">
        <v>0</v>
      </c>
      <c r="AA37" s="103">
        <v>0</v>
      </c>
      <c r="AB37" s="104">
        <v>0</v>
      </c>
      <c r="AC37" s="105">
        <v>0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104563.21714463137</v>
      </c>
      <c r="AJ37" s="108">
        <v>0</v>
      </c>
      <c r="AK37" s="126">
        <v>0</v>
      </c>
      <c r="AL37" s="108">
        <v>3136.8965143389419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4593.3683369273194</v>
      </c>
      <c r="E38" s="99">
        <v>4865.8063878919647</v>
      </c>
      <c r="F38" s="99">
        <v>0</v>
      </c>
      <c r="G38" s="100">
        <v>0</v>
      </c>
      <c r="H38" s="101">
        <v>74119.251393990067</v>
      </c>
      <c r="I38" s="99">
        <v>78591.719647253893</v>
      </c>
      <c r="J38" s="99">
        <v>0</v>
      </c>
      <c r="K38" s="100">
        <v>0</v>
      </c>
      <c r="L38" s="101">
        <v>9459.1747248192842</v>
      </c>
      <c r="M38" s="99">
        <v>152710.97104124396</v>
      </c>
      <c r="N38" s="99">
        <v>162170.14576606324</v>
      </c>
      <c r="O38" s="102">
        <v>3.5982063067659968</v>
      </c>
      <c r="P38" s="103">
        <v>3.3733184125931222</v>
      </c>
      <c r="Q38" s="103">
        <v>0</v>
      </c>
      <c r="R38" s="104">
        <v>0</v>
      </c>
      <c r="S38" s="105">
        <v>0</v>
      </c>
      <c r="T38" s="102">
        <v>682</v>
      </c>
      <c r="U38" s="103">
        <v>693</v>
      </c>
      <c r="V38" s="103">
        <v>0</v>
      </c>
      <c r="W38" s="104">
        <v>0</v>
      </c>
      <c r="X38" s="109">
        <v>1375</v>
      </c>
      <c r="Y38" s="102">
        <v>0</v>
      </c>
      <c r="Z38" s="103">
        <v>0</v>
      </c>
      <c r="AA38" s="103">
        <v>0</v>
      </c>
      <c r="AB38" s="104">
        <v>0</v>
      </c>
      <c r="AC38" s="105">
        <v>0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162170.14576606324</v>
      </c>
      <c r="AJ38" s="108">
        <v>0</v>
      </c>
      <c r="AK38" s="126">
        <v>0</v>
      </c>
      <c r="AL38" s="108">
        <v>4865.1043729818966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33075.542807463891</v>
      </c>
      <c r="E39" s="99">
        <v>33282.264918619636</v>
      </c>
      <c r="F39" s="99">
        <v>0</v>
      </c>
      <c r="G39" s="100">
        <v>0</v>
      </c>
      <c r="H39" s="101">
        <v>196708.00241664736</v>
      </c>
      <c r="I39" s="99">
        <v>202334.50411692905</v>
      </c>
      <c r="J39" s="99">
        <v>0</v>
      </c>
      <c r="K39" s="100">
        <v>0</v>
      </c>
      <c r="L39" s="101">
        <v>66357.807726083527</v>
      </c>
      <c r="M39" s="99">
        <v>399042.50653357641</v>
      </c>
      <c r="N39" s="99">
        <v>465400.31425965996</v>
      </c>
      <c r="O39" s="102">
        <v>424.3509177670918</v>
      </c>
      <c r="P39" s="103">
        <v>397.82898540664854</v>
      </c>
      <c r="Q39" s="103">
        <v>0</v>
      </c>
      <c r="R39" s="104">
        <v>0</v>
      </c>
      <c r="S39" s="105">
        <v>0</v>
      </c>
      <c r="T39" s="102">
        <v>979</v>
      </c>
      <c r="U39" s="103">
        <v>898</v>
      </c>
      <c r="V39" s="103">
        <v>0</v>
      </c>
      <c r="W39" s="104">
        <v>0</v>
      </c>
      <c r="X39" s="109">
        <v>1877</v>
      </c>
      <c r="Y39" s="102">
        <v>0</v>
      </c>
      <c r="Z39" s="103">
        <v>0</v>
      </c>
      <c r="AA39" s="103">
        <v>0</v>
      </c>
      <c r="AB39" s="104">
        <v>0</v>
      </c>
      <c r="AC39" s="105">
        <v>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465400.31425965996</v>
      </c>
      <c r="AJ39" s="108">
        <v>0</v>
      </c>
      <c r="AK39" s="126">
        <v>0</v>
      </c>
      <c r="AL39" s="108">
        <v>13962.009427789795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8039.7397125000216</v>
      </c>
      <c r="E40" s="99">
        <v>8013.890128656396</v>
      </c>
      <c r="F40" s="99">
        <v>0</v>
      </c>
      <c r="G40" s="100">
        <v>0</v>
      </c>
      <c r="H40" s="101">
        <v>76313.114942712651</v>
      </c>
      <c r="I40" s="99">
        <v>77891.32078176894</v>
      </c>
      <c r="J40" s="99">
        <v>0</v>
      </c>
      <c r="K40" s="100">
        <v>0</v>
      </c>
      <c r="L40" s="101">
        <v>16053.629841156417</v>
      </c>
      <c r="M40" s="99">
        <v>154204.43572448159</v>
      </c>
      <c r="N40" s="99">
        <v>170258.06556563801</v>
      </c>
      <c r="O40" s="102">
        <v>555.19993110211851</v>
      </c>
      <c r="P40" s="103">
        <v>520.49993540823607</v>
      </c>
      <c r="Q40" s="103">
        <v>0</v>
      </c>
      <c r="R40" s="104">
        <v>0</v>
      </c>
      <c r="S40" s="105">
        <v>0</v>
      </c>
      <c r="T40" s="102">
        <v>720</v>
      </c>
      <c r="U40" s="103">
        <v>685</v>
      </c>
      <c r="V40" s="103">
        <v>0</v>
      </c>
      <c r="W40" s="104">
        <v>0</v>
      </c>
      <c r="X40" s="109">
        <v>1405</v>
      </c>
      <c r="Y40" s="102">
        <v>0</v>
      </c>
      <c r="Z40" s="103">
        <v>0</v>
      </c>
      <c r="AA40" s="103">
        <v>0</v>
      </c>
      <c r="AB40" s="104">
        <v>0</v>
      </c>
      <c r="AC40" s="105">
        <v>0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170258.06556563801</v>
      </c>
      <c r="AJ40" s="108">
        <v>0</v>
      </c>
      <c r="AK40" s="126">
        <v>0</v>
      </c>
      <c r="AL40" s="108">
        <v>5107.7419669691399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7338.1203304822211</v>
      </c>
      <c r="E41" s="99">
        <v>7053.5661362310611</v>
      </c>
      <c r="F41" s="99">
        <v>0</v>
      </c>
      <c r="G41" s="100">
        <v>0</v>
      </c>
      <c r="H41" s="101">
        <v>50619.227550351963</v>
      </c>
      <c r="I41" s="99">
        <v>51746.720243113545</v>
      </c>
      <c r="J41" s="99">
        <v>0</v>
      </c>
      <c r="K41" s="100">
        <v>0</v>
      </c>
      <c r="L41" s="101">
        <v>14391.686466713283</v>
      </c>
      <c r="M41" s="99">
        <v>102365.94779346552</v>
      </c>
      <c r="N41" s="99">
        <v>116757.63426017881</v>
      </c>
      <c r="O41" s="102">
        <v>20.308452494521809</v>
      </c>
      <c r="P41" s="103">
        <v>19.039174213614196</v>
      </c>
      <c r="Q41" s="103">
        <v>0</v>
      </c>
      <c r="R41" s="104">
        <v>0</v>
      </c>
      <c r="S41" s="105">
        <v>0</v>
      </c>
      <c r="T41" s="102">
        <v>1432</v>
      </c>
      <c r="U41" s="103">
        <v>1263</v>
      </c>
      <c r="V41" s="103">
        <v>0</v>
      </c>
      <c r="W41" s="104">
        <v>0</v>
      </c>
      <c r="X41" s="109">
        <v>2695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116757.63426017879</v>
      </c>
      <c r="AJ41" s="108">
        <v>0</v>
      </c>
      <c r="AK41" s="126">
        <v>0</v>
      </c>
      <c r="AL41" s="108">
        <v>3502.7290278053633</v>
      </c>
    </row>
    <row r="42" spans="1:38" x14ac:dyDescent="0.5">
      <c r="A42" s="128"/>
      <c r="B42" s="124" t="s">
        <v>191</v>
      </c>
      <c r="C42" s="125" t="s">
        <v>18</v>
      </c>
      <c r="D42" s="110">
        <v>1176991.2865134748</v>
      </c>
      <c r="E42" s="111">
        <v>1170676.0351736452</v>
      </c>
      <c r="F42" s="111">
        <v>0</v>
      </c>
      <c r="G42" s="112">
        <v>0</v>
      </c>
      <c r="H42" s="113">
        <v>2821628.4748923397</v>
      </c>
      <c r="I42" s="111">
        <v>2861074.9122103802</v>
      </c>
      <c r="J42" s="111">
        <v>0</v>
      </c>
      <c r="K42" s="112">
        <v>0</v>
      </c>
      <c r="L42" s="113">
        <v>2347667.32168712</v>
      </c>
      <c r="M42" s="111">
        <v>5682703.3871027194</v>
      </c>
      <c r="N42" s="111">
        <v>8030370.7087898394</v>
      </c>
      <c r="O42" s="110">
        <v>28214.660250874567</v>
      </c>
      <c r="P42" s="111">
        <v>26451.243985194906</v>
      </c>
      <c r="Q42" s="111">
        <v>0</v>
      </c>
      <c r="R42" s="112">
        <v>0</v>
      </c>
      <c r="S42" s="114">
        <v>0</v>
      </c>
      <c r="T42" s="110">
        <v>72196.814688817249</v>
      </c>
      <c r="U42" s="111">
        <v>65219.580423486521</v>
      </c>
      <c r="V42" s="111">
        <v>0</v>
      </c>
      <c r="W42" s="112">
        <v>0</v>
      </c>
      <c r="X42" s="115">
        <v>137416.39511230378</v>
      </c>
      <c r="Y42" s="110">
        <v>0</v>
      </c>
      <c r="Z42" s="111">
        <v>0</v>
      </c>
      <c r="AA42" s="111">
        <v>0</v>
      </c>
      <c r="AB42" s="112">
        <v>0</v>
      </c>
      <c r="AC42" s="114">
        <v>0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8030370.7087898413</v>
      </c>
      <c r="AJ42" s="111">
        <v>0</v>
      </c>
      <c r="AK42" s="127">
        <v>0</v>
      </c>
      <c r="AL42" s="111">
        <v>240911.12126369512</v>
      </c>
    </row>
    <row r="44" spans="1:38" x14ac:dyDescent="0.5">
      <c r="N44" s="93">
        <f>N43/N42</f>
        <v>0</v>
      </c>
    </row>
  </sheetData>
  <sheetProtection pivotTables="0"/>
  <mergeCells count="21">
    <mergeCell ref="AI4:AL4"/>
    <mergeCell ref="B5:B6"/>
    <mergeCell ref="C5:C6"/>
    <mergeCell ref="D5:G5"/>
    <mergeCell ref="H5:K5"/>
    <mergeCell ref="D4:N4"/>
    <mergeCell ref="O4:S4"/>
    <mergeCell ref="T4:X4"/>
    <mergeCell ref="Y4:AC4"/>
    <mergeCell ref="AD4:AH4"/>
    <mergeCell ref="AI5:AL5"/>
    <mergeCell ref="X5:X6"/>
    <mergeCell ref="Y5:AB5"/>
    <mergeCell ref="AC5:AC6"/>
    <mergeCell ref="AD5:AG5"/>
    <mergeCell ref="AH5:AH6"/>
    <mergeCell ref="A5:A6"/>
    <mergeCell ref="O5:R5"/>
    <mergeCell ref="S5:S6"/>
    <mergeCell ref="T5:W5"/>
    <mergeCell ref="L5:N5"/>
  </mergeCells>
  <conditionalFormatting sqref="A1:A2 M7:Q7 B8:AL44 B3:AL6 C1:AL2">
    <cfRule type="expression" dxfId="143" priority="47">
      <formula>CELL("protect",A1)=1</formula>
    </cfRule>
  </conditionalFormatting>
  <conditionalFormatting sqref="O8:AL42">
    <cfRule type="expression" dxfId="142" priority="46" stopIfTrue="1">
      <formula>O8-#REF!&gt;1</formula>
    </cfRule>
  </conditionalFormatting>
  <conditionalFormatting sqref="G7">
    <cfRule type="expression" dxfId="141" priority="20">
      <formula>CELL("protect",G7)=1</formula>
    </cfRule>
  </conditionalFormatting>
  <conditionalFormatting sqref="H7">
    <cfRule type="expression" dxfId="140" priority="19">
      <formula>CELL("protect",H7)=1</formula>
    </cfRule>
  </conditionalFormatting>
  <conditionalFormatting sqref="K7">
    <cfRule type="expression" dxfId="139" priority="18">
      <formula>CELL("protect",K7)=1</formula>
    </cfRule>
  </conditionalFormatting>
  <conditionalFormatting sqref="L7">
    <cfRule type="expression" dxfId="138" priority="15">
      <formula>CELL("protect",L7)=1</formula>
    </cfRule>
  </conditionalFormatting>
  <conditionalFormatting sqref="R7">
    <cfRule type="expression" dxfId="137" priority="14">
      <formula>CELL("protect",R7)=1</formula>
    </cfRule>
  </conditionalFormatting>
  <conditionalFormatting sqref="AB7">
    <cfRule type="expression" dxfId="136" priority="10">
      <formula>CELL("protect",AB7)=1</formula>
    </cfRule>
  </conditionalFormatting>
  <conditionalFormatting sqref="A8:A41">
    <cfRule type="expression" dxfId="135" priority="6">
      <formula>CELL("protect",A8)=1</formula>
    </cfRule>
  </conditionalFormatting>
  <conditionalFormatting sqref="A42">
    <cfRule type="expression" dxfId="134" priority="5">
      <formula>CELL("protect",A42)=1</formula>
    </cfRule>
  </conditionalFormatting>
  <conditionalFormatting sqref="A5:A6">
    <cfRule type="expression" dxfId="133" priority="1">
      <formula>CELL("protect",A5)=1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CA3D-65F9-436D-A282-D849E01E64BC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194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4083.424633438528</v>
      </c>
      <c r="E8" s="99">
        <v>3894.6609707862544</v>
      </c>
      <c r="F8" s="99">
        <v>5717.9238942446254</v>
      </c>
      <c r="G8" s="100">
        <v>3274.0970454523731</v>
      </c>
      <c r="H8" s="101">
        <v>42949.514007955047</v>
      </c>
      <c r="I8" s="99">
        <v>40964.095321177461</v>
      </c>
      <c r="J8" s="99">
        <v>60141.198733349236</v>
      </c>
      <c r="K8" s="100">
        <v>34436.995791605514</v>
      </c>
      <c r="L8" s="101">
        <v>16970.106543921782</v>
      </c>
      <c r="M8" s="99">
        <v>178491.80385408725</v>
      </c>
      <c r="N8" s="99">
        <v>195461.91039800903</v>
      </c>
      <c r="O8" s="102">
        <v>184.81126244839027</v>
      </c>
      <c r="P8" s="103">
        <v>202.33711680348793</v>
      </c>
      <c r="Q8" s="103">
        <v>173.75417837028147</v>
      </c>
      <c r="R8" s="104">
        <v>191.2800327253791</v>
      </c>
      <c r="S8" s="105">
        <v>752.18259034753873</v>
      </c>
      <c r="T8" s="102">
        <v>3614.0350460418758</v>
      </c>
      <c r="U8" s="103">
        <v>1964.6782501023524</v>
      </c>
      <c r="V8" s="103">
        <v>15475.637475091033</v>
      </c>
      <c r="W8" s="104">
        <v>2207.345018327957</v>
      </c>
      <c r="X8" s="106">
        <v>23261.695789563219</v>
      </c>
      <c r="Y8" s="102">
        <v>1793.3011000000001</v>
      </c>
      <c r="Z8" s="103">
        <v>1841.0060000000003</v>
      </c>
      <c r="AA8" s="103">
        <v>1587.6997000000001</v>
      </c>
      <c r="AB8" s="104">
        <v>1496.9931999999999</v>
      </c>
      <c r="AC8" s="105">
        <v>6719.0000000000009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91891.694933357299</v>
      </c>
      <c r="AJ8" s="108">
        <v>100271.53546465172</v>
      </c>
      <c r="AK8" s="126">
        <v>3298.6800000000007</v>
      </c>
      <c r="AL8" s="108">
        <v>15164.105264000003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1488.378803509572</v>
      </c>
      <c r="E9" s="99">
        <v>1421.0848213482668</v>
      </c>
      <c r="F9" s="99">
        <v>1868.5736039879916</v>
      </c>
      <c r="G9" s="100">
        <v>1474.882293561798</v>
      </c>
      <c r="H9" s="101">
        <v>23511.391353148138</v>
      </c>
      <c r="I9" s="99">
        <v>22448.372216772721</v>
      </c>
      <c r="J9" s="99">
        <v>29517.193588037808</v>
      </c>
      <c r="K9" s="100">
        <v>23298.191778862652</v>
      </c>
      <c r="L9" s="101">
        <v>6252.9195224076293</v>
      </c>
      <c r="M9" s="99">
        <v>98775.148936821322</v>
      </c>
      <c r="N9" s="99">
        <v>105028.06845922895</v>
      </c>
      <c r="O9" s="102">
        <v>313.26750000000004</v>
      </c>
      <c r="P9" s="103">
        <v>342.97499999999997</v>
      </c>
      <c r="Q9" s="103">
        <v>294.52500000000003</v>
      </c>
      <c r="R9" s="104">
        <v>324.23250000000002</v>
      </c>
      <c r="S9" s="105">
        <v>1275.0000000000002</v>
      </c>
      <c r="T9" s="102">
        <v>4099.7026128351681</v>
      </c>
      <c r="U9" s="103">
        <v>2257.1311196562756</v>
      </c>
      <c r="V9" s="103">
        <v>16800.457301878538</v>
      </c>
      <c r="W9" s="104">
        <v>2469.8059933513196</v>
      </c>
      <c r="X9" s="109">
        <v>25627.097027721298</v>
      </c>
      <c r="Y9" s="102">
        <v>1535.1066000000003</v>
      </c>
      <c r="Z9" s="103">
        <v>1492.3074000000001</v>
      </c>
      <c r="AA9" s="103">
        <v>1718.2620000000004</v>
      </c>
      <c r="AB9" s="104">
        <v>1548.3240000000003</v>
      </c>
      <c r="AC9" s="105">
        <v>6294.0000000000018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48869.227194778694</v>
      </c>
      <c r="AJ9" s="108">
        <v>54189.325664450254</v>
      </c>
      <c r="AK9" s="126">
        <v>1969.5156000000002</v>
      </c>
      <c r="AL9" s="108">
        <v>9174.8492160000005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4377.4505832229243</v>
      </c>
      <c r="E10" s="99">
        <v>3941.3297962026331</v>
      </c>
      <c r="F10" s="99">
        <v>7802.6630201589287</v>
      </c>
      <c r="G10" s="100">
        <v>3395.7795394751856</v>
      </c>
      <c r="H10" s="101">
        <v>29600.475642619953</v>
      </c>
      <c r="I10" s="99">
        <v>26651.411458340859</v>
      </c>
      <c r="J10" s="99">
        <v>52761.883266249977</v>
      </c>
      <c r="K10" s="100">
        <v>22962.381330170596</v>
      </c>
      <c r="L10" s="101">
        <v>19517.222939059673</v>
      </c>
      <c r="M10" s="99">
        <v>131976.1516973814</v>
      </c>
      <c r="N10" s="99">
        <v>151493.37463644106</v>
      </c>
      <c r="O10" s="102">
        <v>668.79540000000009</v>
      </c>
      <c r="P10" s="103">
        <v>732.21799999999985</v>
      </c>
      <c r="Q10" s="103">
        <v>628.78200000000004</v>
      </c>
      <c r="R10" s="104">
        <v>692.2045999999998</v>
      </c>
      <c r="S10" s="105">
        <v>2722</v>
      </c>
      <c r="T10" s="102">
        <v>10183.986109828325</v>
      </c>
      <c r="U10" s="103">
        <v>7238.3419866339455</v>
      </c>
      <c r="V10" s="103">
        <v>26176.58495176979</v>
      </c>
      <c r="W10" s="104">
        <v>6066.2274784001165</v>
      </c>
      <c r="X10" s="109">
        <v>49665.140526632182</v>
      </c>
      <c r="Y10" s="102">
        <v>1271.7785000000001</v>
      </c>
      <c r="Z10" s="103">
        <v>1305.6100000000001</v>
      </c>
      <c r="AA10" s="103">
        <v>1125.9694999999999</v>
      </c>
      <c r="AB10" s="104">
        <v>1061.6419999999998</v>
      </c>
      <c r="AC10" s="105">
        <v>4765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64570.667480386372</v>
      </c>
      <c r="AJ10" s="108">
        <v>84491.231156054695</v>
      </c>
      <c r="AK10" s="126">
        <v>2431.4760000000006</v>
      </c>
      <c r="AL10" s="108">
        <v>11177.5492048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43179.777358801948</v>
      </c>
      <c r="E11" s="99">
        <v>43114.820848216979</v>
      </c>
      <c r="F11" s="99">
        <v>56864.294867038938</v>
      </c>
      <c r="G11" s="100">
        <v>37488.006029312921</v>
      </c>
      <c r="H11" s="101">
        <v>51774.817771060181</v>
      </c>
      <c r="I11" s="99">
        <v>51696.931507992282</v>
      </c>
      <c r="J11" s="99">
        <v>68183.271996899915</v>
      </c>
      <c r="K11" s="100">
        <v>44950.085421698779</v>
      </c>
      <c r="L11" s="101">
        <v>180646.89910337079</v>
      </c>
      <c r="M11" s="99">
        <v>216605.10669765115</v>
      </c>
      <c r="N11" s="99">
        <v>397252.00580102194</v>
      </c>
      <c r="O11" s="102">
        <v>2562.6509999999998</v>
      </c>
      <c r="P11" s="103">
        <v>2805.6699999999996</v>
      </c>
      <c r="Q11" s="103">
        <v>2409.3300000000004</v>
      </c>
      <c r="R11" s="104">
        <v>2652.3490000000002</v>
      </c>
      <c r="S11" s="105">
        <v>10430</v>
      </c>
      <c r="T11" s="102">
        <v>9332.1996820869299</v>
      </c>
      <c r="U11" s="103">
        <v>5749.4525001264174</v>
      </c>
      <c r="V11" s="103">
        <v>33139.780230195916</v>
      </c>
      <c r="W11" s="104">
        <v>5748.8666163381058</v>
      </c>
      <c r="X11" s="109">
        <v>53970.299028747373</v>
      </c>
      <c r="Y11" s="102">
        <v>1671.4592999999995</v>
      </c>
      <c r="Z11" s="103">
        <v>1771.1126999999999</v>
      </c>
      <c r="AA11" s="103">
        <v>1523.2734</v>
      </c>
      <c r="AB11" s="104">
        <v>1505.1546000000003</v>
      </c>
      <c r="AC11" s="105">
        <v>6471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189766.34748607141</v>
      </c>
      <c r="AJ11" s="108">
        <v>198777.16621495053</v>
      </c>
      <c r="AK11" s="126">
        <v>8708.4920999999977</v>
      </c>
      <c r="AL11" s="108">
        <v>31543.590951999999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419.67491435391213</v>
      </c>
      <c r="E12" s="99">
        <v>359.03341608338371</v>
      </c>
      <c r="F12" s="99">
        <v>1010.4445898932803</v>
      </c>
      <c r="G12" s="100">
        <v>362.06414301301186</v>
      </c>
      <c r="H12" s="101">
        <v>3682.0944846188904</v>
      </c>
      <c r="I12" s="99">
        <v>3150.0452277203931</v>
      </c>
      <c r="J12" s="99">
        <v>8865.3200946899997</v>
      </c>
      <c r="K12" s="100">
        <v>3176.6358637824737</v>
      </c>
      <c r="L12" s="101">
        <v>2151.2170633435881</v>
      </c>
      <c r="M12" s="99">
        <v>18874.095670811756</v>
      </c>
      <c r="N12" s="99">
        <v>21025.312734155345</v>
      </c>
      <c r="O12" s="102">
        <v>17.6904</v>
      </c>
      <c r="P12" s="103">
        <v>19.367999999999999</v>
      </c>
      <c r="Q12" s="103">
        <v>16.632000000000001</v>
      </c>
      <c r="R12" s="104">
        <v>18.3096</v>
      </c>
      <c r="S12" s="105">
        <v>72</v>
      </c>
      <c r="T12" s="102">
        <v>1422.2670043074313</v>
      </c>
      <c r="U12" s="103">
        <v>821.16848555815898</v>
      </c>
      <c r="V12" s="103">
        <v>5746.3867639513965</v>
      </c>
      <c r="W12" s="104">
        <v>883.91120867899565</v>
      </c>
      <c r="X12" s="109">
        <v>8873.7334624959822</v>
      </c>
      <c r="Y12" s="102">
        <v>1210.5640000000001</v>
      </c>
      <c r="Z12" s="103">
        <v>1310.6399999999999</v>
      </c>
      <c r="AA12" s="103">
        <v>1274.0639999999999</v>
      </c>
      <c r="AB12" s="104">
        <v>1284.732</v>
      </c>
      <c r="AC12" s="105">
        <v>5080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7610.8480427765789</v>
      </c>
      <c r="AJ12" s="108">
        <v>13014.603391378765</v>
      </c>
      <c r="AK12" s="126">
        <v>399.86129999999997</v>
      </c>
      <c r="AL12" s="108">
        <v>1566.8968488000003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645.3611655634752</v>
      </c>
      <c r="E13" s="99">
        <v>530.10120741464266</v>
      </c>
      <c r="F13" s="99">
        <v>1690.840985476688</v>
      </c>
      <c r="G13" s="100">
        <v>543.47411570432644</v>
      </c>
      <c r="H13" s="101">
        <v>12644.916407635877</v>
      </c>
      <c r="I13" s="99">
        <v>10386.564629268378</v>
      </c>
      <c r="J13" s="99">
        <v>33129.577763312882</v>
      </c>
      <c r="K13" s="100">
        <v>10648.587379432447</v>
      </c>
      <c r="L13" s="101">
        <v>3409.777474159132</v>
      </c>
      <c r="M13" s="99">
        <v>66809.646179649586</v>
      </c>
      <c r="N13" s="99">
        <v>70219.423653808713</v>
      </c>
      <c r="O13" s="102">
        <v>10.023938829677071</v>
      </c>
      <c r="P13" s="103">
        <v>10.974519923415272</v>
      </c>
      <c r="Q13" s="103">
        <v>9.4242159937134886</v>
      </c>
      <c r="R13" s="104">
        <v>10.374797087451688</v>
      </c>
      <c r="S13" s="105">
        <v>40.797471834257522</v>
      </c>
      <c r="T13" s="102">
        <v>3296.0430675265479</v>
      </c>
      <c r="U13" s="103">
        <v>1810.1023222022839</v>
      </c>
      <c r="V13" s="103">
        <v>14033.116764627581</v>
      </c>
      <c r="W13" s="104">
        <v>2020.5481002238184</v>
      </c>
      <c r="X13" s="109">
        <v>21159.810254580232</v>
      </c>
      <c r="Y13" s="102">
        <v>597.1798</v>
      </c>
      <c r="Z13" s="103">
        <v>646.548</v>
      </c>
      <c r="AA13" s="103">
        <v>628.50479999999993</v>
      </c>
      <c r="AB13" s="104">
        <v>633.76740000000007</v>
      </c>
      <c r="AC13" s="105">
        <v>2506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24206.943409882373</v>
      </c>
      <c r="AJ13" s="108">
        <v>44694.795543926346</v>
      </c>
      <c r="AK13" s="126">
        <v>1317.6847</v>
      </c>
      <c r="AL13" s="108">
        <v>5163.4804471999996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4622.5322246254073</v>
      </c>
      <c r="E14" s="99">
        <v>4151.0580371991209</v>
      </c>
      <c r="F14" s="99">
        <v>7841.15525214023</v>
      </c>
      <c r="G14" s="100">
        <v>4314.6290651633535</v>
      </c>
      <c r="H14" s="101">
        <v>22344.911783669359</v>
      </c>
      <c r="I14" s="99">
        <v>20065.847276515753</v>
      </c>
      <c r="J14" s="99">
        <v>37903.450722904905</v>
      </c>
      <c r="K14" s="100">
        <v>20856.535153336579</v>
      </c>
      <c r="L14" s="101">
        <v>20929.374579128111</v>
      </c>
      <c r="M14" s="99">
        <v>101170.74493642659</v>
      </c>
      <c r="N14" s="99">
        <v>122100.1195155547</v>
      </c>
      <c r="O14" s="102">
        <v>1165</v>
      </c>
      <c r="P14" s="103">
        <v>1275.867</v>
      </c>
      <c r="Q14" s="103">
        <v>1095.633</v>
      </c>
      <c r="R14" s="104">
        <v>1206.1449</v>
      </c>
      <c r="S14" s="105">
        <v>4742.6449000000002</v>
      </c>
      <c r="T14" s="102">
        <v>3347.665537926825</v>
      </c>
      <c r="U14" s="103">
        <v>2113.6797781768373</v>
      </c>
      <c r="V14" s="103">
        <v>11368.981480943756</v>
      </c>
      <c r="W14" s="104">
        <v>1982.3872214756261</v>
      </c>
      <c r="X14" s="109">
        <v>18812.714018523046</v>
      </c>
      <c r="Y14" s="102">
        <v>2591.4375</v>
      </c>
      <c r="Z14" s="103">
        <v>2519.1874999999995</v>
      </c>
      <c r="AA14" s="103">
        <v>2900.625</v>
      </c>
      <c r="AB14" s="104">
        <v>2613.75</v>
      </c>
      <c r="AC14" s="105">
        <v>10625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51184.349322009642</v>
      </c>
      <c r="AJ14" s="108">
        <v>68751.262693545053</v>
      </c>
      <c r="AK14" s="126">
        <v>2164.5074999999997</v>
      </c>
      <c r="AL14" s="108">
        <v>10083.205200000002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3851.4235414339232</v>
      </c>
      <c r="E15" s="99">
        <v>3568.9875356889183</v>
      </c>
      <c r="F15" s="99">
        <v>6883.1154994629032</v>
      </c>
      <c r="G15" s="100">
        <v>3190.541376941856</v>
      </c>
      <c r="H15" s="101">
        <v>39988.817844091573</v>
      </c>
      <c r="I15" s="99">
        <v>37056.322400564</v>
      </c>
      <c r="J15" s="99">
        <v>71466.471798473751</v>
      </c>
      <c r="K15" s="100">
        <v>33126.966321409433</v>
      </c>
      <c r="L15" s="101">
        <v>17494.067953527599</v>
      </c>
      <c r="M15" s="99">
        <v>181638.57836453879</v>
      </c>
      <c r="N15" s="99">
        <v>199132.6463180664</v>
      </c>
      <c r="O15" s="102">
        <v>1320</v>
      </c>
      <c r="P15" s="103">
        <v>1445.6059999999998</v>
      </c>
      <c r="Q15" s="103">
        <v>1241.394</v>
      </c>
      <c r="R15" s="104">
        <v>1366.6081999999997</v>
      </c>
      <c r="S15" s="105">
        <v>5373.6081999999997</v>
      </c>
      <c r="T15" s="102">
        <v>6862.0456951129991</v>
      </c>
      <c r="U15" s="103">
        <v>3923.4702480550609</v>
      </c>
      <c r="V15" s="103">
        <v>26891.894850472967</v>
      </c>
      <c r="W15" s="104">
        <v>4112.8262916516214</v>
      </c>
      <c r="X15" s="109">
        <v>41790.237085292654</v>
      </c>
      <c r="Y15" s="102">
        <v>2678.1658333384685</v>
      </c>
      <c r="Z15" s="103">
        <v>2837.8396770605455</v>
      </c>
      <c r="AA15" s="103">
        <v>2440.7287540374587</v>
      </c>
      <c r="AB15" s="104">
        <v>2411.6971460879904</v>
      </c>
      <c r="AC15" s="105">
        <v>10368.431410524463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84465.551321778417</v>
      </c>
      <c r="AJ15" s="108">
        <v>110524.43339628798</v>
      </c>
      <c r="AK15" s="126">
        <v>4142.6616000000004</v>
      </c>
      <c r="AL15" s="108">
        <v>15005.401792000002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11459.436759958186</v>
      </c>
      <c r="E16" s="99">
        <v>10374.079987522799</v>
      </c>
      <c r="F16" s="99">
        <v>11866.278909517447</v>
      </c>
      <c r="G16" s="100">
        <v>8633.7784432510052</v>
      </c>
      <c r="H16" s="101">
        <v>54366.222074319536</v>
      </c>
      <c r="I16" s="99">
        <v>49217.038169725565</v>
      </c>
      <c r="J16" s="99">
        <v>56296.375459293849</v>
      </c>
      <c r="K16" s="100">
        <v>40960.644577785468</v>
      </c>
      <c r="L16" s="101">
        <v>42333.574100249432</v>
      </c>
      <c r="M16" s="99">
        <v>200840.2802811244</v>
      </c>
      <c r="N16" s="99">
        <v>243173.85438137385</v>
      </c>
      <c r="O16" s="102">
        <v>156.51089999999999</v>
      </c>
      <c r="P16" s="103">
        <v>171.35299999999998</v>
      </c>
      <c r="Q16" s="103">
        <v>147.14700000000002</v>
      </c>
      <c r="R16" s="104">
        <v>161.98910000000001</v>
      </c>
      <c r="S16" s="105">
        <v>637</v>
      </c>
      <c r="T16" s="102">
        <v>4182.1871103209996</v>
      </c>
      <c r="U16" s="103">
        <v>2649.1107500207413</v>
      </c>
      <c r="V16" s="103">
        <v>13472.165972181449</v>
      </c>
      <c r="W16" s="104">
        <v>2486.4173798810821</v>
      </c>
      <c r="X16" s="109">
        <v>22789.881212404271</v>
      </c>
      <c r="Y16" s="102">
        <v>359.41740000000004</v>
      </c>
      <c r="Z16" s="103">
        <v>333.21119999999996</v>
      </c>
      <c r="AA16" s="103">
        <v>299.40899999999999</v>
      </c>
      <c r="AB16" s="104">
        <v>273.9624</v>
      </c>
      <c r="AC16" s="105">
        <v>1266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125416.77699152609</v>
      </c>
      <c r="AJ16" s="108">
        <v>112796.47838984776</v>
      </c>
      <c r="AK16" s="126">
        <v>4960.5990000000002</v>
      </c>
      <c r="AL16" s="108">
        <v>19393.957850400002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2760.8643726479786</v>
      </c>
      <c r="E17" s="99">
        <v>2499.6589012662348</v>
      </c>
      <c r="F17" s="99">
        <v>4513.6353443514336</v>
      </c>
      <c r="G17" s="100">
        <v>2606.9960678348052</v>
      </c>
      <c r="H17" s="101">
        <v>46942.347908195465</v>
      </c>
      <c r="I17" s="99">
        <v>42501.130789889234</v>
      </c>
      <c r="J17" s="99">
        <v>76744.313398508355</v>
      </c>
      <c r="K17" s="100">
        <v>44326.160177953352</v>
      </c>
      <c r="L17" s="101">
        <v>12381.154686100452</v>
      </c>
      <c r="M17" s="99">
        <v>210513.95227454643</v>
      </c>
      <c r="N17" s="99">
        <v>222895.1069606469</v>
      </c>
      <c r="O17" s="102">
        <v>1533.6594000000005</v>
      </c>
      <c r="P17" s="103">
        <v>1679.098</v>
      </c>
      <c r="Q17" s="103">
        <v>1441.902</v>
      </c>
      <c r="R17" s="104">
        <v>1587.3406</v>
      </c>
      <c r="S17" s="105">
        <v>6242</v>
      </c>
      <c r="T17" s="102">
        <v>4588.2711967332834</v>
      </c>
      <c r="U17" s="103">
        <v>2485.1145239001739</v>
      </c>
      <c r="V17" s="103">
        <v>19728.950067947007</v>
      </c>
      <c r="W17" s="104">
        <v>2803.6549844381466</v>
      </c>
      <c r="X17" s="109">
        <v>29605.990773018613</v>
      </c>
      <c r="Y17" s="102">
        <v>261.46080000000001</v>
      </c>
      <c r="Z17" s="103">
        <v>254.17120000000003</v>
      </c>
      <c r="AA17" s="103">
        <v>292.65600000000001</v>
      </c>
      <c r="AB17" s="104">
        <v>263.71200000000005</v>
      </c>
      <c r="AC17" s="105">
        <v>1072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94704.001971998921</v>
      </c>
      <c r="AJ17" s="108">
        <v>124201.61158864797</v>
      </c>
      <c r="AK17" s="126">
        <v>3989.4934000000003</v>
      </c>
      <c r="AL17" s="108">
        <v>18584.773024000006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12128.934006566435</v>
      </c>
      <c r="E18" s="99">
        <v>12159.7583097473</v>
      </c>
      <c r="F18" s="99">
        <v>11297.649204509915</v>
      </c>
      <c r="G18" s="100">
        <v>9546.2704442991126</v>
      </c>
      <c r="H18" s="101">
        <v>111412.30291398001</v>
      </c>
      <c r="I18" s="99">
        <v>111695.44458176709</v>
      </c>
      <c r="J18" s="99">
        <v>103776.40068841192</v>
      </c>
      <c r="K18" s="100">
        <v>87688.825239153273</v>
      </c>
      <c r="L18" s="101">
        <v>45132.611965122764</v>
      </c>
      <c r="M18" s="99">
        <v>414572.9734233123</v>
      </c>
      <c r="N18" s="99">
        <v>459705.58538843505</v>
      </c>
      <c r="O18" s="102">
        <v>919.40940000000001</v>
      </c>
      <c r="P18" s="103">
        <v>1006.5979999999998</v>
      </c>
      <c r="Q18" s="103">
        <v>864.40200000000016</v>
      </c>
      <c r="R18" s="104">
        <v>951.59059999999999</v>
      </c>
      <c r="S18" s="105">
        <v>3742</v>
      </c>
      <c r="T18" s="102">
        <v>4776.3956550839112</v>
      </c>
      <c r="U18" s="103">
        <v>3677.5583249178226</v>
      </c>
      <c r="V18" s="103">
        <v>9851.471627560968</v>
      </c>
      <c r="W18" s="104">
        <v>2806.8489403720546</v>
      </c>
      <c r="X18" s="109">
        <v>21112.274547934758</v>
      </c>
      <c r="Y18" s="102">
        <v>1036.0714582399803</v>
      </c>
      <c r="Z18" s="103">
        <v>1049.694019414794</v>
      </c>
      <c r="AA18" s="103">
        <v>879.79040920670388</v>
      </c>
      <c r="AB18" s="104">
        <v>818.48888392004289</v>
      </c>
      <c r="AC18" s="105">
        <v>3784.044770781521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247396.43981206085</v>
      </c>
      <c r="AJ18" s="108">
        <v>209811.4085763742</v>
      </c>
      <c r="AK18" s="126">
        <v>2497.7370000000005</v>
      </c>
      <c r="AL18" s="108">
        <v>37091.485276799998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78810.72900675339</v>
      </c>
      <c r="E19" s="99">
        <v>74553.995604052136</v>
      </c>
      <c r="F19" s="99">
        <v>87833.495952951256</v>
      </c>
      <c r="G19" s="100">
        <v>68874.828150028101</v>
      </c>
      <c r="H19" s="101">
        <v>130853.94085033781</v>
      </c>
      <c r="I19" s="99">
        <v>115721.56453291285</v>
      </c>
      <c r="J19" s="99">
        <v>190337.59672197874</v>
      </c>
      <c r="K19" s="100">
        <v>122459.37117432524</v>
      </c>
      <c r="L19" s="101">
        <v>310073.0487137849</v>
      </c>
      <c r="M19" s="99">
        <v>559372.47327955463</v>
      </c>
      <c r="N19" s="99">
        <v>869445.52199333953</v>
      </c>
      <c r="O19" s="102">
        <v>2966.5817999999999</v>
      </c>
      <c r="P19" s="103">
        <v>3247.9059999999995</v>
      </c>
      <c r="Q19" s="103">
        <v>2789.0940000000001</v>
      </c>
      <c r="R19" s="104">
        <v>3070.4181999999996</v>
      </c>
      <c r="S19" s="105">
        <v>12074</v>
      </c>
      <c r="T19" s="102">
        <v>14695.649237534813</v>
      </c>
      <c r="U19" s="103">
        <v>8648.3012527542123</v>
      </c>
      <c r="V19" s="103">
        <v>57797.87098445568</v>
      </c>
      <c r="W19" s="104">
        <v>9084.7436742158934</v>
      </c>
      <c r="X19" s="109">
        <v>90226.565148960595</v>
      </c>
      <c r="Y19" s="102">
        <v>1578.0330000000004</v>
      </c>
      <c r="Z19" s="103">
        <v>1534.0369999999998</v>
      </c>
      <c r="AA19" s="103">
        <v>1766.3100000000002</v>
      </c>
      <c r="AB19" s="104">
        <v>1591.6199999999997</v>
      </c>
      <c r="AC19" s="105">
        <v>6470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399940.22999405616</v>
      </c>
      <c r="AJ19" s="108">
        <v>453431.20949928334</v>
      </c>
      <c r="AK19" s="126">
        <v>16074.0825</v>
      </c>
      <c r="AL19" s="108">
        <v>74879.977200000008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10397.774961248355</v>
      </c>
      <c r="E20" s="99">
        <v>10466.571934642896</v>
      </c>
      <c r="F20" s="99">
        <v>13046.403217682895</v>
      </c>
      <c r="G20" s="100">
        <v>9027.3495108079951</v>
      </c>
      <c r="H20" s="101">
        <v>28587.696613408094</v>
      </c>
      <c r="I20" s="99">
        <v>28776.847370243446</v>
      </c>
      <c r="J20" s="99">
        <v>35869.84893146134</v>
      </c>
      <c r="K20" s="100">
        <v>24819.841744987418</v>
      </c>
      <c r="L20" s="101">
        <v>42938.099624382143</v>
      </c>
      <c r="M20" s="99">
        <v>118054.23466010031</v>
      </c>
      <c r="N20" s="99">
        <v>160992.33428448247</v>
      </c>
      <c r="O20" s="102">
        <v>224.33202539667809</v>
      </c>
      <c r="P20" s="103">
        <v>245.60567697072204</v>
      </c>
      <c r="Q20" s="103">
        <v>210.91045122764612</v>
      </c>
      <c r="R20" s="104">
        <v>232.18410280169002</v>
      </c>
      <c r="S20" s="105">
        <v>913.03225639673633</v>
      </c>
      <c r="T20" s="102">
        <v>2875.5356939861558</v>
      </c>
      <c r="U20" s="103">
        <v>1924.5094847487676</v>
      </c>
      <c r="V20" s="103">
        <v>9298.4587887600173</v>
      </c>
      <c r="W20" s="104">
        <v>1807.4681141701617</v>
      </c>
      <c r="X20" s="109">
        <v>15905.972081665102</v>
      </c>
      <c r="Y20" s="102">
        <v>1596.5522999999998</v>
      </c>
      <c r="Z20" s="103">
        <v>1691.7397000000001</v>
      </c>
      <c r="AA20" s="103">
        <v>1455.0074</v>
      </c>
      <c r="AB20" s="104">
        <v>1437.7006000000003</v>
      </c>
      <c r="AC20" s="105">
        <v>6181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78228.890879542785</v>
      </c>
      <c r="AJ20" s="108">
        <v>79219.395204939676</v>
      </c>
      <c r="AK20" s="126">
        <v>3544.0481999999997</v>
      </c>
      <c r="AL20" s="108">
        <v>12837.125584000003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134426.86754503334</v>
      </c>
      <c r="E21" s="99">
        <v>131919.34986262288</v>
      </c>
      <c r="F21" s="99">
        <v>155436.90534409709</v>
      </c>
      <c r="G21" s="100">
        <v>137141.32893672551</v>
      </c>
      <c r="H21" s="101">
        <v>18724.423379047887</v>
      </c>
      <c r="I21" s="99">
        <v>18375.149282482533</v>
      </c>
      <c r="J21" s="99">
        <v>21650.927954687722</v>
      </c>
      <c r="K21" s="100">
        <v>19102.522826519558</v>
      </c>
      <c r="L21" s="101">
        <v>558924.45168847882</v>
      </c>
      <c r="M21" s="99">
        <v>77853.0234427377</v>
      </c>
      <c r="N21" s="99">
        <v>636777.47513121646</v>
      </c>
      <c r="O21" s="102">
        <v>3979.6029000000003</v>
      </c>
      <c r="P21" s="103">
        <v>4356.9929999999986</v>
      </c>
      <c r="Q21" s="103">
        <v>3741.5070000000005</v>
      </c>
      <c r="R21" s="104">
        <v>4118.8970999999983</v>
      </c>
      <c r="S21" s="105">
        <v>16196.999999999996</v>
      </c>
      <c r="T21" s="102">
        <v>18693.496678552714</v>
      </c>
      <c r="U21" s="103">
        <v>13458.817033426336</v>
      </c>
      <c r="V21" s="103">
        <v>49651.185579885059</v>
      </c>
      <c r="W21" s="104">
        <v>13046.585073581782</v>
      </c>
      <c r="X21" s="109">
        <v>94850.084365445888</v>
      </c>
      <c r="Y21" s="102">
        <v>795.51110000000006</v>
      </c>
      <c r="Z21" s="103">
        <v>798.07830000000001</v>
      </c>
      <c r="AA21" s="103">
        <v>778.82429999999988</v>
      </c>
      <c r="AB21" s="104">
        <v>836.58630000000005</v>
      </c>
      <c r="AC21" s="105">
        <v>3209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303445.79006918665</v>
      </c>
      <c r="AJ21" s="108">
        <v>317358.02786202979</v>
      </c>
      <c r="AK21" s="126">
        <v>15973.6572</v>
      </c>
      <c r="AL21" s="108">
        <v>54083.583782400012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41481.245213352937</v>
      </c>
      <c r="E22" s="99">
        <v>41956.704448094817</v>
      </c>
      <c r="F22" s="99">
        <v>35132.017099082514</v>
      </c>
      <c r="G22" s="100">
        <v>31570.143977418935</v>
      </c>
      <c r="H22" s="101">
        <v>86550.257953518027</v>
      </c>
      <c r="I22" s="99">
        <v>87435.58534146563</v>
      </c>
      <c r="J22" s="99">
        <v>74727.697508472716</v>
      </c>
      <c r="K22" s="100">
        <v>68095.322750381762</v>
      </c>
      <c r="L22" s="101">
        <v>150140.1107379492</v>
      </c>
      <c r="M22" s="99">
        <v>316808.86355383816</v>
      </c>
      <c r="N22" s="99">
        <v>466948.97429178737</v>
      </c>
      <c r="O22" s="102">
        <v>1120.1463000000001</v>
      </c>
      <c r="P22" s="103">
        <v>1226.3709999999999</v>
      </c>
      <c r="Q22" s="103">
        <v>1053.1289999999999</v>
      </c>
      <c r="R22" s="104">
        <v>1159.3536999999997</v>
      </c>
      <c r="S22" s="105">
        <v>4559</v>
      </c>
      <c r="T22" s="102">
        <v>16282.42583676976</v>
      </c>
      <c r="U22" s="103">
        <v>14070.204784976466</v>
      </c>
      <c r="V22" s="103">
        <v>12084.496753025276</v>
      </c>
      <c r="W22" s="104">
        <v>9416.9412122274625</v>
      </c>
      <c r="X22" s="109">
        <v>51854.068586998968</v>
      </c>
      <c r="Y22" s="102">
        <v>1544.7796000000001</v>
      </c>
      <c r="Z22" s="103">
        <v>1565.0907999999997</v>
      </c>
      <c r="AA22" s="103">
        <v>1311.7649999999996</v>
      </c>
      <c r="AB22" s="104">
        <v>1220.3645999999999</v>
      </c>
      <c r="AC22" s="105">
        <v>5641.9999999999991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257423.79295643143</v>
      </c>
      <c r="AJ22" s="108">
        <v>206869.34683535594</v>
      </c>
      <c r="AK22" s="126">
        <v>2655.8344999999999</v>
      </c>
      <c r="AL22" s="108">
        <v>39439.238900800003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1635.6217378169938</v>
      </c>
      <c r="E23" s="99">
        <v>1587.9687875334073</v>
      </c>
      <c r="F23" s="99">
        <v>1989.6854936872771</v>
      </c>
      <c r="G23" s="100">
        <v>1667.8075929140678</v>
      </c>
      <c r="H23" s="101">
        <v>13331.888171594914</v>
      </c>
      <c r="I23" s="99">
        <v>12943.470856308277</v>
      </c>
      <c r="J23" s="99">
        <v>16217.847858813044</v>
      </c>
      <c r="K23" s="100">
        <v>13594.233805026062</v>
      </c>
      <c r="L23" s="101">
        <v>6881.0836119517462</v>
      </c>
      <c r="M23" s="99">
        <v>56087.440691742304</v>
      </c>
      <c r="N23" s="99">
        <v>62968.524303694052</v>
      </c>
      <c r="O23" s="102">
        <v>117.0564728464104</v>
      </c>
      <c r="P23" s="103">
        <v>128.15706632350179</v>
      </c>
      <c r="Q23" s="103">
        <v>110.05309412910378</v>
      </c>
      <c r="R23" s="104">
        <v>121.15368760619521</v>
      </c>
      <c r="S23" s="105">
        <v>476.42032090521121</v>
      </c>
      <c r="T23" s="102">
        <v>2942.0414601244838</v>
      </c>
      <c r="U23" s="103">
        <v>1682.4976956193916</v>
      </c>
      <c r="V23" s="103">
        <v>11816.074087416799</v>
      </c>
      <c r="W23" s="104">
        <v>1794.5710064092718</v>
      </c>
      <c r="X23" s="109">
        <v>18235.184249569946</v>
      </c>
      <c r="Y23" s="102">
        <v>455.39229999999992</v>
      </c>
      <c r="Z23" s="103">
        <v>456.86190000000011</v>
      </c>
      <c r="AA23" s="103">
        <v>445.83990000000006</v>
      </c>
      <c r="AB23" s="104">
        <v>478.90590000000009</v>
      </c>
      <c r="AC23" s="105">
        <v>1837.0000000000005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29498.949553253595</v>
      </c>
      <c r="AJ23" s="108">
        <v>31892.833550440457</v>
      </c>
      <c r="AK23" s="126">
        <v>1576.7411999999999</v>
      </c>
      <c r="AL23" s="108">
        <v>5338.5279104000001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8851.5935341045388</v>
      </c>
      <c r="E24" s="99">
        <v>8338.8480714613834</v>
      </c>
      <c r="F24" s="99">
        <v>7578.4322908867507</v>
      </c>
      <c r="G24" s="100">
        <v>6870.5287093793904</v>
      </c>
      <c r="H24" s="101">
        <v>30864.402277009322</v>
      </c>
      <c r="I24" s="99">
        <v>29076.522821885806</v>
      </c>
      <c r="J24" s="99">
        <v>26425.047868927992</v>
      </c>
      <c r="K24" s="100">
        <v>23956.676402389661</v>
      </c>
      <c r="L24" s="101">
        <v>31639.402605832067</v>
      </c>
      <c r="M24" s="99">
        <v>110322.64937021278</v>
      </c>
      <c r="N24" s="99">
        <v>141962.05197604484</v>
      </c>
      <c r="O24" s="102">
        <v>6.8176543064856299</v>
      </c>
      <c r="P24" s="103">
        <v>7.4641799285495907</v>
      </c>
      <c r="Q24" s="103">
        <v>6.4097604590890551</v>
      </c>
      <c r="R24" s="104">
        <v>7.0562860811530141</v>
      </c>
      <c r="S24" s="105">
        <v>27.747880775277292</v>
      </c>
      <c r="T24" s="102">
        <v>1013.2881824681496</v>
      </c>
      <c r="U24" s="103">
        <v>807.68416439294367</v>
      </c>
      <c r="V24" s="103">
        <v>1794.7381378265832</v>
      </c>
      <c r="W24" s="104">
        <v>643.65964649990872</v>
      </c>
      <c r="X24" s="109">
        <v>4259.3701311875848</v>
      </c>
      <c r="Y24" s="102">
        <v>446.57469999999989</v>
      </c>
      <c r="Z24" s="103">
        <v>414.0136</v>
      </c>
      <c r="AA24" s="103">
        <v>372.0145</v>
      </c>
      <c r="AB24" s="104">
        <v>340.39720000000005</v>
      </c>
      <c r="AC24" s="105">
        <v>1573</v>
      </c>
      <c r="AD24" s="102">
        <v>4879.4399999999996</v>
      </c>
      <c r="AE24" s="103">
        <v>5240.8799999999983</v>
      </c>
      <c r="AF24" s="103">
        <v>3614.3999999999996</v>
      </c>
      <c r="AG24" s="104">
        <v>4337.28</v>
      </c>
      <c r="AH24" s="105">
        <v>18071.999999999996</v>
      </c>
      <c r="AI24" s="107">
        <v>77131.366704461048</v>
      </c>
      <c r="AJ24" s="108">
        <v>61868.572271583791</v>
      </c>
      <c r="AK24" s="126">
        <v>2962.1130000000003</v>
      </c>
      <c r="AL24" s="108">
        <v>11580.676984800002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1605.567825036193</v>
      </c>
      <c r="E25" s="99">
        <v>1713.5332887127693</v>
      </c>
      <c r="F25" s="99">
        <v>1693.2952455277259</v>
      </c>
      <c r="G25" s="100">
        <v>1347.8858811189539</v>
      </c>
      <c r="H25" s="101">
        <v>21474.151642564586</v>
      </c>
      <c r="I25" s="99">
        <v>22918.16833435294</v>
      </c>
      <c r="J25" s="99">
        <v>22647.488515333407</v>
      </c>
      <c r="K25" s="100">
        <v>18027.706682131426</v>
      </c>
      <c r="L25" s="101">
        <v>6360.2822403956425</v>
      </c>
      <c r="M25" s="99">
        <v>85067.515174382352</v>
      </c>
      <c r="N25" s="99">
        <v>91427.79741477799</v>
      </c>
      <c r="O25" s="102">
        <v>257.49360000000001</v>
      </c>
      <c r="P25" s="103">
        <v>281.91199999999998</v>
      </c>
      <c r="Q25" s="103">
        <v>242.08800000000005</v>
      </c>
      <c r="R25" s="104">
        <v>266.50640000000004</v>
      </c>
      <c r="S25" s="105">
        <v>1048.0000000000002</v>
      </c>
      <c r="T25" s="102">
        <v>7780.3956869363119</v>
      </c>
      <c r="U25" s="103">
        <v>6244.3113920876349</v>
      </c>
      <c r="V25" s="103">
        <v>6641.4430149931641</v>
      </c>
      <c r="W25" s="104">
        <v>4619.1375440536867</v>
      </c>
      <c r="X25" s="109">
        <v>25285.287638070797</v>
      </c>
      <c r="Y25" s="102">
        <v>1250.2064</v>
      </c>
      <c r="Z25" s="103">
        <v>1362.8419999999996</v>
      </c>
      <c r="AA25" s="103">
        <v>1193.6448000000003</v>
      </c>
      <c r="AB25" s="104">
        <v>1069.3067999999998</v>
      </c>
      <c r="AC25" s="105">
        <v>4876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47711.421090666488</v>
      </c>
      <c r="AJ25" s="108">
        <v>42869.869324111503</v>
      </c>
      <c r="AK25" s="126">
        <v>846.50699999999995</v>
      </c>
      <c r="AL25" s="108">
        <v>7419.5358384000001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24130.002011929999</v>
      </c>
      <c r="E26" s="99">
        <v>25833.037939666399</v>
      </c>
      <c r="F26" s="99">
        <v>23168.952948592501</v>
      </c>
      <c r="G26" s="100">
        <v>21117.423623570299</v>
      </c>
      <c r="H26" s="101">
        <v>104611.059452331</v>
      </c>
      <c r="I26" s="99">
        <v>103367.47668907463</v>
      </c>
      <c r="J26" s="99">
        <v>109524.78820135296</v>
      </c>
      <c r="K26" s="100">
        <v>86620.115882220431</v>
      </c>
      <c r="L26" s="101">
        <v>94249.416523759195</v>
      </c>
      <c r="M26" s="99">
        <v>404123.44022497907</v>
      </c>
      <c r="N26" s="99">
        <v>498372.85674873827</v>
      </c>
      <c r="O26" s="102">
        <v>239</v>
      </c>
      <c r="P26" s="103">
        <v>261.73699999999997</v>
      </c>
      <c r="Q26" s="103">
        <v>224.76299999999998</v>
      </c>
      <c r="R26" s="104">
        <v>247.43389999999999</v>
      </c>
      <c r="S26" s="105">
        <v>972.93389999999999</v>
      </c>
      <c r="T26" s="102">
        <v>13736.065972807828</v>
      </c>
      <c r="U26" s="103">
        <v>10442.132135784479</v>
      </c>
      <c r="V26" s="103">
        <v>29901.241156268228</v>
      </c>
      <c r="W26" s="104">
        <v>8340.5396971299215</v>
      </c>
      <c r="X26" s="109">
        <v>62419.978961990455</v>
      </c>
      <c r="Y26" s="102">
        <v>267.96760000000006</v>
      </c>
      <c r="Z26" s="103">
        <v>275.096</v>
      </c>
      <c r="AA26" s="103">
        <v>237.24519999999995</v>
      </c>
      <c r="AB26" s="104">
        <v>223.69120000000001</v>
      </c>
      <c r="AC26" s="105">
        <v>1004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257941.57609300202</v>
      </c>
      <c r="AJ26" s="108">
        <v>230800.56065573625</v>
      </c>
      <c r="AK26" s="126">
        <v>9630.7200000000012</v>
      </c>
      <c r="AL26" s="108">
        <v>44272.633856000008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6513.2316628413491</v>
      </c>
      <c r="E27" s="99">
        <v>6833.541381198741</v>
      </c>
      <c r="F27" s="99">
        <v>6768.5098557598103</v>
      </c>
      <c r="G27" s="100">
        <v>5434.9107850289465</v>
      </c>
      <c r="H27" s="101">
        <v>24721.783223914557</v>
      </c>
      <c r="I27" s="99">
        <v>25937.558714739051</v>
      </c>
      <c r="J27" s="99">
        <v>29486.348186048839</v>
      </c>
      <c r="K27" s="100">
        <v>20628.881824569871</v>
      </c>
      <c r="L27" s="101">
        <v>25550.19368482885</v>
      </c>
      <c r="M27" s="99">
        <v>100774.57194927233</v>
      </c>
      <c r="N27" s="99">
        <v>126324.76563410118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7658.8829496920062</v>
      </c>
      <c r="U27" s="103">
        <v>6052.0140406119554</v>
      </c>
      <c r="V27" s="103">
        <v>11369.457157916666</v>
      </c>
      <c r="W27" s="104">
        <v>4292.2533455705252</v>
      </c>
      <c r="X27" s="109">
        <v>29372.607493791154</v>
      </c>
      <c r="Y27" s="102">
        <v>861.50400000000002</v>
      </c>
      <c r="Z27" s="103">
        <v>939.11999999999978</v>
      </c>
      <c r="AA27" s="103">
        <v>822.52800000000002</v>
      </c>
      <c r="AB27" s="104">
        <v>736.84799999999996</v>
      </c>
      <c r="AC27" s="105">
        <v>3360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64006.114982693703</v>
      </c>
      <c r="AJ27" s="108">
        <v>61152.003151407473</v>
      </c>
      <c r="AK27" s="126">
        <v>1166.6475</v>
      </c>
      <c r="AL27" s="108">
        <v>10225.530252000002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1903.2844723960707</v>
      </c>
      <c r="E28" s="99">
        <v>1819.7273817694117</v>
      </c>
      <c r="F28" s="99">
        <v>2570.8829770099646</v>
      </c>
      <c r="G28" s="100">
        <v>1851.5795751085923</v>
      </c>
      <c r="H28" s="101">
        <v>15130.251830591184</v>
      </c>
      <c r="I28" s="99">
        <v>14466.010703345863</v>
      </c>
      <c r="J28" s="99">
        <v>20437.358384041967</v>
      </c>
      <c r="K28" s="100">
        <v>14719.221252566476</v>
      </c>
      <c r="L28" s="101">
        <v>8145.4744062840391</v>
      </c>
      <c r="M28" s="99">
        <v>64752.842170545497</v>
      </c>
      <c r="N28" s="99">
        <v>72898.316576829529</v>
      </c>
      <c r="O28" s="102">
        <v>38.5749</v>
      </c>
      <c r="P28" s="103">
        <v>42.23299999999999</v>
      </c>
      <c r="Q28" s="103">
        <v>36.267000000000003</v>
      </c>
      <c r="R28" s="104">
        <v>39.9251</v>
      </c>
      <c r="S28" s="105">
        <v>157</v>
      </c>
      <c r="T28" s="102">
        <v>2589.3710187465867</v>
      </c>
      <c r="U28" s="103">
        <v>2115.9881840757871</v>
      </c>
      <c r="V28" s="103">
        <v>5505.6426202520543</v>
      </c>
      <c r="W28" s="104">
        <v>1685.292575234294</v>
      </c>
      <c r="X28" s="109">
        <v>11896.294398308723</v>
      </c>
      <c r="Y28" s="102">
        <v>863.18779999999981</v>
      </c>
      <c r="Z28" s="103">
        <v>865.97340000000008</v>
      </c>
      <c r="AA28" s="103">
        <v>845.08140000000003</v>
      </c>
      <c r="AB28" s="104">
        <v>907.75739999999996</v>
      </c>
      <c r="AC28" s="105">
        <v>3482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33319.274388102524</v>
      </c>
      <c r="AJ28" s="108">
        <v>37827.015788727003</v>
      </c>
      <c r="AK28" s="126">
        <v>1752.0264</v>
      </c>
      <c r="AL28" s="108">
        <v>5932.0082688000002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470.97632371640162</v>
      </c>
      <c r="E29" s="99">
        <v>442.15298085491384</v>
      </c>
      <c r="F29" s="99">
        <v>681.97267746177249</v>
      </c>
      <c r="G29" s="100">
        <v>464.53534597376967</v>
      </c>
      <c r="H29" s="101">
        <v>17110.722984055617</v>
      </c>
      <c r="I29" s="99">
        <v>16063.561565652033</v>
      </c>
      <c r="J29" s="99">
        <v>24776.289123547569</v>
      </c>
      <c r="K29" s="100">
        <v>16876.720168306849</v>
      </c>
      <c r="L29" s="101">
        <v>2059.6373280068578</v>
      </c>
      <c r="M29" s="99">
        <v>74827.293841562059</v>
      </c>
      <c r="N29" s="99">
        <v>76886.93116956891</v>
      </c>
      <c r="O29" s="102">
        <v>75.675600000000003</v>
      </c>
      <c r="P29" s="103">
        <v>82.851999999999975</v>
      </c>
      <c r="Q29" s="103">
        <v>71.14800000000001</v>
      </c>
      <c r="R29" s="104">
        <v>78.324399999999997</v>
      </c>
      <c r="S29" s="105">
        <v>308</v>
      </c>
      <c r="T29" s="102">
        <v>1404.8152311732915</v>
      </c>
      <c r="U29" s="103">
        <v>816.056137409028</v>
      </c>
      <c r="V29" s="103">
        <v>5532.5488461269761</v>
      </c>
      <c r="W29" s="104">
        <v>867.40134642288308</v>
      </c>
      <c r="X29" s="109">
        <v>8620.8215611321793</v>
      </c>
      <c r="Y29" s="102">
        <v>445.22839999999997</v>
      </c>
      <c r="Z29" s="103">
        <v>446.66520000000003</v>
      </c>
      <c r="AA29" s="103">
        <v>435.88920000000007</v>
      </c>
      <c r="AB29" s="104">
        <v>468.21719999999993</v>
      </c>
      <c r="AC29" s="105">
        <v>1796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34087.413854278966</v>
      </c>
      <c r="AJ29" s="108">
        <v>40930.668515289944</v>
      </c>
      <c r="AK29" s="126">
        <v>1868.8487999999998</v>
      </c>
      <c r="AL29" s="108">
        <v>6327.5453695999986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17251.32546398096</v>
      </c>
      <c r="E30" s="99">
        <v>15231.693310048067</v>
      </c>
      <c r="F30" s="99">
        <v>26882.819484448952</v>
      </c>
      <c r="G30" s="100">
        <v>13297.679664339837</v>
      </c>
      <c r="H30" s="101">
        <v>25847.150466904557</v>
      </c>
      <c r="I30" s="99">
        <v>25811.399281565256</v>
      </c>
      <c r="J30" s="99">
        <v>44460.292164349696</v>
      </c>
      <c r="K30" s="100">
        <v>19289.45866655283</v>
      </c>
      <c r="L30" s="101">
        <v>72663.517922817817</v>
      </c>
      <c r="M30" s="99">
        <v>115408.30057937234</v>
      </c>
      <c r="N30" s="99">
        <v>188071.81850219017</v>
      </c>
      <c r="O30" s="102">
        <v>16.101429299051571</v>
      </c>
      <c r="P30" s="103">
        <v>17.628345467826094</v>
      </c>
      <c r="Q30" s="103">
        <v>15.138095922185236</v>
      </c>
      <c r="R30" s="104">
        <v>16.66501209095976</v>
      </c>
      <c r="S30" s="105">
        <v>65.532882780022661</v>
      </c>
      <c r="T30" s="102">
        <v>20520.466329186729</v>
      </c>
      <c r="U30" s="103">
        <v>17737.906808924014</v>
      </c>
      <c r="V30" s="103">
        <v>24261.033579552786</v>
      </c>
      <c r="W30" s="104">
        <v>13162.409386283232</v>
      </c>
      <c r="X30" s="109">
        <v>75681.816103946767</v>
      </c>
      <c r="Y30" s="102">
        <v>1915.3080000000002</v>
      </c>
      <c r="Z30" s="103">
        <v>2087.8649999999998</v>
      </c>
      <c r="AA30" s="103">
        <v>1828.6559999999999</v>
      </c>
      <c r="AB30" s="104">
        <v>1638.171</v>
      </c>
      <c r="AC30" s="105">
        <v>7470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84141.568522498841</v>
      </c>
      <c r="AJ30" s="108">
        <v>102996.11497969134</v>
      </c>
      <c r="AK30" s="126">
        <v>934.13499999999999</v>
      </c>
      <c r="AL30" s="108">
        <v>8187.5851120000016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6769.7307423476605</v>
      </c>
      <c r="E31" s="99">
        <v>6404.4954727235845</v>
      </c>
      <c r="F31" s="99">
        <v>9223.0828234682813</v>
      </c>
      <c r="G31" s="100">
        <v>5221.4546857123732</v>
      </c>
      <c r="H31" s="101">
        <v>6133.2124820516465</v>
      </c>
      <c r="I31" s="99">
        <v>5802.318152601988</v>
      </c>
      <c r="J31" s="99">
        <v>8355.8901895520648</v>
      </c>
      <c r="K31" s="100">
        <v>4730.5117842504569</v>
      </c>
      <c r="L31" s="101">
        <v>27618.763724251898</v>
      </c>
      <c r="M31" s="99">
        <v>25021.932608456154</v>
      </c>
      <c r="N31" s="99">
        <v>52640.696332708052</v>
      </c>
      <c r="O31" s="102">
        <v>425.79810000000003</v>
      </c>
      <c r="P31" s="103">
        <v>466.17699999999991</v>
      </c>
      <c r="Q31" s="103">
        <v>400.32299999999998</v>
      </c>
      <c r="R31" s="104">
        <v>440.70189999999997</v>
      </c>
      <c r="S31" s="105">
        <v>1733</v>
      </c>
      <c r="T31" s="102">
        <v>2384.5416952098112</v>
      </c>
      <c r="U31" s="103">
        <v>1412.0867230991325</v>
      </c>
      <c r="V31" s="103">
        <v>8608.9536085692507</v>
      </c>
      <c r="W31" s="104">
        <v>1378.7416580047166</v>
      </c>
      <c r="X31" s="109">
        <v>13784.323684882911</v>
      </c>
      <c r="Y31" s="102">
        <v>187.27919999999997</v>
      </c>
      <c r="Z31" s="103">
        <v>189.74160000000001</v>
      </c>
      <c r="AA31" s="103">
        <v>159.03</v>
      </c>
      <c r="AB31" s="104">
        <v>147.94919999999999</v>
      </c>
      <c r="AC31" s="105">
        <v>684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25109.756849724879</v>
      </c>
      <c r="AJ31" s="108">
        <v>27259.607982983172</v>
      </c>
      <c r="AK31" s="126">
        <v>271.33150000000001</v>
      </c>
      <c r="AL31" s="108">
        <v>4029.2826416000007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104.82603287120713</v>
      </c>
      <c r="E32" s="99">
        <v>113.36136109065833</v>
      </c>
      <c r="F32" s="99">
        <v>105.50227675564044</v>
      </c>
      <c r="G32" s="100">
        <v>89.239545125944915</v>
      </c>
      <c r="H32" s="101">
        <v>8552.5259160359783</v>
      </c>
      <c r="I32" s="99">
        <v>9248.9046093746638</v>
      </c>
      <c r="J32" s="99">
        <v>8607.6991701290935</v>
      </c>
      <c r="K32" s="100">
        <v>7280.8585951414225</v>
      </c>
      <c r="L32" s="101">
        <v>412.92921584345083</v>
      </c>
      <c r="M32" s="99">
        <v>33689.988290681162</v>
      </c>
      <c r="N32" s="99">
        <v>34102.917506524609</v>
      </c>
      <c r="O32" s="102">
        <v>3.7948903477473364</v>
      </c>
      <c r="P32" s="103">
        <v>4.1547639541881702</v>
      </c>
      <c r="Q32" s="103">
        <v>3.5678456260872391</v>
      </c>
      <c r="R32" s="104">
        <v>3.927719232528073</v>
      </c>
      <c r="S32" s="105">
        <v>15.445219160550819</v>
      </c>
      <c r="T32" s="102">
        <v>195.19793101183578</v>
      </c>
      <c r="U32" s="103">
        <v>139.48481460472689</v>
      </c>
      <c r="V32" s="103">
        <v>364.40217731702518</v>
      </c>
      <c r="W32" s="104">
        <v>113.82276737355731</v>
      </c>
      <c r="X32" s="109">
        <v>812.90769030714523</v>
      </c>
      <c r="Y32" s="102">
        <v>439.46960000000001</v>
      </c>
      <c r="Z32" s="103">
        <v>479.06299999999993</v>
      </c>
      <c r="AA32" s="103">
        <v>419.58720000000005</v>
      </c>
      <c r="AB32" s="104">
        <v>375.88019999999995</v>
      </c>
      <c r="AC32" s="105">
        <v>1714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18019.617919372507</v>
      </c>
      <c r="AJ32" s="108">
        <v>15761.591587152101</v>
      </c>
      <c r="AK32" s="126">
        <v>321.70800000000003</v>
      </c>
      <c r="AL32" s="108">
        <v>2819.7333696000005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269.58812544797843</v>
      </c>
      <c r="E33" s="99">
        <v>258.13267873966458</v>
      </c>
      <c r="F33" s="99">
        <v>228.7928107586024</v>
      </c>
      <c r="G33" s="100">
        <v>212.93507606941807</v>
      </c>
      <c r="H33" s="101">
        <v>8841.6722537906844</v>
      </c>
      <c r="I33" s="99">
        <v>8465.9683716283253</v>
      </c>
      <c r="J33" s="99">
        <v>7503.7097549812861</v>
      </c>
      <c r="K33" s="100">
        <v>6983.6241889855719</v>
      </c>
      <c r="L33" s="101">
        <v>969.44869101566348</v>
      </c>
      <c r="M33" s="99">
        <v>31794.974569385864</v>
      </c>
      <c r="N33" s="99">
        <v>32764.423260401527</v>
      </c>
      <c r="O33" s="102">
        <v>26.289899999999999</v>
      </c>
      <c r="P33" s="103">
        <v>28.782999999999998</v>
      </c>
      <c r="Q33" s="103">
        <v>24.717000000000002</v>
      </c>
      <c r="R33" s="104">
        <v>27.210099999999997</v>
      </c>
      <c r="S33" s="105">
        <v>107</v>
      </c>
      <c r="T33" s="102">
        <v>952.15320798115476</v>
      </c>
      <c r="U33" s="103">
        <v>760.98160197242282</v>
      </c>
      <c r="V33" s="103">
        <v>1541.3208611698615</v>
      </c>
      <c r="W33" s="104">
        <v>565.42181221966996</v>
      </c>
      <c r="X33" s="109">
        <v>3819.8774833431089</v>
      </c>
      <c r="Y33" s="102">
        <v>139.11099999999999</v>
      </c>
      <c r="Z33" s="103">
        <v>128.96800000000002</v>
      </c>
      <c r="AA33" s="103">
        <v>115.88500000000002</v>
      </c>
      <c r="AB33" s="104">
        <v>106.036</v>
      </c>
      <c r="AC33" s="105">
        <v>490.00000000000006</v>
      </c>
      <c r="AD33" s="98">
        <v>2086.02</v>
      </c>
      <c r="AE33" s="99">
        <v>2240.54</v>
      </c>
      <c r="AF33" s="99">
        <v>1545.2</v>
      </c>
      <c r="AG33" s="100">
        <v>1854.24</v>
      </c>
      <c r="AH33" s="105">
        <v>7725.9999999999991</v>
      </c>
      <c r="AI33" s="107">
        <v>17835.361429606652</v>
      </c>
      <c r="AJ33" s="108">
        <v>14245.490830794875</v>
      </c>
      <c r="AK33" s="126">
        <v>683.57100000000003</v>
      </c>
      <c r="AL33" s="108">
        <v>2672.4891815999999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3998.2754357959898</v>
      </c>
      <c r="E34" s="99">
        <v>3690.6105369837464</v>
      </c>
      <c r="F34" s="99">
        <v>3635.7366544859005</v>
      </c>
      <c r="G34" s="100">
        <v>3037.0323042041941</v>
      </c>
      <c r="H34" s="101">
        <v>17988.98679454836</v>
      </c>
      <c r="I34" s="99">
        <v>16604.745040633858</v>
      </c>
      <c r="J34" s="99">
        <v>16357.857210250355</v>
      </c>
      <c r="K34" s="100">
        <v>13664.174690373597</v>
      </c>
      <c r="L34" s="101">
        <v>14361.654931469831</v>
      </c>
      <c r="M34" s="99">
        <v>64615.763735806169</v>
      </c>
      <c r="N34" s="99">
        <v>78977.418667275997</v>
      </c>
      <c r="O34" s="102">
        <v>67.321799999999996</v>
      </c>
      <c r="P34" s="103">
        <v>73.706000000000003</v>
      </c>
      <c r="Q34" s="103">
        <v>63.294000000000004</v>
      </c>
      <c r="R34" s="104">
        <v>69.678200000000004</v>
      </c>
      <c r="S34" s="105">
        <v>274</v>
      </c>
      <c r="T34" s="102">
        <v>2362.0276766017578</v>
      </c>
      <c r="U34" s="103">
        <v>1984.3405064676344</v>
      </c>
      <c r="V34" s="103">
        <v>3023.2660694876809</v>
      </c>
      <c r="W34" s="104">
        <v>1497.33624027941</v>
      </c>
      <c r="X34" s="109">
        <v>8866.9704928364827</v>
      </c>
      <c r="Y34" s="102">
        <v>665.17769999999985</v>
      </c>
      <c r="Z34" s="103">
        <v>616.67759999999998</v>
      </c>
      <c r="AA34" s="103">
        <v>554.11950000000013</v>
      </c>
      <c r="AB34" s="104">
        <v>507.02519999999987</v>
      </c>
      <c r="AC34" s="105">
        <v>2343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42282.617807961957</v>
      </c>
      <c r="AJ34" s="108">
        <v>35066.439859314043</v>
      </c>
      <c r="AK34" s="126">
        <v>1628.3610000000001</v>
      </c>
      <c r="AL34" s="108">
        <v>6366.2401656000011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187.94745951945069</v>
      </c>
      <c r="E35" s="99">
        <v>172.56404728429609</v>
      </c>
      <c r="F35" s="99">
        <v>299.31871485497373</v>
      </c>
      <c r="G35" s="100">
        <v>182.16462577834395</v>
      </c>
      <c r="H35" s="101">
        <v>2859.3547981134698</v>
      </c>
      <c r="I35" s="99">
        <v>2625.3179364372704</v>
      </c>
      <c r="J35" s="99">
        <v>4553.7109449311483</v>
      </c>
      <c r="K35" s="100">
        <v>2771.3771609237815</v>
      </c>
      <c r="L35" s="101">
        <v>841.99484743706455</v>
      </c>
      <c r="M35" s="99">
        <v>12809.76084040567</v>
      </c>
      <c r="N35" s="99">
        <v>13651.755687842735</v>
      </c>
      <c r="O35" s="102">
        <v>3.6555508574438536</v>
      </c>
      <c r="P35" s="103">
        <v>4.0022107474660009</v>
      </c>
      <c r="Q35" s="103">
        <v>3.436842686485674</v>
      </c>
      <c r="R35" s="104">
        <v>3.7835025765078214</v>
      </c>
      <c r="S35" s="105">
        <v>14.87810686790335</v>
      </c>
      <c r="T35" s="102">
        <v>438.25623373212215</v>
      </c>
      <c r="U35" s="103">
        <v>242.20191633545161</v>
      </c>
      <c r="V35" s="103">
        <v>1857.9295153582855</v>
      </c>
      <c r="W35" s="104">
        <v>267.81992579315022</v>
      </c>
      <c r="X35" s="109">
        <v>2806.2075912190094</v>
      </c>
      <c r="Y35" s="102">
        <v>722.87639999999988</v>
      </c>
      <c r="Z35" s="103">
        <v>725.20920000000001</v>
      </c>
      <c r="AA35" s="103">
        <v>707.71320000000003</v>
      </c>
      <c r="AB35" s="104">
        <v>760.20120000000009</v>
      </c>
      <c r="AC35" s="105">
        <v>2916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5845.1842413544873</v>
      </c>
      <c r="AJ35" s="108">
        <v>7479.608046488248</v>
      </c>
      <c r="AK35" s="126">
        <v>326.96339999999998</v>
      </c>
      <c r="AL35" s="108">
        <v>1107.0321728000001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3127.2021477502767</v>
      </c>
      <c r="E36" s="99">
        <v>2921.3872228046421</v>
      </c>
      <c r="F36" s="99">
        <v>4621.0832284076478</v>
      </c>
      <c r="G36" s="100">
        <v>3071.0762974859476</v>
      </c>
      <c r="H36" s="101">
        <v>14204.870483135917</v>
      </c>
      <c r="I36" s="99">
        <v>13269.985491945854</v>
      </c>
      <c r="J36" s="99">
        <v>20990.612582734797</v>
      </c>
      <c r="K36" s="100">
        <v>13949.926799903218</v>
      </c>
      <c r="L36" s="101">
        <v>13740.748896448515</v>
      </c>
      <c r="M36" s="99">
        <v>62415.395357719783</v>
      </c>
      <c r="N36" s="99">
        <v>76156.144254168292</v>
      </c>
      <c r="O36" s="102">
        <v>51.351300000000009</v>
      </c>
      <c r="P36" s="103">
        <v>56.220999999999997</v>
      </c>
      <c r="Q36" s="103">
        <v>48.279000000000018</v>
      </c>
      <c r="R36" s="104">
        <v>53.148699999999998</v>
      </c>
      <c r="S36" s="105">
        <v>209.00000000000003</v>
      </c>
      <c r="T36" s="102">
        <v>4213.5400736536503</v>
      </c>
      <c r="U36" s="103">
        <v>2538.4042764003684</v>
      </c>
      <c r="V36" s="103">
        <v>15299.484211818975</v>
      </c>
      <c r="W36" s="104">
        <v>2535.5435580792996</v>
      </c>
      <c r="X36" s="109">
        <v>24586.97211995229</v>
      </c>
      <c r="Y36" s="102">
        <v>492.32940000000002</v>
      </c>
      <c r="Z36" s="103">
        <v>493.91820000000007</v>
      </c>
      <c r="AA36" s="103">
        <v>482.00220000000002</v>
      </c>
      <c r="AB36" s="104">
        <v>517.75019999999995</v>
      </c>
      <c r="AC36" s="105">
        <v>1986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33523.44534563669</v>
      </c>
      <c r="AJ36" s="108">
        <v>40787.740908531603</v>
      </c>
      <c r="AK36" s="126">
        <v>1844.9579999999999</v>
      </c>
      <c r="AL36" s="108">
        <v>6246.6559359999983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723.94106605979937</v>
      </c>
      <c r="E37" s="99">
        <v>754.47075612102401</v>
      </c>
      <c r="F37" s="99">
        <v>754.79969543105062</v>
      </c>
      <c r="G37" s="100">
        <v>650.27992051468823</v>
      </c>
      <c r="H37" s="101">
        <v>4713.3594305705328</v>
      </c>
      <c r="I37" s="99">
        <v>4912.1289289575498</v>
      </c>
      <c r="J37" s="99">
        <v>4914.2705524565972</v>
      </c>
      <c r="K37" s="100">
        <v>4233.7741835125908</v>
      </c>
      <c r="L37" s="101">
        <v>2883.4914381265626</v>
      </c>
      <c r="M37" s="99">
        <v>18773.533095497271</v>
      </c>
      <c r="N37" s="99">
        <v>21657.024533623833</v>
      </c>
      <c r="O37" s="102">
        <v>368.55000000000007</v>
      </c>
      <c r="P37" s="103">
        <v>403.49999999999983</v>
      </c>
      <c r="Q37" s="103">
        <v>346.5</v>
      </c>
      <c r="R37" s="104">
        <v>381.44999999999987</v>
      </c>
      <c r="S37" s="105">
        <v>1499.9999999999998</v>
      </c>
      <c r="T37" s="102">
        <v>1352.0805835771771</v>
      </c>
      <c r="U37" s="103">
        <v>866.66667361289751</v>
      </c>
      <c r="V37" s="103">
        <v>3578.8372417340843</v>
      </c>
      <c r="W37" s="104">
        <v>878.31270917412598</v>
      </c>
      <c r="X37" s="109">
        <v>6675.8972080982849</v>
      </c>
      <c r="Y37" s="102">
        <v>832.24259999999992</v>
      </c>
      <c r="Z37" s="103">
        <v>881.86139999999989</v>
      </c>
      <c r="AA37" s="103">
        <v>758.4588</v>
      </c>
      <c r="AB37" s="104">
        <v>749.43719999999996</v>
      </c>
      <c r="AC37" s="105">
        <v>3221.9999999999995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11103.900181708905</v>
      </c>
      <c r="AJ37" s="108">
        <v>10061.302251914929</v>
      </c>
      <c r="AK37" s="126">
        <v>491.82209999999998</v>
      </c>
      <c r="AL37" s="108">
        <v>1781.4605520000005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2932.2174730477764</v>
      </c>
      <c r="E38" s="99">
        <v>2980.3010467349559</v>
      </c>
      <c r="F38" s="99">
        <v>3515.7975712826428</v>
      </c>
      <c r="G38" s="100">
        <v>2565.3355338042406</v>
      </c>
      <c r="H38" s="101">
        <v>46182.996712208333</v>
      </c>
      <c r="I38" s="99">
        <v>46940.322369639216</v>
      </c>
      <c r="J38" s="99">
        <v>55374.4970036507</v>
      </c>
      <c r="K38" s="100">
        <v>40404.534661014914</v>
      </c>
      <c r="L38" s="101">
        <v>11993.651624869615</v>
      </c>
      <c r="M38" s="99">
        <v>188902.35074651317</v>
      </c>
      <c r="N38" s="99">
        <v>200896.00237138278</v>
      </c>
      <c r="O38" s="102">
        <v>884.52</v>
      </c>
      <c r="P38" s="103">
        <v>968.4</v>
      </c>
      <c r="Q38" s="103">
        <v>831.60000000000014</v>
      </c>
      <c r="R38" s="104">
        <v>915.47999999999979</v>
      </c>
      <c r="S38" s="105">
        <v>3600</v>
      </c>
      <c r="T38" s="102">
        <v>4461.2806252701175</v>
      </c>
      <c r="U38" s="103">
        <v>3096.4095661305414</v>
      </c>
      <c r="V38" s="103">
        <v>14713.481697745468</v>
      </c>
      <c r="W38" s="104">
        <v>2907.049695479599</v>
      </c>
      <c r="X38" s="109">
        <v>25178.221584625728</v>
      </c>
      <c r="Y38" s="102">
        <v>777.99959999999987</v>
      </c>
      <c r="Z38" s="103">
        <v>824.38440000000014</v>
      </c>
      <c r="AA38" s="103">
        <v>709.02479999999991</v>
      </c>
      <c r="AB38" s="104">
        <v>700.59120000000007</v>
      </c>
      <c r="AC38" s="105">
        <v>3012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99035.837601630279</v>
      </c>
      <c r="AJ38" s="108">
        <v>97413.691969752501</v>
      </c>
      <c r="AK38" s="126">
        <v>4446.4727999999996</v>
      </c>
      <c r="AL38" s="108">
        <v>16105.855936000005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8667.5549332078826</v>
      </c>
      <c r="E39" s="99">
        <v>8154.8820997031971</v>
      </c>
      <c r="F39" s="99">
        <v>12920.366357878145</v>
      </c>
      <c r="G39" s="100">
        <v>6892.4889203586945</v>
      </c>
      <c r="H39" s="101">
        <v>51609.14202787909</v>
      </c>
      <c r="I39" s="99">
        <v>48556.538925612251</v>
      </c>
      <c r="J39" s="99">
        <v>76931.617688539583</v>
      </c>
      <c r="K39" s="100">
        <v>41039.882914791502</v>
      </c>
      <c r="L39" s="101">
        <v>36635.292311147918</v>
      </c>
      <c r="M39" s="99">
        <v>218137.18155682241</v>
      </c>
      <c r="N39" s="99">
        <v>254772.47386797034</v>
      </c>
      <c r="O39" s="102">
        <v>273.21840000000003</v>
      </c>
      <c r="P39" s="103">
        <v>299.12799999999993</v>
      </c>
      <c r="Q39" s="103">
        <v>256.87200000000001</v>
      </c>
      <c r="R39" s="104">
        <v>282.78159999999997</v>
      </c>
      <c r="S39" s="105">
        <v>1112</v>
      </c>
      <c r="T39" s="102">
        <v>8129.0099080005639</v>
      </c>
      <c r="U39" s="103">
        <v>4916.0331451189941</v>
      </c>
      <c r="V39" s="103">
        <v>30047.268677997534</v>
      </c>
      <c r="W39" s="104">
        <v>4890.8076840927424</v>
      </c>
      <c r="X39" s="109">
        <v>47983.119415209832</v>
      </c>
      <c r="Y39" s="102">
        <v>620.0087000000002</v>
      </c>
      <c r="Z39" s="103">
        <v>636.50200000000007</v>
      </c>
      <c r="AA39" s="103">
        <v>548.92489999999998</v>
      </c>
      <c r="AB39" s="104">
        <v>517.56439999999998</v>
      </c>
      <c r="AC39" s="105">
        <v>2323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116988.11798640242</v>
      </c>
      <c r="AJ39" s="108">
        <v>133534.93388156794</v>
      </c>
      <c r="AK39" s="126">
        <v>4249.4220000000005</v>
      </c>
      <c r="AL39" s="108">
        <v>19534.687365600003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5933.0936626792</v>
      </c>
      <c r="E40" s="99">
        <v>5978.1490299840707</v>
      </c>
      <c r="F40" s="99">
        <v>5282.3917146438162</v>
      </c>
      <c r="G40" s="100">
        <v>4676.046134100382</v>
      </c>
      <c r="H40" s="101">
        <v>56879.278073862748</v>
      </c>
      <c r="I40" s="99">
        <v>57311.214077464705</v>
      </c>
      <c r="J40" s="99">
        <v>50641.140072044058</v>
      </c>
      <c r="K40" s="100">
        <v>44828.236914703077</v>
      </c>
      <c r="L40" s="101">
        <v>21869.68054140747</v>
      </c>
      <c r="M40" s="99">
        <v>209659.8691380746</v>
      </c>
      <c r="N40" s="99">
        <v>231529.54967948206</v>
      </c>
      <c r="O40" s="102">
        <v>272.48130000000003</v>
      </c>
      <c r="P40" s="103">
        <v>298.32100000000003</v>
      </c>
      <c r="Q40" s="103">
        <v>256.17900000000009</v>
      </c>
      <c r="R40" s="104">
        <v>282.01870000000002</v>
      </c>
      <c r="S40" s="105">
        <v>1109.0000000000002</v>
      </c>
      <c r="T40" s="102">
        <v>1267.9118459663591</v>
      </c>
      <c r="U40" s="103">
        <v>1047.5634454722936</v>
      </c>
      <c r="V40" s="103">
        <v>2230.3168199423703</v>
      </c>
      <c r="W40" s="104">
        <v>738.06004597593699</v>
      </c>
      <c r="X40" s="109">
        <v>5283.8521573569597</v>
      </c>
      <c r="Y40" s="102">
        <v>1950.5511999999999</v>
      </c>
      <c r="Z40" s="103">
        <v>1976.1976000000002</v>
      </c>
      <c r="AA40" s="103">
        <v>1656.3300000000002</v>
      </c>
      <c r="AB40" s="104">
        <v>1540.9212000000002</v>
      </c>
      <c r="AC40" s="105">
        <v>7124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126101.73484399074</v>
      </c>
      <c r="AJ40" s="108">
        <v>104162.76533549133</v>
      </c>
      <c r="AK40" s="126">
        <v>1265.0495000000001</v>
      </c>
      <c r="AL40" s="108">
        <v>18786.031076800002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1008.3043186052923</v>
      </c>
      <c r="E41" s="99">
        <v>978.23958222107001</v>
      </c>
      <c r="F41" s="99">
        <v>1178.6526742866242</v>
      </c>
      <c r="G41" s="100">
        <v>781.52505020067827</v>
      </c>
      <c r="H41" s="101">
        <v>7135.5486473016654</v>
      </c>
      <c r="I41" s="99">
        <v>6922.787097956465</v>
      </c>
      <c r="J41" s="99">
        <v>8341.0666209163555</v>
      </c>
      <c r="K41" s="100">
        <v>5530.681473729579</v>
      </c>
      <c r="L41" s="101">
        <v>3946.7216253136648</v>
      </c>
      <c r="M41" s="99">
        <v>27930.083839904066</v>
      </c>
      <c r="N41" s="99">
        <v>31876.805465217731</v>
      </c>
      <c r="O41" s="102">
        <v>351.56827599719566</v>
      </c>
      <c r="P41" s="103">
        <v>384.90788051789013</v>
      </c>
      <c r="Q41" s="103">
        <v>330.53427657856002</v>
      </c>
      <c r="R41" s="104">
        <v>363.8738810992545</v>
      </c>
      <c r="S41" s="105">
        <v>1430.8843141929003</v>
      </c>
      <c r="T41" s="102">
        <v>2121.9863224846758</v>
      </c>
      <c r="U41" s="103">
        <v>1723.5755678712687</v>
      </c>
      <c r="V41" s="103">
        <v>3013.4383067384351</v>
      </c>
      <c r="W41" s="104">
        <v>1219.719736017827</v>
      </c>
      <c r="X41" s="109">
        <v>8078.7199331122065</v>
      </c>
      <c r="Y41" s="102">
        <v>1468.9369999999997</v>
      </c>
      <c r="Z41" s="103">
        <v>1488.2509999999995</v>
      </c>
      <c r="AA41" s="103">
        <v>1247.3625000000002</v>
      </c>
      <c r="AB41" s="104">
        <v>1160.4495000000002</v>
      </c>
      <c r="AC41" s="105">
        <v>5365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16044.879646084493</v>
      </c>
      <c r="AJ41" s="108">
        <v>15665.869819133237</v>
      </c>
      <c r="AK41" s="126">
        <v>166.05600000000001</v>
      </c>
      <c r="AL41" s="108">
        <v>2465.9376384000007</v>
      </c>
    </row>
    <row r="42" spans="1:38" x14ac:dyDescent="0.5">
      <c r="A42" s="128"/>
      <c r="B42" s="124" t="s">
        <v>191</v>
      </c>
      <c r="C42" s="125" t="s">
        <v>18</v>
      </c>
      <c r="D42" s="110">
        <v>450218.15951966535</v>
      </c>
      <c r="E42" s="111">
        <v>439118.29265652539</v>
      </c>
      <c r="F42" s="111">
        <v>521905.47228022414</v>
      </c>
      <c r="G42" s="112">
        <v>400876.09840977908</v>
      </c>
      <c r="H42" s="113">
        <v>1182126.4886560701</v>
      </c>
      <c r="I42" s="111">
        <v>1137386.7500760143</v>
      </c>
      <c r="J42" s="111">
        <v>1477919.0607193348</v>
      </c>
      <c r="K42" s="112">
        <v>1000039.6655824977</v>
      </c>
      <c r="L42" s="113">
        <v>1812118.0228661939</v>
      </c>
      <c r="M42" s="111">
        <v>4797471.9650339168</v>
      </c>
      <c r="N42" s="111">
        <v>6609589.9879001109</v>
      </c>
      <c r="O42" s="110">
        <v>20621.751400329082</v>
      </c>
      <c r="P42" s="111">
        <v>22578.224760637047</v>
      </c>
      <c r="Q42" s="111">
        <v>19388.735760993157</v>
      </c>
      <c r="R42" s="112">
        <v>21344.396121301113</v>
      </c>
      <c r="S42" s="114">
        <v>83933.108043260407</v>
      </c>
      <c r="T42" s="110">
        <v>193775.21909927233</v>
      </c>
      <c r="U42" s="111">
        <v>137417.97964124684</v>
      </c>
      <c r="V42" s="111">
        <v>502618.31738097855</v>
      </c>
      <c r="W42" s="112">
        <v>119342.47768742789</v>
      </c>
      <c r="X42" s="115">
        <v>953153.99380892562</v>
      </c>
      <c r="Y42" s="110">
        <v>35322.169891578451</v>
      </c>
      <c r="Z42" s="111">
        <v>36239.484596475333</v>
      </c>
      <c r="AA42" s="111">
        <v>33522.226363244168</v>
      </c>
      <c r="AB42" s="112">
        <v>31945.595330008022</v>
      </c>
      <c r="AC42" s="114">
        <v>137029.47618130597</v>
      </c>
      <c r="AD42" s="110">
        <v>6965.4599999999991</v>
      </c>
      <c r="AE42" s="111">
        <v>7481.4199999999983</v>
      </c>
      <c r="AF42" s="111">
        <v>5159.5999999999995</v>
      </c>
      <c r="AG42" s="112">
        <v>6191.5199999999995</v>
      </c>
      <c r="AH42" s="114">
        <v>25797.999999999996</v>
      </c>
      <c r="AI42" s="111">
        <v>3208849.6909082751</v>
      </c>
      <c r="AJ42" s="111">
        <v>3290178.5121918358</v>
      </c>
      <c r="AK42" s="127">
        <v>110561.78479999999</v>
      </c>
      <c r="AL42" s="111">
        <v>536388.67017120018</v>
      </c>
    </row>
    <row r="44" spans="1:38" x14ac:dyDescent="0.5">
      <c r="N44" s="93">
        <f>N43/N42</f>
        <v>0</v>
      </c>
    </row>
  </sheetData>
  <sheetProtection pivotTables="0"/>
  <mergeCells count="21">
    <mergeCell ref="A5:A6"/>
    <mergeCell ref="B5:B6"/>
    <mergeCell ref="C5:C6"/>
    <mergeCell ref="D5:G5"/>
    <mergeCell ref="H5:K5"/>
    <mergeCell ref="AD4:AH4"/>
    <mergeCell ref="AI4:AL4"/>
    <mergeCell ref="L5:N5"/>
    <mergeCell ref="D4:N4"/>
    <mergeCell ref="O4:S4"/>
    <mergeCell ref="T4:X4"/>
    <mergeCell ref="Y4:AC4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132" priority="11">
      <formula>CELL("protect",A1)=1</formula>
    </cfRule>
  </conditionalFormatting>
  <conditionalFormatting sqref="O8:AL42">
    <cfRule type="expression" dxfId="131" priority="10" stopIfTrue="1">
      <formula>O8-#REF!&gt;1</formula>
    </cfRule>
  </conditionalFormatting>
  <conditionalFormatting sqref="G7">
    <cfRule type="expression" dxfId="130" priority="9">
      <formula>CELL("protect",G7)=1</formula>
    </cfRule>
  </conditionalFormatting>
  <conditionalFormatting sqref="H7">
    <cfRule type="expression" dxfId="129" priority="8">
      <formula>CELL("protect",H7)=1</formula>
    </cfRule>
  </conditionalFormatting>
  <conditionalFormatting sqref="K7">
    <cfRule type="expression" dxfId="128" priority="7">
      <formula>CELL("protect",K7)=1</formula>
    </cfRule>
  </conditionalFormatting>
  <conditionalFormatting sqref="L7">
    <cfRule type="expression" dxfId="127" priority="6">
      <formula>CELL("protect",L7)=1</formula>
    </cfRule>
  </conditionalFormatting>
  <conditionalFormatting sqref="R7">
    <cfRule type="expression" dxfId="126" priority="5">
      <formula>CELL("protect",R7)=1</formula>
    </cfRule>
  </conditionalFormatting>
  <conditionalFormatting sqref="AB7">
    <cfRule type="expression" dxfId="125" priority="4">
      <formula>CELL("protect",AB7)=1</formula>
    </cfRule>
  </conditionalFormatting>
  <conditionalFormatting sqref="A8:A41">
    <cfRule type="expression" dxfId="124" priority="3">
      <formula>CELL("protect",A8)=1</formula>
    </cfRule>
  </conditionalFormatting>
  <conditionalFormatting sqref="A42">
    <cfRule type="expression" dxfId="123" priority="2">
      <formula>CELL("protect",A42)=1</formula>
    </cfRule>
  </conditionalFormatting>
  <conditionalFormatting sqref="A5:A6">
    <cfRule type="expression" dxfId="122" priority="1">
      <formula>CELL("protect",A5)=1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8187-73AF-4F49-839B-F3D5E6C74C39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 activeCell="AI42" sqref="AI42:AL42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1009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9806.4276094857396</v>
      </c>
      <c r="E8" s="99">
        <v>9700.0751784180211</v>
      </c>
      <c r="F8" s="99">
        <v>8654.8874937869678</v>
      </c>
      <c r="G8" s="100">
        <v>8511.8618106269278</v>
      </c>
      <c r="H8" s="101">
        <v>102912.69674176967</v>
      </c>
      <c r="I8" s="99">
        <v>106152.82662419419</v>
      </c>
      <c r="J8" s="99">
        <v>91147.939430585378</v>
      </c>
      <c r="K8" s="100">
        <v>85516.285111133184</v>
      </c>
      <c r="L8" s="101">
        <v>36673.252092317656</v>
      </c>
      <c r="M8" s="99">
        <v>385729.74790768244</v>
      </c>
      <c r="N8" s="99">
        <v>422403.00000000012</v>
      </c>
      <c r="O8" s="102">
        <v>157.34907710656285</v>
      </c>
      <c r="P8" s="103">
        <v>172.27066235924056</v>
      </c>
      <c r="Q8" s="103">
        <v>147.93502975830697</v>
      </c>
      <c r="R8" s="104">
        <v>162.85661501098465</v>
      </c>
      <c r="S8" s="105">
        <v>640.41138423509506</v>
      </c>
      <c r="T8" s="102">
        <v>1232.7592808088614</v>
      </c>
      <c r="U8" s="103">
        <v>683.68830894718735</v>
      </c>
      <c r="V8" s="103">
        <v>5166.7296209082451</v>
      </c>
      <c r="W8" s="104">
        <v>754.58026995748855</v>
      </c>
      <c r="X8" s="106">
        <v>7837.7574806217826</v>
      </c>
      <c r="Y8" s="102">
        <v>1984.1346000000003</v>
      </c>
      <c r="Z8" s="103">
        <v>2036.9160000000004</v>
      </c>
      <c r="AA8" s="103">
        <v>1756.6542000000002</v>
      </c>
      <c r="AB8" s="104">
        <v>1656.2952</v>
      </c>
      <c r="AC8" s="105">
        <v>7434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228572.02615386763</v>
      </c>
      <c r="AJ8" s="108">
        <v>186100.99894613249</v>
      </c>
      <c r="AK8" s="126">
        <v>7729.9749000000011</v>
      </c>
      <c r="AL8" s="108">
        <v>34942.526279997772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4996.3926294121948</v>
      </c>
      <c r="E9" s="99">
        <v>5052.0425231054051</v>
      </c>
      <c r="F9" s="99">
        <v>7282.8773920245549</v>
      </c>
      <c r="G9" s="100">
        <v>6864.293409027795</v>
      </c>
      <c r="H9" s="101">
        <v>95323.022875179668</v>
      </c>
      <c r="I9" s="99">
        <v>92227.126783403568</v>
      </c>
      <c r="J9" s="99">
        <v>102776.10605908505</v>
      </c>
      <c r="K9" s="100">
        <v>91883.138328761794</v>
      </c>
      <c r="L9" s="101">
        <v>24195.60595356995</v>
      </c>
      <c r="M9" s="99">
        <v>382209.39404643007</v>
      </c>
      <c r="N9" s="99">
        <v>406405</v>
      </c>
      <c r="O9" s="102">
        <v>313.16880148273412</v>
      </c>
      <c r="P9" s="103">
        <v>342.86694179428355</v>
      </c>
      <c r="Q9" s="103">
        <v>294.43220652222868</v>
      </c>
      <c r="R9" s="104">
        <v>324.13034683377811</v>
      </c>
      <c r="S9" s="105">
        <v>1274.5982966330243</v>
      </c>
      <c r="T9" s="102">
        <v>1607.3818521320293</v>
      </c>
      <c r="U9" s="103">
        <v>928.65665886996294</v>
      </c>
      <c r="V9" s="103">
        <v>5692.7812307672339</v>
      </c>
      <c r="W9" s="104">
        <v>935.09189395206806</v>
      </c>
      <c r="X9" s="109">
        <v>9163.9116357212952</v>
      </c>
      <c r="Y9" s="102">
        <v>3155.5782000000004</v>
      </c>
      <c r="Z9" s="103">
        <v>3067.5998000000004</v>
      </c>
      <c r="AA9" s="103">
        <v>3532.0740000000005</v>
      </c>
      <c r="AB9" s="104">
        <v>3182.7480000000005</v>
      </c>
      <c r="AC9" s="105">
        <v>12938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197598.58481110085</v>
      </c>
      <c r="AJ9" s="108">
        <v>200718.95568889915</v>
      </c>
      <c r="AK9" s="126">
        <v>8087.4594999999999</v>
      </c>
      <c r="AL9" s="108">
        <v>35940.042179645519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15140.310563820423</v>
      </c>
      <c r="E10" s="99">
        <v>14976.111234594249</v>
      </c>
      <c r="F10" s="99">
        <v>13362.428171509426</v>
      </c>
      <c r="G10" s="100">
        <v>13141.608383929395</v>
      </c>
      <c r="H10" s="101">
        <v>102149.59371119188</v>
      </c>
      <c r="I10" s="99">
        <v>105365.69786101952</v>
      </c>
      <c r="J10" s="99">
        <v>90472.072690984423</v>
      </c>
      <c r="K10" s="100">
        <v>84882.177382950671</v>
      </c>
      <c r="L10" s="101">
        <v>56620.458353853493</v>
      </c>
      <c r="M10" s="99">
        <v>382869.54164614651</v>
      </c>
      <c r="N10" s="99">
        <v>439490</v>
      </c>
      <c r="O10" s="102">
        <v>334.45765589182724</v>
      </c>
      <c r="P10" s="103">
        <v>366.17464157469067</v>
      </c>
      <c r="Q10" s="103">
        <v>314.447368787188</v>
      </c>
      <c r="R10" s="104">
        <v>346.16435447005142</v>
      </c>
      <c r="S10" s="105">
        <v>1361.2440207237573</v>
      </c>
      <c r="T10" s="102">
        <v>8519.6179037529455</v>
      </c>
      <c r="U10" s="103">
        <v>7070.0512458535677</v>
      </c>
      <c r="V10" s="103">
        <v>11572.022868331876</v>
      </c>
      <c r="W10" s="104">
        <v>4990.0948729958855</v>
      </c>
      <c r="X10" s="109">
        <v>32151.786890934272</v>
      </c>
      <c r="Y10" s="102">
        <v>1589.6564000000003</v>
      </c>
      <c r="Z10" s="103">
        <v>1631.9440000000002</v>
      </c>
      <c r="AA10" s="103">
        <v>1407.4027999999998</v>
      </c>
      <c r="AB10" s="104">
        <v>1326.9967999999999</v>
      </c>
      <c r="AC10" s="105">
        <v>5956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237631.71337062606</v>
      </c>
      <c r="AJ10" s="108">
        <v>193815.61962937395</v>
      </c>
      <c r="AK10" s="126">
        <v>8042.6670000000013</v>
      </c>
      <c r="AL10" s="108">
        <v>36375.41180945489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94403.406764755404</v>
      </c>
      <c r="E11" s="99">
        <v>99627.946091881051</v>
      </c>
      <c r="F11" s="99">
        <v>104289.84272223937</v>
      </c>
      <c r="G11" s="100">
        <v>103566.44496925273</v>
      </c>
      <c r="H11" s="101">
        <v>127313.84776718446</v>
      </c>
      <c r="I11" s="99">
        <v>135023.99751841437</v>
      </c>
      <c r="J11" s="99">
        <v>110496.08362231412</v>
      </c>
      <c r="K11" s="100">
        <v>109050.4305439585</v>
      </c>
      <c r="L11" s="101">
        <v>401887.64054812858</v>
      </c>
      <c r="M11" s="99">
        <v>481884.35945187142</v>
      </c>
      <c r="N11" s="99">
        <v>883772</v>
      </c>
      <c r="O11" s="102">
        <v>1941.4208344087417</v>
      </c>
      <c r="P11" s="103">
        <v>2125.52789766362</v>
      </c>
      <c r="Q11" s="103">
        <v>1825.2674511535181</v>
      </c>
      <c r="R11" s="104">
        <v>2009.3745144083964</v>
      </c>
      <c r="S11" s="105">
        <v>7901.5906976342758</v>
      </c>
      <c r="T11" s="102">
        <v>5195.019217748657</v>
      </c>
      <c r="U11" s="103">
        <v>3815.8731918189583</v>
      </c>
      <c r="V11" s="103">
        <v>12312.926862546155</v>
      </c>
      <c r="W11" s="104">
        <v>3247.6084218826168</v>
      </c>
      <c r="X11" s="109">
        <v>24571.427693996389</v>
      </c>
      <c r="Y11" s="102">
        <v>1894.3721999999996</v>
      </c>
      <c r="Z11" s="103">
        <v>2007.3157999999999</v>
      </c>
      <c r="AA11" s="103">
        <v>1726.4236000000001</v>
      </c>
      <c r="AB11" s="104">
        <v>1705.8884000000003</v>
      </c>
      <c r="AC11" s="105">
        <v>7334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456369.19814223528</v>
      </c>
      <c r="AJ11" s="108">
        <v>404071.22105776472</v>
      </c>
      <c r="AK11" s="126">
        <v>23331.580799999996</v>
      </c>
      <c r="AL11" s="108">
        <v>75381.911393207542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3632.6992733331222</v>
      </c>
      <c r="E12" s="99">
        <v>3805.8246829669306</v>
      </c>
      <c r="F12" s="99">
        <v>3418.4932580234954</v>
      </c>
      <c r="G12" s="100">
        <v>3814.6276698974625</v>
      </c>
      <c r="H12" s="101">
        <v>30623.524082043819</v>
      </c>
      <c r="I12" s="99">
        <v>33198.011184359406</v>
      </c>
      <c r="J12" s="99">
        <v>32387.047747129993</v>
      </c>
      <c r="K12" s="100">
        <v>32515.772102245774</v>
      </c>
      <c r="L12" s="101">
        <v>14671.644884221008</v>
      </c>
      <c r="M12" s="99">
        <v>128724.35511577899</v>
      </c>
      <c r="N12" s="99">
        <v>143396</v>
      </c>
      <c r="O12" s="102">
        <v>13.305536321229591</v>
      </c>
      <c r="P12" s="103">
        <v>14.567314897886689</v>
      </c>
      <c r="Q12" s="103">
        <v>12.509478592609018</v>
      </c>
      <c r="R12" s="104">
        <v>13.771257169266116</v>
      </c>
      <c r="S12" s="105">
        <v>54.153586980991413</v>
      </c>
      <c r="T12" s="102">
        <v>590.14483554927438</v>
      </c>
      <c r="U12" s="103">
        <v>395.30209986454156</v>
      </c>
      <c r="V12" s="103">
        <v>1988.9226159750788</v>
      </c>
      <c r="W12" s="104">
        <v>383.10334020894197</v>
      </c>
      <c r="X12" s="109">
        <v>3357.4728915978367</v>
      </c>
      <c r="Y12" s="102">
        <v>1271.0922</v>
      </c>
      <c r="Z12" s="103">
        <v>1376.172</v>
      </c>
      <c r="AA12" s="103">
        <v>1337.7671999999998</v>
      </c>
      <c r="AB12" s="104">
        <v>1348.9685999999999</v>
      </c>
      <c r="AC12" s="105">
        <v>5334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71260.059222703276</v>
      </c>
      <c r="AJ12" s="108">
        <v>68938.209977296719</v>
      </c>
      <c r="AK12" s="126">
        <v>3197.7307999999998</v>
      </c>
      <c r="AL12" s="108">
        <v>12520.99784083886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2352.8525330454336</v>
      </c>
      <c r="E13" s="99">
        <v>2464.983631146953</v>
      </c>
      <c r="F13" s="99">
        <v>2214.1140557333847</v>
      </c>
      <c r="G13" s="100">
        <v>2470.6852124063521</v>
      </c>
      <c r="H13" s="101">
        <v>44294.687730648191</v>
      </c>
      <c r="I13" s="99">
        <v>48018.495022001545</v>
      </c>
      <c r="J13" s="99">
        <v>46845.495725225228</v>
      </c>
      <c r="K13" s="100">
        <v>47031.6860897929</v>
      </c>
      <c r="L13" s="101">
        <v>9502.6354323321229</v>
      </c>
      <c r="M13" s="99">
        <v>186190.36456766786</v>
      </c>
      <c r="N13" s="99">
        <v>195692.99999999997</v>
      </c>
      <c r="O13" s="102">
        <v>8.5344231889698072</v>
      </c>
      <c r="P13" s="103">
        <v>9.3437518837316986</v>
      </c>
      <c r="Q13" s="103">
        <v>8.023816673390419</v>
      </c>
      <c r="R13" s="104">
        <v>8.8331453681523087</v>
      </c>
      <c r="S13" s="105">
        <v>34.735137114244232</v>
      </c>
      <c r="T13" s="102">
        <v>1148.4608808367764</v>
      </c>
      <c r="U13" s="103">
        <v>663.16855812645429</v>
      </c>
      <c r="V13" s="103">
        <v>4697.5045493767957</v>
      </c>
      <c r="W13" s="104">
        <v>713.66079238597138</v>
      </c>
      <c r="X13" s="109">
        <v>7222.794780725998</v>
      </c>
      <c r="Y13" s="102">
        <v>780.90909999999997</v>
      </c>
      <c r="Z13" s="103">
        <v>845.46600000000001</v>
      </c>
      <c r="AA13" s="103">
        <v>821.87159999999994</v>
      </c>
      <c r="AB13" s="104">
        <v>828.75330000000008</v>
      </c>
      <c r="AC13" s="105">
        <v>3277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97131.01891684212</v>
      </c>
      <c r="AJ13" s="108">
        <v>94198.027183157858</v>
      </c>
      <c r="AK13" s="126">
        <v>4363.9538999999995</v>
      </c>
      <c r="AL13" s="108">
        <v>17099.701032648416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11333.531841403374</v>
      </c>
      <c r="E14" s="99">
        <v>11459.764883704718</v>
      </c>
      <c r="F14" s="99">
        <v>16520.063362045596</v>
      </c>
      <c r="G14" s="100">
        <v>15570.57134821374</v>
      </c>
      <c r="H14" s="101">
        <v>66166.834700019346</v>
      </c>
      <c r="I14" s="99">
        <v>64017.871744645825</v>
      </c>
      <c r="J14" s="99">
        <v>71340.264037029701</v>
      </c>
      <c r="K14" s="100">
        <v>63779.098082937657</v>
      </c>
      <c r="L14" s="101">
        <v>54883.931435367427</v>
      </c>
      <c r="M14" s="99">
        <v>265304.06856463256</v>
      </c>
      <c r="N14" s="99">
        <v>320188</v>
      </c>
      <c r="O14" s="102">
        <v>582.65705744437957</v>
      </c>
      <c r="P14" s="103">
        <v>637.91106411289411</v>
      </c>
      <c r="Q14" s="103">
        <v>547.79723349471578</v>
      </c>
      <c r="R14" s="104">
        <v>603.05124016323032</v>
      </c>
      <c r="S14" s="105">
        <v>2371.4165952152198</v>
      </c>
      <c r="T14" s="102">
        <v>2005.6801627810319</v>
      </c>
      <c r="U14" s="103">
        <v>1516.7297338790538</v>
      </c>
      <c r="V14" s="103">
        <v>4303.508660382251</v>
      </c>
      <c r="W14" s="104">
        <v>1138.1400136743068</v>
      </c>
      <c r="X14" s="109">
        <v>8964.0585707166429</v>
      </c>
      <c r="Y14" s="102">
        <v>2591.4375</v>
      </c>
      <c r="Z14" s="103">
        <v>2519.1874999999995</v>
      </c>
      <c r="AA14" s="103">
        <v>2900.625</v>
      </c>
      <c r="AB14" s="104">
        <v>2613.75</v>
      </c>
      <c r="AC14" s="105">
        <v>10625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152978.00316977326</v>
      </c>
      <c r="AJ14" s="108">
        <v>160838.25563022675</v>
      </c>
      <c r="AK14" s="126">
        <v>6371.7412000000013</v>
      </c>
      <c r="AL14" s="108">
        <v>28596.419670343577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10839.514336791508</v>
      </c>
      <c r="E15" s="99">
        <v>11439.402316264855</v>
      </c>
      <c r="F15" s="99">
        <v>11974.686974871845</v>
      </c>
      <c r="G15" s="100">
        <v>11891.62556232938</v>
      </c>
      <c r="H15" s="101">
        <v>126583.44344793397</v>
      </c>
      <c r="I15" s="99">
        <v>134249.35978088985</v>
      </c>
      <c r="J15" s="99">
        <v>109862.16344667398</v>
      </c>
      <c r="K15" s="100">
        <v>108424.80413424472</v>
      </c>
      <c r="L15" s="101">
        <v>46145.229190257596</v>
      </c>
      <c r="M15" s="99">
        <v>479119.77080974256</v>
      </c>
      <c r="N15" s="99">
        <v>525265.00000000012</v>
      </c>
      <c r="O15" s="102">
        <v>660.16256088947875</v>
      </c>
      <c r="P15" s="103">
        <v>722.76649930512713</v>
      </c>
      <c r="Q15" s="103">
        <v>620.66565553711678</v>
      </c>
      <c r="R15" s="104">
        <v>683.26959395276515</v>
      </c>
      <c r="S15" s="105">
        <v>2686.864309684488</v>
      </c>
      <c r="T15" s="102">
        <v>3046.8928624529131</v>
      </c>
      <c r="U15" s="103">
        <v>1954.985782134396</v>
      </c>
      <c r="V15" s="103">
        <v>9312.3807392633444</v>
      </c>
      <c r="W15" s="104">
        <v>1753.4000293769716</v>
      </c>
      <c r="X15" s="109">
        <v>16067.659413227626</v>
      </c>
      <c r="Y15" s="102">
        <v>3961.2887999999998</v>
      </c>
      <c r="Z15" s="103">
        <v>4197.4632000000001</v>
      </c>
      <c r="AA15" s="103">
        <v>3610.0944000000004</v>
      </c>
      <c r="AB15" s="104">
        <v>3567.1536000000006</v>
      </c>
      <c r="AC15" s="105">
        <v>15336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283111.71988188021</v>
      </c>
      <c r="AJ15" s="108">
        <v>228286.28411811989</v>
      </c>
      <c r="AK15" s="126">
        <v>13866.996000000001</v>
      </c>
      <c r="AL15" s="108">
        <v>43568.216132284477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32345.7191516325</v>
      </c>
      <c r="E16" s="99">
        <v>31438.092221391489</v>
      </c>
      <c r="F16" s="99">
        <v>33647.966486326121</v>
      </c>
      <c r="G16" s="100">
        <v>34108.356958187498</v>
      </c>
      <c r="H16" s="101">
        <v>179353.94305343967</v>
      </c>
      <c r="I16" s="99">
        <v>165624.69201942551</v>
      </c>
      <c r="J16" s="99">
        <v>146466.14625832392</v>
      </c>
      <c r="K16" s="100">
        <v>132612.08385127326</v>
      </c>
      <c r="L16" s="101">
        <v>131540.13481753762</v>
      </c>
      <c r="M16" s="99">
        <v>624056.86518246238</v>
      </c>
      <c r="N16" s="99">
        <v>755597</v>
      </c>
      <c r="O16" s="102">
        <v>234.77338566625104</v>
      </c>
      <c r="P16" s="103">
        <v>257.03720286618443</v>
      </c>
      <c r="Q16" s="103">
        <v>220.72711472895398</v>
      </c>
      <c r="R16" s="104">
        <v>242.99093192888739</v>
      </c>
      <c r="S16" s="105">
        <v>955.52863519027687</v>
      </c>
      <c r="T16" s="102">
        <v>2732.3404994787502</v>
      </c>
      <c r="U16" s="103">
        <v>2030.1179733319461</v>
      </c>
      <c r="V16" s="103">
        <v>5312.9420864004032</v>
      </c>
      <c r="W16" s="104">
        <v>1574.4091921404683</v>
      </c>
      <c r="X16" s="109">
        <v>11649.809751351568</v>
      </c>
      <c r="Y16" s="102">
        <v>1322.6901000000005</v>
      </c>
      <c r="Z16" s="103">
        <v>1226.2488000000001</v>
      </c>
      <c r="AA16" s="103">
        <v>1101.8535000000002</v>
      </c>
      <c r="AB16" s="104">
        <v>1008.2076000000002</v>
      </c>
      <c r="AC16" s="105">
        <v>4659.0000000000009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408762.44644588919</v>
      </c>
      <c r="AJ16" s="108">
        <v>330286.97925411083</v>
      </c>
      <c r="AK16" s="126">
        <v>16547.5743</v>
      </c>
      <c r="AL16" s="108">
        <v>62516.688569627535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3955.4260502253665</v>
      </c>
      <c r="E17" s="99">
        <v>3999.4816430365931</v>
      </c>
      <c r="F17" s="99">
        <v>5765.536276599687</v>
      </c>
      <c r="G17" s="100">
        <v>5434.161600236981</v>
      </c>
      <c r="H17" s="101">
        <v>81224.939770817407</v>
      </c>
      <c r="I17" s="99">
        <v>78586.9204759352</v>
      </c>
      <c r="J17" s="99">
        <v>87575.726962200511</v>
      </c>
      <c r="K17" s="100">
        <v>78293.807220948293</v>
      </c>
      <c r="L17" s="101">
        <v>19154.605570098625</v>
      </c>
      <c r="M17" s="99">
        <v>325681.39442990144</v>
      </c>
      <c r="N17" s="99">
        <v>344836.00000000006</v>
      </c>
      <c r="O17" s="102">
        <v>886.58983283896862</v>
      </c>
      <c r="P17" s="103">
        <v>970.6661173532051</v>
      </c>
      <c r="Q17" s="103">
        <v>833.54599668620961</v>
      </c>
      <c r="R17" s="104">
        <v>917.62228120044631</v>
      </c>
      <c r="S17" s="105">
        <v>3608.4242280788294</v>
      </c>
      <c r="T17" s="102">
        <v>1539.4557850322622</v>
      </c>
      <c r="U17" s="103">
        <v>841.20124985155223</v>
      </c>
      <c r="V17" s="103">
        <v>6564.2397813129392</v>
      </c>
      <c r="W17" s="104">
        <v>944.18147264286449</v>
      </c>
      <c r="X17" s="109">
        <v>9889.078288839617</v>
      </c>
      <c r="Y17" s="102">
        <v>285.1191</v>
      </c>
      <c r="Z17" s="103">
        <v>277.16990000000004</v>
      </c>
      <c r="AA17" s="103">
        <v>319.137</v>
      </c>
      <c r="AB17" s="104">
        <v>287.57400000000001</v>
      </c>
      <c r="AC17" s="105">
        <v>1169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167766.76794001457</v>
      </c>
      <c r="AJ17" s="108">
        <v>170206.99565998549</v>
      </c>
      <c r="AK17" s="126">
        <v>6862.2364000000007</v>
      </c>
      <c r="AL17" s="108">
        <v>30484.460134238489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15239.399787508182</v>
      </c>
      <c r="E18" s="99">
        <v>13788.281495917759</v>
      </c>
      <c r="F18" s="99">
        <v>12273.377784916771</v>
      </c>
      <c r="G18" s="100">
        <v>11853.457107130534</v>
      </c>
      <c r="H18" s="101">
        <v>132708.9277035064</v>
      </c>
      <c r="I18" s="99">
        <v>136810.3073676324</v>
      </c>
      <c r="J18" s="99">
        <v>113666.80783434983</v>
      </c>
      <c r="K18" s="100">
        <v>105073.44091903816</v>
      </c>
      <c r="L18" s="101">
        <v>53154.516175473247</v>
      </c>
      <c r="M18" s="99">
        <v>488259.48382452677</v>
      </c>
      <c r="N18" s="99">
        <v>541414</v>
      </c>
      <c r="O18" s="102">
        <v>574.55571236338096</v>
      </c>
      <c r="P18" s="103">
        <v>629.04145960825986</v>
      </c>
      <c r="Q18" s="103">
        <v>540.18058427326423</v>
      </c>
      <c r="R18" s="104">
        <v>594.66633151814312</v>
      </c>
      <c r="S18" s="105">
        <v>2338.4440877630482</v>
      </c>
      <c r="T18" s="102">
        <v>4741.56892081771</v>
      </c>
      <c r="U18" s="103">
        <v>4119.0081938981739</v>
      </c>
      <c r="V18" s="103">
        <v>5207.5749271096793</v>
      </c>
      <c r="W18" s="104">
        <v>2741.2799802594395</v>
      </c>
      <c r="X18" s="109">
        <v>16809.432022085002</v>
      </c>
      <c r="Y18" s="102">
        <v>1532.4585999999997</v>
      </c>
      <c r="Z18" s="103">
        <v>1552.6077999999998</v>
      </c>
      <c r="AA18" s="103">
        <v>1301.3025000000002</v>
      </c>
      <c r="AB18" s="104">
        <v>1210.6310999999996</v>
      </c>
      <c r="AC18" s="105">
        <v>5596.9999999999991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298546.91635456472</v>
      </c>
      <c r="AJ18" s="108">
        <v>239618.59964543529</v>
      </c>
      <c r="AK18" s="126">
        <v>3248.4839999999999</v>
      </c>
      <c r="AL18" s="108">
        <v>44207.666699125271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94531.488196762512</v>
      </c>
      <c r="E19" s="99">
        <v>95584.381285636846</v>
      </c>
      <c r="F19" s="99">
        <v>137791.66076138263</v>
      </c>
      <c r="G19" s="100">
        <v>129872.07361463207</v>
      </c>
      <c r="H19" s="101">
        <v>289714.11239771155</v>
      </c>
      <c r="I19" s="99">
        <v>280304.7927889647</v>
      </c>
      <c r="J19" s="99">
        <v>312366.17812247248</v>
      </c>
      <c r="K19" s="100">
        <v>279259.31283243728</v>
      </c>
      <c r="L19" s="101">
        <v>457779.60385841405</v>
      </c>
      <c r="M19" s="99">
        <v>1161644.3961415859</v>
      </c>
      <c r="N19" s="99">
        <v>1619424</v>
      </c>
      <c r="O19" s="102">
        <v>1890.461275916331</v>
      </c>
      <c r="P19" s="103">
        <v>2069.7357884472649</v>
      </c>
      <c r="Q19" s="103">
        <v>1777.3567551350122</v>
      </c>
      <c r="R19" s="104">
        <v>1956.6312676659459</v>
      </c>
      <c r="S19" s="105">
        <v>7694.1850871645547</v>
      </c>
      <c r="T19" s="102">
        <v>6535.2078489370588</v>
      </c>
      <c r="U19" s="103">
        <v>4548.5046193626886</v>
      </c>
      <c r="V19" s="103">
        <v>20227.993887420107</v>
      </c>
      <c r="W19" s="104">
        <v>4155.7813544958435</v>
      </c>
      <c r="X19" s="109">
        <v>35467.487710215697</v>
      </c>
      <c r="Y19" s="102">
        <v>1578.0330000000001</v>
      </c>
      <c r="Z19" s="103">
        <v>1534.0369999999998</v>
      </c>
      <c r="AA19" s="103">
        <v>1766.3100000000002</v>
      </c>
      <c r="AB19" s="104">
        <v>1591.62</v>
      </c>
      <c r="AC19" s="105">
        <v>6470</v>
      </c>
      <c r="AD19" s="102">
        <v>6.75</v>
      </c>
      <c r="AE19" s="103">
        <v>7.2499999999999991</v>
      </c>
      <c r="AF19" s="103">
        <v>5</v>
      </c>
      <c r="AG19" s="104">
        <v>6</v>
      </c>
      <c r="AH19" s="105">
        <v>25</v>
      </c>
      <c r="AI19" s="107">
        <v>760134.77466907562</v>
      </c>
      <c r="AJ19" s="108">
        <v>827062.68773092434</v>
      </c>
      <c r="AK19" s="126">
        <v>32226.537600000003</v>
      </c>
      <c r="AL19" s="108">
        <v>146045.91943441617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18215.281235398004</v>
      </c>
      <c r="E20" s="99">
        <v>19223.364062388951</v>
      </c>
      <c r="F20" s="99">
        <v>20122.884123396263</v>
      </c>
      <c r="G20" s="100">
        <v>19983.303424274436</v>
      </c>
      <c r="H20" s="101">
        <v>56328.012562230084</v>
      </c>
      <c r="I20" s="99">
        <v>59739.247236702766</v>
      </c>
      <c r="J20" s="99">
        <v>48887.256928536561</v>
      </c>
      <c r="K20" s="100">
        <v>48247.650427072942</v>
      </c>
      <c r="L20" s="101">
        <v>77544.832845457655</v>
      </c>
      <c r="M20" s="99">
        <v>213202.16715454235</v>
      </c>
      <c r="N20" s="99">
        <v>290747</v>
      </c>
      <c r="O20" s="102">
        <v>190.99721896803032</v>
      </c>
      <c r="P20" s="103">
        <v>209.10969435246298</v>
      </c>
      <c r="Q20" s="103">
        <v>179.57003492720804</v>
      </c>
      <c r="R20" s="104">
        <v>197.68251031164064</v>
      </c>
      <c r="S20" s="105">
        <v>777.35945855934199</v>
      </c>
      <c r="T20" s="102">
        <v>1882.4739988075776</v>
      </c>
      <c r="U20" s="103">
        <v>1547.1404753650579</v>
      </c>
      <c r="V20" s="103">
        <v>3698.9927744927813</v>
      </c>
      <c r="W20" s="104">
        <v>1224.5164720093749</v>
      </c>
      <c r="X20" s="109">
        <v>8353.1237206747919</v>
      </c>
      <c r="Y20" s="102">
        <v>1922.5268999999998</v>
      </c>
      <c r="Z20" s="103">
        <v>2037.1491000000001</v>
      </c>
      <c r="AA20" s="103">
        <v>1752.0821999999998</v>
      </c>
      <c r="AB20" s="104">
        <v>1731.2418000000002</v>
      </c>
      <c r="AC20" s="105">
        <v>7443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153505.9050967198</v>
      </c>
      <c r="AJ20" s="108">
        <v>129565.37410328021</v>
      </c>
      <c r="AK20" s="126">
        <v>7675.720800000001</v>
      </c>
      <c r="AL20" s="108">
        <v>24449.218869941142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472440.67777656118</v>
      </c>
      <c r="E21" s="99">
        <v>468837.15594687249</v>
      </c>
      <c r="F21" s="99">
        <v>451957.50106043572</v>
      </c>
      <c r="G21" s="100">
        <v>503355.10189441731</v>
      </c>
      <c r="H21" s="101">
        <v>65040.516089805737</v>
      </c>
      <c r="I21" s="99">
        <v>66282.150637417784</v>
      </c>
      <c r="J21" s="99">
        <v>65885.884292435207</v>
      </c>
      <c r="K21" s="100">
        <v>66969.012302054238</v>
      </c>
      <c r="L21" s="101">
        <v>1896590.4366782866</v>
      </c>
      <c r="M21" s="99">
        <v>264177.56332171301</v>
      </c>
      <c r="N21" s="99">
        <v>2160767.9999999995</v>
      </c>
      <c r="O21" s="102">
        <v>4409.2097314551766</v>
      </c>
      <c r="P21" s="103">
        <v>4827.3399176289877</v>
      </c>
      <c r="Q21" s="103">
        <v>4145.4108586330722</v>
      </c>
      <c r="R21" s="104">
        <v>4563.5410448068824</v>
      </c>
      <c r="S21" s="105">
        <v>17945.501552524122</v>
      </c>
      <c r="T21" s="102">
        <v>18602.514451209296</v>
      </c>
      <c r="U21" s="103">
        <v>16196.376098751347</v>
      </c>
      <c r="V21" s="103">
        <v>23783.703027816511</v>
      </c>
      <c r="W21" s="104">
        <v>12006.706271042685</v>
      </c>
      <c r="X21" s="109">
        <v>70589.299848819835</v>
      </c>
      <c r="Y21" s="102">
        <v>1166.8652999999999</v>
      </c>
      <c r="Z21" s="103">
        <v>1170.6308999999999</v>
      </c>
      <c r="AA21" s="103">
        <v>1142.3888999999997</v>
      </c>
      <c r="AB21" s="104">
        <v>1227.1148999999998</v>
      </c>
      <c r="AC21" s="105">
        <v>4706.9999999999991</v>
      </c>
      <c r="AD21" s="102">
        <v>110.43</v>
      </c>
      <c r="AE21" s="103">
        <v>118.60999999999999</v>
      </c>
      <c r="AF21" s="103">
        <v>81.800000000000011</v>
      </c>
      <c r="AG21" s="104">
        <v>98.16</v>
      </c>
      <c r="AH21" s="105">
        <v>409</v>
      </c>
      <c r="AI21" s="107">
        <v>1072600.5004506572</v>
      </c>
      <c r="AJ21" s="108">
        <v>1025289.1507493423</v>
      </c>
      <c r="AK21" s="126">
        <v>62878.348799999992</v>
      </c>
      <c r="AL21" s="108">
        <v>188796.29995313162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121785.29984359072</v>
      </c>
      <c r="E22" s="99">
        <v>110188.72263490559</v>
      </c>
      <c r="F22" s="99">
        <v>98082.405768695826</v>
      </c>
      <c r="G22" s="100">
        <v>94726.619689992076</v>
      </c>
      <c r="H22" s="101">
        <v>214984.54577067331</v>
      </c>
      <c r="I22" s="99">
        <v>221628.65976800097</v>
      </c>
      <c r="J22" s="99">
        <v>184136.87364022352</v>
      </c>
      <c r="K22" s="100">
        <v>170215.87288391794</v>
      </c>
      <c r="L22" s="101">
        <v>424783.04793718422</v>
      </c>
      <c r="M22" s="99">
        <v>790965.95206281566</v>
      </c>
      <c r="N22" s="99">
        <v>1215749</v>
      </c>
      <c r="O22" s="102">
        <v>1087.1551885489098</v>
      </c>
      <c r="P22" s="103">
        <v>1190.251305330308</v>
      </c>
      <c r="Q22" s="103">
        <v>1022.111715729744</v>
      </c>
      <c r="R22" s="104">
        <v>1125.2078325111422</v>
      </c>
      <c r="S22" s="105">
        <v>4424.7260421201045</v>
      </c>
      <c r="T22" s="102">
        <v>20615.151843517844</v>
      </c>
      <c r="U22" s="103">
        <v>18805.730916468892</v>
      </c>
      <c r="V22" s="103">
        <v>13554.27823296426</v>
      </c>
      <c r="W22" s="104">
        <v>12302.352053765346</v>
      </c>
      <c r="X22" s="109">
        <v>65277.51304671634</v>
      </c>
      <c r="Y22" s="102">
        <v>2076.4992000000002</v>
      </c>
      <c r="Z22" s="103">
        <v>2103.8015999999998</v>
      </c>
      <c r="AA22" s="103">
        <v>1763.2799999999997</v>
      </c>
      <c r="AB22" s="104">
        <v>1640.4192</v>
      </c>
      <c r="AC22" s="105">
        <v>7584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668587.22801717056</v>
      </c>
      <c r="AJ22" s="108">
        <v>539867.27798282949</v>
      </c>
      <c r="AK22" s="126">
        <v>7294.4939999999997</v>
      </c>
      <c r="AL22" s="108">
        <v>99456.039286214262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4205.2921784744985</v>
      </c>
      <c r="E23" s="99">
        <v>4173.2164854231069</v>
      </c>
      <c r="F23" s="99">
        <v>4022.9671863929066</v>
      </c>
      <c r="G23" s="100">
        <v>4480.4678609680132</v>
      </c>
      <c r="H23" s="101">
        <v>33878.118658288156</v>
      </c>
      <c r="I23" s="99">
        <v>34524.857722845234</v>
      </c>
      <c r="J23" s="99">
        <v>34318.451638412131</v>
      </c>
      <c r="K23" s="100">
        <v>34882.628269195964</v>
      </c>
      <c r="L23" s="101">
        <v>16881.943711258526</v>
      </c>
      <c r="M23" s="99">
        <v>137604.0562887415</v>
      </c>
      <c r="N23" s="99">
        <v>154486.00000000003</v>
      </c>
      <c r="O23" s="102">
        <v>99.662367583662046</v>
      </c>
      <c r="P23" s="103">
        <v>109.11345901507971</v>
      </c>
      <c r="Q23" s="103">
        <v>93.699661830793374</v>
      </c>
      <c r="R23" s="104">
        <v>103.15075326221105</v>
      </c>
      <c r="S23" s="105">
        <v>405.62624169174615</v>
      </c>
      <c r="T23" s="102">
        <v>1227.3592464214225</v>
      </c>
      <c r="U23" s="103">
        <v>795.3702558561738</v>
      </c>
      <c r="V23" s="103">
        <v>4062.0893223685862</v>
      </c>
      <c r="W23" s="104">
        <v>747.60654170057649</v>
      </c>
      <c r="X23" s="109">
        <v>6832.4253663467589</v>
      </c>
      <c r="Y23" s="102">
        <v>613.80039999999997</v>
      </c>
      <c r="Z23" s="103">
        <v>615.78120000000013</v>
      </c>
      <c r="AA23" s="103">
        <v>600.92520000000013</v>
      </c>
      <c r="AB23" s="104">
        <v>645.49320000000012</v>
      </c>
      <c r="AC23" s="105">
        <v>2476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76781.485045031004</v>
      </c>
      <c r="AJ23" s="108">
        <v>73208.972354969024</v>
      </c>
      <c r="AK23" s="126">
        <v>4495.5426000000007</v>
      </c>
      <c r="AL23" s="108">
        <v>13488.279555316778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13126.120078285028</v>
      </c>
      <c r="E24" s="99">
        <v>12757.798693412449</v>
      </c>
      <c r="F24" s="99">
        <v>13654.581195710896</v>
      </c>
      <c r="G24" s="100">
        <v>13841.410883689741</v>
      </c>
      <c r="H24" s="101">
        <v>53493.500221394395</v>
      </c>
      <c r="I24" s="99">
        <v>49398.660260118551</v>
      </c>
      <c r="J24" s="99">
        <v>43684.497223247265</v>
      </c>
      <c r="K24" s="100">
        <v>39552.43144414165</v>
      </c>
      <c r="L24" s="101">
        <v>53379.910851098117</v>
      </c>
      <c r="M24" s="99">
        <v>186129.08914890187</v>
      </c>
      <c r="N24" s="99">
        <v>239509</v>
      </c>
      <c r="O24" s="102">
        <v>5.8045792174417423</v>
      </c>
      <c r="P24" s="103">
        <v>6.3550338196655618</v>
      </c>
      <c r="Q24" s="103">
        <v>5.4572967001589037</v>
      </c>
      <c r="R24" s="104">
        <v>6.0077513023827223</v>
      </c>
      <c r="S24" s="105">
        <v>23.624661039648931</v>
      </c>
      <c r="T24" s="102">
        <v>1104.7090998692195</v>
      </c>
      <c r="U24" s="103">
        <v>967.80991228991115</v>
      </c>
      <c r="V24" s="103">
        <v>1101.9907334258478</v>
      </c>
      <c r="W24" s="104">
        <v>710.65279213073165</v>
      </c>
      <c r="X24" s="109">
        <v>3885.1625377157097</v>
      </c>
      <c r="Y24" s="102">
        <v>617.76639999999986</v>
      </c>
      <c r="Z24" s="103">
        <v>572.72320000000002</v>
      </c>
      <c r="AA24" s="103">
        <v>514.62400000000002</v>
      </c>
      <c r="AB24" s="104">
        <v>470.88640000000009</v>
      </c>
      <c r="AC24" s="105">
        <v>2176</v>
      </c>
      <c r="AD24" s="102">
        <v>5324.67</v>
      </c>
      <c r="AE24" s="103">
        <v>5719.0899999999983</v>
      </c>
      <c r="AF24" s="103">
        <v>3944.2</v>
      </c>
      <c r="AG24" s="104">
        <v>4733.04</v>
      </c>
      <c r="AH24" s="105">
        <v>19721</v>
      </c>
      <c r="AI24" s="107">
        <v>128776.07925321042</v>
      </c>
      <c r="AJ24" s="108">
        <v>105487.67364678958</v>
      </c>
      <c r="AK24" s="126">
        <v>5245.2470999999996</v>
      </c>
      <c r="AL24" s="108">
        <v>19899.038757666116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3643.8453037952863</v>
      </c>
      <c r="E25" s="99">
        <v>3872.2344681357317</v>
      </c>
      <c r="F25" s="99">
        <v>3858.8870494405105</v>
      </c>
      <c r="G25" s="100">
        <v>3455.4983955405041</v>
      </c>
      <c r="H25" s="101">
        <v>51155.6345205584</v>
      </c>
      <c r="I25" s="99">
        <v>55935.978808830812</v>
      </c>
      <c r="J25" s="99">
        <v>48140.645591855442</v>
      </c>
      <c r="K25" s="100">
        <v>43122.275861843314</v>
      </c>
      <c r="L25" s="101">
        <v>14830.465216912033</v>
      </c>
      <c r="M25" s="99">
        <v>198354.53478308796</v>
      </c>
      <c r="N25" s="99">
        <v>213185</v>
      </c>
      <c r="O25" s="102">
        <v>171.6195158921002</v>
      </c>
      <c r="P25" s="103">
        <v>187.89438247853053</v>
      </c>
      <c r="Q25" s="103">
        <v>161.35168160795749</v>
      </c>
      <c r="R25" s="104">
        <v>177.62654819438779</v>
      </c>
      <c r="S25" s="105">
        <v>698.49212817297598</v>
      </c>
      <c r="T25" s="102">
        <v>12271.124131689936</v>
      </c>
      <c r="U25" s="103">
        <v>10493.285373883604</v>
      </c>
      <c r="V25" s="103">
        <v>7945.4471478859941</v>
      </c>
      <c r="W25" s="104">
        <v>7040.5963782304334</v>
      </c>
      <c r="X25" s="109">
        <v>37750.453031689962</v>
      </c>
      <c r="Y25" s="102">
        <v>1525.3236000000002</v>
      </c>
      <c r="Z25" s="103">
        <v>1662.7454999999995</v>
      </c>
      <c r="AA25" s="103">
        <v>1456.3152000000002</v>
      </c>
      <c r="AB25" s="104">
        <v>1304.6156999999998</v>
      </c>
      <c r="AC25" s="105">
        <v>5949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114607.69310132023</v>
      </c>
      <c r="AJ25" s="108">
        <v>96509.412398679779</v>
      </c>
      <c r="AK25" s="126">
        <v>2067.8945000000003</v>
      </c>
      <c r="AL25" s="108">
        <v>17713.5149174627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36155.324749091691</v>
      </c>
      <c r="E26" s="99">
        <v>35763.213897287787</v>
      </c>
      <c r="F26" s="99">
        <v>31909.710698525207</v>
      </c>
      <c r="G26" s="100">
        <v>31382.389208168221</v>
      </c>
      <c r="H26" s="101">
        <v>151066.25843404012</v>
      </c>
      <c r="I26" s="99">
        <v>155822.46747019436</v>
      </c>
      <c r="J26" s="99">
        <v>133796.68990990889</v>
      </c>
      <c r="K26" s="100">
        <v>125529.94563278374</v>
      </c>
      <c r="L26" s="101">
        <v>135210.6385530729</v>
      </c>
      <c r="M26" s="99">
        <v>566215.36144692707</v>
      </c>
      <c r="N26" s="99">
        <v>701426</v>
      </c>
      <c r="O26" s="102">
        <v>119.4929503185333</v>
      </c>
      <c r="P26" s="103">
        <v>130.8245976218374</v>
      </c>
      <c r="Q26" s="103">
        <v>112.34379944477487</v>
      </c>
      <c r="R26" s="104">
        <v>123.67544674807901</v>
      </c>
      <c r="S26" s="105">
        <v>486.3367941332246</v>
      </c>
      <c r="T26" s="102">
        <v>13176.599318273817</v>
      </c>
      <c r="U26" s="103">
        <v>11413.413762487118</v>
      </c>
      <c r="V26" s="103">
        <v>15184.437916949852</v>
      </c>
      <c r="W26" s="104">
        <v>7985.2998233690996</v>
      </c>
      <c r="X26" s="109">
        <v>47759.750821079884</v>
      </c>
      <c r="Y26" s="102">
        <v>283.71470000000005</v>
      </c>
      <c r="Z26" s="103">
        <v>291.262</v>
      </c>
      <c r="AA26" s="103">
        <v>251.18689999999995</v>
      </c>
      <c r="AB26" s="104">
        <v>236.8364</v>
      </c>
      <c r="AC26" s="105">
        <v>1063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378807.26455061394</v>
      </c>
      <c r="AJ26" s="108">
        <v>309782.63964938605</v>
      </c>
      <c r="AK26" s="126">
        <v>12836.095800000001</v>
      </c>
      <c r="AL26" s="108">
        <v>58102.258486736144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8675.0773200000003</v>
      </c>
      <c r="E27" s="99">
        <v>9218.8143600000003</v>
      </c>
      <c r="F27" s="99">
        <v>9187.0375199999999</v>
      </c>
      <c r="G27" s="100">
        <v>8226.6707999999999</v>
      </c>
      <c r="H27" s="101">
        <v>34562.313760000005</v>
      </c>
      <c r="I27" s="99">
        <v>37792.060799999992</v>
      </c>
      <c r="J27" s="99">
        <v>32525.294879999998</v>
      </c>
      <c r="K27" s="100">
        <v>29134.730559999996</v>
      </c>
      <c r="L27" s="101">
        <v>35307.599999999999</v>
      </c>
      <c r="M27" s="99">
        <v>134014.39999999999</v>
      </c>
      <c r="N27" s="99">
        <v>169322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8808.0227042744882</v>
      </c>
      <c r="U27" s="103">
        <v>7476.4631785162019</v>
      </c>
      <c r="V27" s="103">
        <v>7265.5376824198902</v>
      </c>
      <c r="W27" s="104">
        <v>4836.0150939628984</v>
      </c>
      <c r="X27" s="109">
        <v>28386.038659173479</v>
      </c>
      <c r="Y27" s="102">
        <v>926.6296000000001</v>
      </c>
      <c r="Z27" s="103">
        <v>1010.1129999999998</v>
      </c>
      <c r="AA27" s="103">
        <v>884.70720000000006</v>
      </c>
      <c r="AB27" s="104">
        <v>792.5501999999999</v>
      </c>
      <c r="AC27" s="105">
        <v>3614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90248.266239999997</v>
      </c>
      <c r="AJ27" s="108">
        <v>77431.310360000003</v>
      </c>
      <c r="AK27" s="126">
        <v>1642.4234000000001</v>
      </c>
      <c r="AL27" s="108">
        <v>14149.938311040001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5094.1433580964967</v>
      </c>
      <c r="E28" s="99">
        <v>5055.2879892471055</v>
      </c>
      <c r="F28" s="99">
        <v>4873.2812614789045</v>
      </c>
      <c r="G28" s="100">
        <v>5427.4815224360109</v>
      </c>
      <c r="H28" s="101">
        <v>40024.68620488415</v>
      </c>
      <c r="I28" s="99">
        <v>40788.76429246724</v>
      </c>
      <c r="J28" s="99">
        <v>40544.909583664121</v>
      </c>
      <c r="K28" s="100">
        <v>41211.445787725956</v>
      </c>
      <c r="L28" s="101">
        <v>20450.194131258515</v>
      </c>
      <c r="M28" s="99">
        <v>162569.80586874147</v>
      </c>
      <c r="N28" s="99">
        <v>183020</v>
      </c>
      <c r="O28" s="102">
        <v>19.284562407084636</v>
      </c>
      <c r="P28" s="103">
        <v>21.113338573487042</v>
      </c>
      <c r="Q28" s="103">
        <v>18.130785169053933</v>
      </c>
      <c r="R28" s="104">
        <v>19.959561335456339</v>
      </c>
      <c r="S28" s="105">
        <v>78.488247485081956</v>
      </c>
      <c r="T28" s="102">
        <v>2563.1551715197907</v>
      </c>
      <c r="U28" s="103">
        <v>2412.5803051122857</v>
      </c>
      <c r="V28" s="103">
        <v>2959.5196401470193</v>
      </c>
      <c r="W28" s="104">
        <v>1716.6459355114232</v>
      </c>
      <c r="X28" s="109">
        <v>9651.9010522905191</v>
      </c>
      <c r="Y28" s="102">
        <v>1294.7816999999995</v>
      </c>
      <c r="Z28" s="103">
        <v>1298.9600999999998</v>
      </c>
      <c r="AA28" s="103">
        <v>1267.6220999999998</v>
      </c>
      <c r="AB28" s="104">
        <v>1361.6360999999997</v>
      </c>
      <c r="AC28" s="105">
        <v>5222.9999999999991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90962.881844694988</v>
      </c>
      <c r="AJ28" s="108">
        <v>86731.236155305014</v>
      </c>
      <c r="AK28" s="126">
        <v>5325.8819999999996</v>
      </c>
      <c r="AL28" s="108">
        <v>15979.640288151721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1338.7256749999999</v>
      </c>
      <c r="E29" s="99">
        <v>1328.5146</v>
      </c>
      <c r="F29" s="99">
        <v>1280.683775</v>
      </c>
      <c r="G29" s="100">
        <v>1426.3259500000001</v>
      </c>
      <c r="H29" s="101">
        <v>48070.119150000006</v>
      </c>
      <c r="I29" s="99">
        <v>48987.785925000004</v>
      </c>
      <c r="J29" s="99">
        <v>48694.913550000005</v>
      </c>
      <c r="K29" s="100">
        <v>49495.431375</v>
      </c>
      <c r="L29" s="101">
        <v>5374.25</v>
      </c>
      <c r="M29" s="99">
        <v>195248.25</v>
      </c>
      <c r="N29" s="99">
        <v>200622.5</v>
      </c>
      <c r="O29" s="102">
        <v>37.83510670122763</v>
      </c>
      <c r="P29" s="103">
        <v>41.423051292756327</v>
      </c>
      <c r="Q29" s="103">
        <v>35.571467838761023</v>
      </c>
      <c r="R29" s="104">
        <v>39.15941243028972</v>
      </c>
      <c r="S29" s="105">
        <v>153.9890382630347</v>
      </c>
      <c r="T29" s="102">
        <v>622.04535150867571</v>
      </c>
      <c r="U29" s="103">
        <v>418.28392624619011</v>
      </c>
      <c r="V29" s="103">
        <v>1932.3858989489745</v>
      </c>
      <c r="W29" s="104">
        <v>394.16222155590629</v>
      </c>
      <c r="X29" s="109">
        <v>3366.8773982597468</v>
      </c>
      <c r="Y29" s="102">
        <v>800.71699999999987</v>
      </c>
      <c r="Z29" s="103">
        <v>803.30100000000004</v>
      </c>
      <c r="AA29" s="103">
        <v>783.92100000000005</v>
      </c>
      <c r="AB29" s="104">
        <v>842.06099999999992</v>
      </c>
      <c r="AC29" s="105">
        <v>3230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99725.145350000006</v>
      </c>
      <c r="AJ29" s="108">
        <v>95059.2399</v>
      </c>
      <c r="AK29" s="126">
        <v>5838.1147499999997</v>
      </c>
      <c r="AL29" s="108">
        <v>17515.112383600004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87008.751248636836</v>
      </c>
      <c r="E30" s="99">
        <v>92462.291212938857</v>
      </c>
      <c r="F30" s="99">
        <v>92143.577838401732</v>
      </c>
      <c r="G30" s="100">
        <v>82511.351407946218</v>
      </c>
      <c r="H30" s="101">
        <v>166315.07509652653</v>
      </c>
      <c r="I30" s="99">
        <v>181856.73197836551</v>
      </c>
      <c r="J30" s="99">
        <v>156512.86826648691</v>
      </c>
      <c r="K30" s="100">
        <v>140197.35295069739</v>
      </c>
      <c r="L30" s="101">
        <v>354125.97170792363</v>
      </c>
      <c r="M30" s="99">
        <v>644882.02829207631</v>
      </c>
      <c r="N30" s="99">
        <v>999008</v>
      </c>
      <c r="O30" s="102">
        <v>13.708823838643731</v>
      </c>
      <c r="P30" s="103">
        <v>15.008846612108925</v>
      </c>
      <c r="Q30" s="103">
        <v>12.888637797015473</v>
      </c>
      <c r="R30" s="104">
        <v>14.188660570480668</v>
      </c>
      <c r="S30" s="105">
        <v>55.79496881824879</v>
      </c>
      <c r="T30" s="102">
        <v>47819.299979153402</v>
      </c>
      <c r="U30" s="103">
        <v>41780.951896093517</v>
      </c>
      <c r="V30" s="103">
        <v>32030.394103393115</v>
      </c>
      <c r="W30" s="104">
        <v>27437.464834330334</v>
      </c>
      <c r="X30" s="109">
        <v>149068.11081297038</v>
      </c>
      <c r="Y30" s="102">
        <v>2371.4436000000001</v>
      </c>
      <c r="Z30" s="103">
        <v>2585.0954999999999</v>
      </c>
      <c r="AA30" s="103">
        <v>2264.1552000000001</v>
      </c>
      <c r="AB30" s="104">
        <v>2028.3056999999999</v>
      </c>
      <c r="AC30" s="105">
        <v>9249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527642.84953646781</v>
      </c>
      <c r="AJ30" s="108">
        <v>461674.77286353218</v>
      </c>
      <c r="AK30" s="126">
        <v>9690.3775999999998</v>
      </c>
      <c r="AL30" s="108">
        <v>83987.255648207371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21633.639408653617</v>
      </c>
      <c r="E31" s="99">
        <v>19573.652119305018</v>
      </c>
      <c r="F31" s="99">
        <v>17423.11593811692</v>
      </c>
      <c r="G31" s="100">
        <v>16827.002400173551</v>
      </c>
      <c r="H31" s="101">
        <v>18580.951998353492</v>
      </c>
      <c r="I31" s="99">
        <v>19155.197755477002</v>
      </c>
      <c r="J31" s="99">
        <v>15914.810983137209</v>
      </c>
      <c r="K31" s="100">
        <v>14711.629396783193</v>
      </c>
      <c r="L31" s="101">
        <v>75457.409866249101</v>
      </c>
      <c r="M31" s="99">
        <v>68362.590133750899</v>
      </c>
      <c r="N31" s="99">
        <v>143820</v>
      </c>
      <c r="O31" s="102">
        <v>532.17702663559839</v>
      </c>
      <c r="P31" s="103">
        <v>582.64395671540876</v>
      </c>
      <c r="Q31" s="103">
        <v>500.33737546936595</v>
      </c>
      <c r="R31" s="104">
        <v>550.80430554917643</v>
      </c>
      <c r="S31" s="105">
        <v>2165.9626643695497</v>
      </c>
      <c r="T31" s="102">
        <v>1043.8258562574572</v>
      </c>
      <c r="U31" s="103">
        <v>657.58062003998089</v>
      </c>
      <c r="V31" s="103">
        <v>3602.2296526609357</v>
      </c>
      <c r="W31" s="104">
        <v>638.95562827708022</v>
      </c>
      <c r="X31" s="109">
        <v>5942.5917572354538</v>
      </c>
      <c r="Y31" s="102">
        <v>468.47179999999997</v>
      </c>
      <c r="Z31" s="103">
        <v>474.63139999999999</v>
      </c>
      <c r="AA31" s="103">
        <v>397.8075</v>
      </c>
      <c r="AB31" s="104">
        <v>370.08929999999998</v>
      </c>
      <c r="AC31" s="105">
        <v>1711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78943.441281789128</v>
      </c>
      <c r="AJ31" s="108">
        <v>64013.638718210874</v>
      </c>
      <c r="AK31" s="126">
        <v>862.92000000000007</v>
      </c>
      <c r="AL31" s="108">
        <v>11780.862106693934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60.440414990697263</v>
      </c>
      <c r="E32" s="99">
        <v>64.228703109772312</v>
      </c>
      <c r="F32" s="99">
        <v>64.00730964826792</v>
      </c>
      <c r="G32" s="100">
        <v>57.316307256135389</v>
      </c>
      <c r="H32" s="101">
        <v>5176.0548736422443</v>
      </c>
      <c r="I32" s="99">
        <v>5659.7420487286254</v>
      </c>
      <c r="J32" s="99">
        <v>4870.9907632143177</v>
      </c>
      <c r="K32" s="100">
        <v>4363.2195794099407</v>
      </c>
      <c r="L32" s="101">
        <v>245.99273500487288</v>
      </c>
      <c r="M32" s="99">
        <v>20070.007264995125</v>
      </c>
      <c r="N32" s="99">
        <v>20316</v>
      </c>
      <c r="O32" s="102">
        <v>3.2309854173816759</v>
      </c>
      <c r="P32" s="103">
        <v>3.5373833018952818</v>
      </c>
      <c r="Q32" s="103">
        <v>3.0376785975383278</v>
      </c>
      <c r="R32" s="104">
        <v>3.3440764820519338</v>
      </c>
      <c r="S32" s="105">
        <v>13.150123798867218</v>
      </c>
      <c r="T32" s="102">
        <v>202.58458641593256</v>
      </c>
      <c r="U32" s="103">
        <v>157.66459703331367</v>
      </c>
      <c r="V32" s="103">
        <v>197.41893386069657</v>
      </c>
      <c r="W32" s="104">
        <v>116.11548725307289</v>
      </c>
      <c r="X32" s="109">
        <v>673.78360456301561</v>
      </c>
      <c r="Y32" s="102">
        <v>489.72399999999999</v>
      </c>
      <c r="Z32" s="103">
        <v>533.84499999999991</v>
      </c>
      <c r="AA32" s="103">
        <v>467.5680000000001</v>
      </c>
      <c r="AB32" s="104">
        <v>418.86299999999994</v>
      </c>
      <c r="AC32" s="105">
        <v>1910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10960.46604047134</v>
      </c>
      <c r="AJ32" s="108">
        <v>9158.4687595286596</v>
      </c>
      <c r="AK32" s="126">
        <v>197.0652</v>
      </c>
      <c r="AL32" s="108">
        <v>1684.0355317909807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2482.3069545192243</v>
      </c>
      <c r="E33" s="99">
        <v>2412.6529570154316</v>
      </c>
      <c r="F33" s="99">
        <v>2582.2452987637967</v>
      </c>
      <c r="G33" s="100">
        <v>2617.5770366280385</v>
      </c>
      <c r="H33" s="101">
        <v>95151.879782233314</v>
      </c>
      <c r="I33" s="99">
        <v>87868.158991665696</v>
      </c>
      <c r="J33" s="99">
        <v>77704.057706646359</v>
      </c>
      <c r="K33" s="100">
        <v>70354.121272528122</v>
      </c>
      <c r="L33" s="101">
        <v>10094.78224692649</v>
      </c>
      <c r="M33" s="99">
        <v>331078.21775307349</v>
      </c>
      <c r="N33" s="99">
        <v>341173</v>
      </c>
      <c r="O33" s="102">
        <v>13.1641943877553</v>
      </c>
      <c r="P33" s="103">
        <v>14.412569354115488</v>
      </c>
      <c r="Q33" s="103">
        <v>12.376593014128916</v>
      </c>
      <c r="R33" s="104">
        <v>13.624967980489103</v>
      </c>
      <c r="S33" s="105">
        <v>53.57832473648881</v>
      </c>
      <c r="T33" s="102">
        <v>1098.8849067141236</v>
      </c>
      <c r="U33" s="103">
        <v>953.63874340386246</v>
      </c>
      <c r="V33" s="103">
        <v>1032.7739579939296</v>
      </c>
      <c r="W33" s="104">
        <v>652.71034393059244</v>
      </c>
      <c r="X33" s="109">
        <v>3738.0079520425084</v>
      </c>
      <c r="Y33" s="102">
        <v>452.82049999999998</v>
      </c>
      <c r="Z33" s="103">
        <v>419.80400000000003</v>
      </c>
      <c r="AA33" s="103">
        <v>377.21750000000009</v>
      </c>
      <c r="AB33" s="104">
        <v>345.15800000000002</v>
      </c>
      <c r="AC33" s="105">
        <v>1595</v>
      </c>
      <c r="AD33" s="98">
        <v>8175.3300000000008</v>
      </c>
      <c r="AE33" s="99">
        <v>8780.91</v>
      </c>
      <c r="AF33" s="99">
        <v>6055.8</v>
      </c>
      <c r="AG33" s="100">
        <v>7266.96</v>
      </c>
      <c r="AH33" s="105">
        <v>30279</v>
      </c>
      <c r="AI33" s="107">
        <v>187914.99868543365</v>
      </c>
      <c r="AJ33" s="108">
        <v>145786.31261456636</v>
      </c>
      <c r="AK33" s="126">
        <v>7471.6887000000015</v>
      </c>
      <c r="AL33" s="108">
        <v>27879.887136714897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8047.8878539262269</v>
      </c>
      <c r="E34" s="99">
        <v>7822.062615243467</v>
      </c>
      <c r="F34" s="99">
        <v>8371.8979789927962</v>
      </c>
      <c r="G34" s="100">
        <v>8486.4470131072412</v>
      </c>
      <c r="H34" s="101">
        <v>42319.852484431074</v>
      </c>
      <c r="I34" s="99">
        <v>39080.336984579015</v>
      </c>
      <c r="J34" s="99">
        <v>34559.740355239992</v>
      </c>
      <c r="K34" s="100">
        <v>31290.774714480176</v>
      </c>
      <c r="L34" s="101">
        <v>32728.295461269732</v>
      </c>
      <c r="M34" s="99">
        <v>147250.70453873026</v>
      </c>
      <c r="N34" s="99">
        <v>179979</v>
      </c>
      <c r="O34" s="102">
        <v>43.683907159872291</v>
      </c>
      <c r="P34" s="103">
        <v>47.826499902342881</v>
      </c>
      <c r="Q34" s="103">
        <v>41.070340064837204</v>
      </c>
      <c r="R34" s="104">
        <v>45.212932807307794</v>
      </c>
      <c r="S34" s="105">
        <v>177.79367993436017</v>
      </c>
      <c r="T34" s="102">
        <v>2985.2223841628397</v>
      </c>
      <c r="U34" s="103">
        <v>2620.0061201579365</v>
      </c>
      <c r="V34" s="103">
        <v>2455.2762732416013</v>
      </c>
      <c r="W34" s="104">
        <v>1893.7474458889742</v>
      </c>
      <c r="X34" s="109">
        <v>9954.2522234513508</v>
      </c>
      <c r="Y34" s="102">
        <v>938.57339999999999</v>
      </c>
      <c r="Z34" s="103">
        <v>870.13920000000007</v>
      </c>
      <c r="AA34" s="103">
        <v>781.86900000000026</v>
      </c>
      <c r="AB34" s="104">
        <v>715.41839999999991</v>
      </c>
      <c r="AC34" s="105">
        <v>3306.0000000000005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97270.139938179782</v>
      </c>
      <c r="AJ34" s="108">
        <v>78767.31996182022</v>
      </c>
      <c r="AK34" s="126">
        <v>3941.5401000000002</v>
      </c>
      <c r="AL34" s="108">
        <v>14900.986446429302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449.95547546352259</v>
      </c>
      <c r="E35" s="99">
        <v>446.52345858925241</v>
      </c>
      <c r="F35" s="99">
        <v>430.44716902030285</v>
      </c>
      <c r="G35" s="100">
        <v>479.39856759541919</v>
      </c>
      <c r="H35" s="101">
        <v>6765.7422660814173</v>
      </c>
      <c r="I35" s="99">
        <v>6894.9014401292761</v>
      </c>
      <c r="J35" s="99">
        <v>6853.6804271352776</v>
      </c>
      <c r="K35" s="100">
        <v>6966.351195985535</v>
      </c>
      <c r="L35" s="101">
        <v>1806.3246706684972</v>
      </c>
      <c r="M35" s="99">
        <v>27480.675329331505</v>
      </c>
      <c r="N35" s="99">
        <v>29287.000000000004</v>
      </c>
      <c r="O35" s="102">
        <v>3.11235119610485</v>
      </c>
      <c r="P35" s="103">
        <v>3.4074988675303399</v>
      </c>
      <c r="Q35" s="103">
        <v>2.926142150184047</v>
      </c>
      <c r="R35" s="104">
        <v>3.2212898216095369</v>
      </c>
      <c r="S35" s="105">
        <v>12.667282035428773</v>
      </c>
      <c r="T35" s="102">
        <v>155.01619191703122</v>
      </c>
      <c r="U35" s="103">
        <v>91.587476680996019</v>
      </c>
      <c r="V35" s="103">
        <v>623.24612296014902</v>
      </c>
      <c r="W35" s="104">
        <v>95.112112538934085</v>
      </c>
      <c r="X35" s="109">
        <v>964.96190409711039</v>
      </c>
      <c r="Y35" s="102">
        <v>811.12879999999996</v>
      </c>
      <c r="Z35" s="103">
        <v>813.74640000000011</v>
      </c>
      <c r="AA35" s="103">
        <v>794.11440000000005</v>
      </c>
      <c r="AB35" s="104">
        <v>853.01040000000012</v>
      </c>
      <c r="AC35" s="105">
        <v>3272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14557.122640263467</v>
      </c>
      <c r="AJ35" s="108">
        <v>13877.625659736535</v>
      </c>
      <c r="AK35" s="126">
        <v>852.25170000000014</v>
      </c>
      <c r="AL35" s="108">
        <v>2556.9522454126004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14227.042895147461</v>
      </c>
      <c r="E36" s="99">
        <v>14118.52671088098</v>
      </c>
      <c r="F36" s="99">
        <v>13610.21405826431</v>
      </c>
      <c r="G36" s="100">
        <v>15157.997528591473</v>
      </c>
      <c r="H36" s="101">
        <v>63871.966070311908</v>
      </c>
      <c r="I36" s="99">
        <v>65091.292798705355</v>
      </c>
      <c r="J36" s="99">
        <v>64702.145970494676</v>
      </c>
      <c r="K36" s="100">
        <v>65765.813967603855</v>
      </c>
      <c r="L36" s="101">
        <v>57113.781192884227</v>
      </c>
      <c r="M36" s="99">
        <v>259431.2188071158</v>
      </c>
      <c r="N36" s="99">
        <v>316545</v>
      </c>
      <c r="O36" s="102">
        <v>38.431772154179761</v>
      </c>
      <c r="P36" s="103">
        <v>42.076299183859803</v>
      </c>
      <c r="Q36" s="103">
        <v>36.132435358630552</v>
      </c>
      <c r="R36" s="104">
        <v>39.776962388310587</v>
      </c>
      <c r="S36" s="105">
        <v>156.4174690849807</v>
      </c>
      <c r="T36" s="102">
        <v>2238.5709543850548</v>
      </c>
      <c r="U36" s="103">
        <v>1583.1586559200709</v>
      </c>
      <c r="V36" s="103">
        <v>5577.9850632583621</v>
      </c>
      <c r="W36" s="104">
        <v>1315.7090148781335</v>
      </c>
      <c r="X36" s="109">
        <v>10715.423688441622</v>
      </c>
      <c r="Y36" s="102">
        <v>919.70900000000006</v>
      </c>
      <c r="Z36" s="103">
        <v>922.67700000000013</v>
      </c>
      <c r="AA36" s="103">
        <v>900.41700000000003</v>
      </c>
      <c r="AB36" s="104">
        <v>967.19699999999989</v>
      </c>
      <c r="AC36" s="105">
        <v>3710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157308.82847504568</v>
      </c>
      <c r="AJ36" s="108">
        <v>150024.71202495432</v>
      </c>
      <c r="AK36" s="126">
        <v>9211.459499999999</v>
      </c>
      <c r="AL36" s="108">
        <v>27639.636838595245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5930.1914400000005</v>
      </c>
      <c r="E37" s="99">
        <v>6258.3842400000003</v>
      </c>
      <c r="F37" s="99">
        <v>6551.2332000000006</v>
      </c>
      <c r="G37" s="100">
        <v>6505.7911199999999</v>
      </c>
      <c r="H37" s="101">
        <v>43425.602879999999</v>
      </c>
      <c r="I37" s="99">
        <v>46055.465280000004</v>
      </c>
      <c r="J37" s="99">
        <v>37689.215519999998</v>
      </c>
      <c r="K37" s="100">
        <v>37196.116320000008</v>
      </c>
      <c r="L37" s="101">
        <v>25245.600000000006</v>
      </c>
      <c r="M37" s="99">
        <v>164366.39999999999</v>
      </c>
      <c r="N37" s="99">
        <v>189612</v>
      </c>
      <c r="O37" s="102">
        <v>1228.5818638268177</v>
      </c>
      <c r="P37" s="103">
        <v>1345.0896270631413</v>
      </c>
      <c r="Q37" s="103">
        <v>1155.076965991025</v>
      </c>
      <c r="R37" s="104">
        <v>1271.5847292273488</v>
      </c>
      <c r="S37" s="105">
        <v>5000.3331861083334</v>
      </c>
      <c r="T37" s="102">
        <v>802.37286021759485</v>
      </c>
      <c r="U37" s="103">
        <v>550.56114558012655</v>
      </c>
      <c r="V37" s="103">
        <v>1924.1788104166501</v>
      </c>
      <c r="W37" s="104">
        <v>478.60825546245127</v>
      </c>
      <c r="X37" s="109">
        <v>3755.7210716768227</v>
      </c>
      <c r="Y37" s="102">
        <v>1222.5338999999999</v>
      </c>
      <c r="Z37" s="103">
        <v>1295.4220999999998</v>
      </c>
      <c r="AA37" s="103">
        <v>1114.1482000000001</v>
      </c>
      <c r="AB37" s="104">
        <v>1100.8958</v>
      </c>
      <c r="AC37" s="105">
        <v>4733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101669.64384</v>
      </c>
      <c r="AJ37" s="108">
        <v>82936.599359999993</v>
      </c>
      <c r="AK37" s="126">
        <v>5005.7568000000001</v>
      </c>
      <c r="AL37" s="108">
        <v>15782.425040640001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4941.2708542304472</v>
      </c>
      <c r="E38" s="99">
        <v>5214.7341198966697</v>
      </c>
      <c r="F38" s="99">
        <v>5458.7474954142235</v>
      </c>
      <c r="G38" s="100">
        <v>5420.8833509373617</v>
      </c>
      <c r="H38" s="101">
        <v>87533.519216229513</v>
      </c>
      <c r="I38" s="99">
        <v>92834.565043101858</v>
      </c>
      <c r="J38" s="99">
        <v>75970.613006364219</v>
      </c>
      <c r="K38" s="100">
        <v>74976.666913825669</v>
      </c>
      <c r="L38" s="101">
        <v>21035.635820478703</v>
      </c>
      <c r="M38" s="99">
        <v>331315.36417952128</v>
      </c>
      <c r="N38" s="99">
        <v>352351</v>
      </c>
      <c r="O38" s="102">
        <v>589.65448598149476</v>
      </c>
      <c r="P38" s="103">
        <v>645.57206645918632</v>
      </c>
      <c r="Q38" s="103">
        <v>554.3760124612345</v>
      </c>
      <c r="R38" s="104">
        <v>610.29359293892594</v>
      </c>
      <c r="S38" s="105">
        <v>2399.8961578408416</v>
      </c>
      <c r="T38" s="102">
        <v>2852.4338568765861</v>
      </c>
      <c r="U38" s="103">
        <v>2527.2228335215632</v>
      </c>
      <c r="V38" s="103">
        <v>5807.2335375757302</v>
      </c>
      <c r="W38" s="104">
        <v>2006.0506060096627</v>
      </c>
      <c r="X38" s="109">
        <v>13192.940833983543</v>
      </c>
      <c r="Y38" s="102">
        <v>1215.5598</v>
      </c>
      <c r="Z38" s="103">
        <v>1288.0322000000003</v>
      </c>
      <c r="AA38" s="103">
        <v>1107.7924</v>
      </c>
      <c r="AB38" s="104">
        <v>1094.6156000000003</v>
      </c>
      <c r="AC38" s="105">
        <v>4706.0000000000009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190524.08923345851</v>
      </c>
      <c r="AJ38" s="108">
        <v>152524.84436654148</v>
      </c>
      <c r="AK38" s="126">
        <v>9302.0663999999997</v>
      </c>
      <c r="AL38" s="108">
        <v>29162.283719720312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27637.791479134772</v>
      </c>
      <c r="E39" s="99">
        <v>27338.054772741769</v>
      </c>
      <c r="F39" s="99">
        <v>24392.366451293223</v>
      </c>
      <c r="G39" s="100">
        <v>23989.272259937105</v>
      </c>
      <c r="H39" s="101">
        <v>164194.19341184304</v>
      </c>
      <c r="I39" s="99">
        <v>169363.72573815298</v>
      </c>
      <c r="J39" s="99">
        <v>145423.86770321781</v>
      </c>
      <c r="K39" s="100">
        <v>136438.7281836792</v>
      </c>
      <c r="L39" s="101">
        <v>103357.48496310686</v>
      </c>
      <c r="M39" s="99">
        <v>615420.51503689296</v>
      </c>
      <c r="N39" s="99">
        <v>718777.99999999977</v>
      </c>
      <c r="O39" s="102">
        <v>136.65111061300254</v>
      </c>
      <c r="P39" s="103">
        <v>149.60988504231858</v>
      </c>
      <c r="Q39" s="103">
        <v>128.47540314042973</v>
      </c>
      <c r="R39" s="104">
        <v>141.4341775697458</v>
      </c>
      <c r="S39" s="105">
        <v>556.17057636549669</v>
      </c>
      <c r="T39" s="102">
        <v>4150.5936983671154</v>
      </c>
      <c r="U39" s="103">
        <v>2987.7244358687967</v>
      </c>
      <c r="V39" s="103">
        <v>10803.307130222422</v>
      </c>
      <c r="W39" s="104">
        <v>2433.6611817033095</v>
      </c>
      <c r="X39" s="109">
        <v>20375.286446161641</v>
      </c>
      <c r="Y39" s="102">
        <v>760.93190000000027</v>
      </c>
      <c r="Z39" s="103">
        <v>781.17399999999998</v>
      </c>
      <c r="AA39" s="103">
        <v>673.69129999999996</v>
      </c>
      <c r="AB39" s="104">
        <v>635.20280000000002</v>
      </c>
      <c r="AC39" s="105">
        <v>2851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388533.76540187257</v>
      </c>
      <c r="AJ39" s="108">
        <v>317090.59719812719</v>
      </c>
      <c r="AK39" s="126">
        <v>13153.637399999996</v>
      </c>
      <c r="AL39" s="108">
        <v>59502.630398205249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6402.9086888123738</v>
      </c>
      <c r="E40" s="99">
        <v>5793.2142095498066</v>
      </c>
      <c r="F40" s="99">
        <v>5156.7199729570175</v>
      </c>
      <c r="G40" s="100">
        <v>4980.2882371997184</v>
      </c>
      <c r="H40" s="101">
        <v>58193.159764704556</v>
      </c>
      <c r="I40" s="99">
        <v>59991.623863392997</v>
      </c>
      <c r="J40" s="99">
        <v>49843.147877936804</v>
      </c>
      <c r="K40" s="100">
        <v>46074.937385446719</v>
      </c>
      <c r="L40" s="101">
        <v>22333.131108518915</v>
      </c>
      <c r="M40" s="99">
        <v>214102.86889148108</v>
      </c>
      <c r="N40" s="99">
        <v>236436</v>
      </c>
      <c r="O40" s="102">
        <v>136.18995253479565</v>
      </c>
      <c r="P40" s="103">
        <v>149.10499483866514</v>
      </c>
      <c r="Q40" s="103">
        <v>128.04183571647457</v>
      </c>
      <c r="R40" s="104">
        <v>140.95687802034405</v>
      </c>
      <c r="S40" s="105">
        <v>554.29366111027934</v>
      </c>
      <c r="T40" s="102">
        <v>1376.7172335925263</v>
      </c>
      <c r="U40" s="103">
        <v>1257.6721464155833</v>
      </c>
      <c r="V40" s="103">
        <v>1349.7845148415634</v>
      </c>
      <c r="W40" s="104">
        <v>789.59957981309321</v>
      </c>
      <c r="X40" s="109">
        <v>4773.7734746627666</v>
      </c>
      <c r="Y40" s="102">
        <v>2043.3693999999996</v>
      </c>
      <c r="Z40" s="103">
        <v>2070.2361999999998</v>
      </c>
      <c r="AA40" s="103">
        <v>1735.1474999999998</v>
      </c>
      <c r="AB40" s="104">
        <v>1614.2468999999999</v>
      </c>
      <c r="AC40" s="105">
        <v>7462.9999999999991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130380.90652645973</v>
      </c>
      <c r="AJ40" s="108">
        <v>104636.47747354028</v>
      </c>
      <c r="AK40" s="126">
        <v>1418.616</v>
      </c>
      <c r="AL40" s="108">
        <v>19304.989721248188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6022.2051750000001</v>
      </c>
      <c r="E41" s="99">
        <v>5448.7618500000008</v>
      </c>
      <c r="F41" s="99">
        <v>4850.1122249999999</v>
      </c>
      <c r="G41" s="100">
        <v>4684.1707499999993</v>
      </c>
      <c r="H41" s="101">
        <v>40402.947689999994</v>
      </c>
      <c r="I41" s="99">
        <v>41651.603910000005</v>
      </c>
      <c r="J41" s="99">
        <v>34605.615239999999</v>
      </c>
      <c r="K41" s="100">
        <v>31989.383159999994</v>
      </c>
      <c r="L41" s="101">
        <v>21005.25</v>
      </c>
      <c r="M41" s="99">
        <v>148649.54999999999</v>
      </c>
      <c r="N41" s="99">
        <v>169654.8</v>
      </c>
      <c r="O41" s="102">
        <v>299.32669164874233</v>
      </c>
      <c r="P41" s="103">
        <v>327.71216952996201</v>
      </c>
      <c r="Q41" s="103">
        <v>281.41825710565519</v>
      </c>
      <c r="R41" s="104">
        <v>309.80373498687487</v>
      </c>
      <c r="S41" s="105">
        <v>1218.2608532712343</v>
      </c>
      <c r="T41" s="102">
        <v>2507.4632390572638</v>
      </c>
      <c r="U41" s="103">
        <v>2173.1953890156506</v>
      </c>
      <c r="V41" s="103">
        <v>2113.7148236374533</v>
      </c>
      <c r="W41" s="104">
        <v>1423.7949277645132</v>
      </c>
      <c r="X41" s="109">
        <v>8218.1683794748806</v>
      </c>
      <c r="Y41" s="102">
        <v>2094.0223999999998</v>
      </c>
      <c r="Z41" s="103">
        <v>2121.5551999999998</v>
      </c>
      <c r="AA41" s="103">
        <v>1778.1600000000003</v>
      </c>
      <c r="AB41" s="104">
        <v>1654.2624000000003</v>
      </c>
      <c r="AC41" s="105">
        <v>7648.0000000000009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93525.518624999997</v>
      </c>
      <c r="AJ41" s="108">
        <v>75111.352574999997</v>
      </c>
      <c r="AK41" s="126">
        <v>1017.9288000000001</v>
      </c>
      <c r="AL41" s="108">
        <v>13855.363263000001</v>
      </c>
    </row>
    <row r="42" spans="1:38" x14ac:dyDescent="0.5">
      <c r="A42" s="128"/>
      <c r="B42" s="124" t="s">
        <v>191</v>
      </c>
      <c r="C42" s="125" t="s">
        <v>18</v>
      </c>
      <c r="D42" s="110">
        <v>1168101.3481449839</v>
      </c>
      <c r="E42" s="111">
        <v>1160707.7972950093</v>
      </c>
      <c r="F42" s="111">
        <v>1177180.5593144088</v>
      </c>
      <c r="G42" s="112">
        <v>1205122.5332547296</v>
      </c>
      <c r="H42" s="113">
        <v>2918904.2248876775</v>
      </c>
      <c r="I42" s="111">
        <v>2965984.0779247624</v>
      </c>
      <c r="J42" s="111">
        <v>2700668.2029945315</v>
      </c>
      <c r="K42" s="112">
        <v>2527008.5561838979</v>
      </c>
      <c r="L42" s="113">
        <v>4711112.2380091315</v>
      </c>
      <c r="M42" s="111">
        <v>11112565.061990868</v>
      </c>
      <c r="N42" s="111">
        <v>15823677.300000001</v>
      </c>
      <c r="O42" s="110">
        <v>16776.410540005407</v>
      </c>
      <c r="P42" s="111">
        <v>18367.335918850036</v>
      </c>
      <c r="Q42" s="111">
        <v>15772.693670090557</v>
      </c>
      <c r="R42" s="112">
        <v>17363.619048935183</v>
      </c>
      <c r="S42" s="114">
        <v>68280.059177881179</v>
      </c>
      <c r="T42" s="110">
        <v>187000.67111453725</v>
      </c>
      <c r="U42" s="111">
        <v>156434.70588064668</v>
      </c>
      <c r="V42" s="111">
        <v>241365.45313127642</v>
      </c>
      <c r="W42" s="112">
        <v>111577.41463510146</v>
      </c>
      <c r="X42" s="115">
        <v>696378.24476156186</v>
      </c>
      <c r="Y42" s="110">
        <v>46963.683100000009</v>
      </c>
      <c r="Z42" s="111">
        <v>48014.953600000008</v>
      </c>
      <c r="AA42" s="111">
        <v>44390.656500000005</v>
      </c>
      <c r="AB42" s="112">
        <v>42378.7068</v>
      </c>
      <c r="AC42" s="114">
        <v>181748</v>
      </c>
      <c r="AD42" s="110">
        <v>13617.18</v>
      </c>
      <c r="AE42" s="111">
        <v>14625.859999999997</v>
      </c>
      <c r="AF42" s="111">
        <v>10086.799999999999</v>
      </c>
      <c r="AG42" s="112">
        <v>12104.16</v>
      </c>
      <c r="AH42" s="114">
        <v>50434</v>
      </c>
      <c r="AI42" s="111">
        <v>8213697.448252432</v>
      </c>
      <c r="AJ42" s="111">
        <v>7298677.843397567</v>
      </c>
      <c r="AK42" s="127">
        <v>311302.00835000002</v>
      </c>
      <c r="AL42" s="111">
        <v>1345266.6100817469</v>
      </c>
    </row>
    <row r="44" spans="1:38" x14ac:dyDescent="0.5">
      <c r="N44" s="93">
        <f>N43/N42</f>
        <v>0</v>
      </c>
    </row>
  </sheetData>
  <sheetProtection pivotTables="0"/>
  <mergeCells count="21">
    <mergeCell ref="A5:A6"/>
    <mergeCell ref="B5:B6"/>
    <mergeCell ref="C5:C6"/>
    <mergeCell ref="D5:G5"/>
    <mergeCell ref="H5:K5"/>
    <mergeCell ref="AD4:AH4"/>
    <mergeCell ref="AI4:AL4"/>
    <mergeCell ref="L5:N5"/>
    <mergeCell ref="D4:N4"/>
    <mergeCell ref="O4:S4"/>
    <mergeCell ref="T4:X4"/>
    <mergeCell ref="Y4:AC4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121" priority="11">
      <formula>CELL("protect",A1)=1</formula>
    </cfRule>
  </conditionalFormatting>
  <conditionalFormatting sqref="O8:AL42">
    <cfRule type="expression" dxfId="120" priority="10" stopIfTrue="1">
      <formula>O8-#REF!&gt;1</formula>
    </cfRule>
  </conditionalFormatting>
  <conditionalFormatting sqref="G7">
    <cfRule type="expression" dxfId="119" priority="9">
      <formula>CELL("protect",G7)=1</formula>
    </cfRule>
  </conditionalFormatting>
  <conditionalFormatting sqref="H7">
    <cfRule type="expression" dxfId="118" priority="8">
      <formula>CELL("protect",H7)=1</formula>
    </cfRule>
  </conditionalFormatting>
  <conditionalFormatting sqref="K7">
    <cfRule type="expression" dxfId="117" priority="7">
      <formula>CELL("protect",K7)=1</formula>
    </cfRule>
  </conditionalFormatting>
  <conditionalFormatting sqref="L7">
    <cfRule type="expression" dxfId="116" priority="6">
      <formula>CELL("protect",L7)=1</formula>
    </cfRule>
  </conditionalFormatting>
  <conditionalFormatting sqref="R7">
    <cfRule type="expression" dxfId="115" priority="5">
      <formula>CELL("protect",R7)=1</formula>
    </cfRule>
  </conditionalFormatting>
  <conditionalFormatting sqref="AB7">
    <cfRule type="expression" dxfId="114" priority="4">
      <formula>CELL("protect",AB7)=1</formula>
    </cfRule>
  </conditionalFormatting>
  <conditionalFormatting sqref="A8:A41">
    <cfRule type="expression" dxfId="113" priority="3">
      <formula>CELL("protect",A8)=1</formula>
    </cfRule>
  </conditionalFormatting>
  <conditionalFormatting sqref="A42">
    <cfRule type="expression" dxfId="112" priority="2">
      <formula>CELL("protect",A42)=1</formula>
    </cfRule>
  </conditionalFormatting>
  <conditionalFormatting sqref="A5:A6">
    <cfRule type="expression" dxfId="111" priority="1">
      <formula>CELL("protect",A5)=1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69D8-38DD-4DA3-9A7D-841B84A2979C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1010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2402.3215999999998</v>
      </c>
      <c r="E8" s="99">
        <v>2376.268</v>
      </c>
      <c r="F8" s="99">
        <v>2120.2240000000002</v>
      </c>
      <c r="G8" s="100">
        <v>2085.1864</v>
      </c>
      <c r="H8" s="101">
        <v>94270.311599999986</v>
      </c>
      <c r="I8" s="99">
        <v>97238.34239999998</v>
      </c>
      <c r="J8" s="99">
        <v>83493.533100000015</v>
      </c>
      <c r="K8" s="100">
        <v>78334.81289999999</v>
      </c>
      <c r="L8" s="101">
        <v>8984</v>
      </c>
      <c r="M8" s="99">
        <v>353337</v>
      </c>
      <c r="N8" s="99">
        <v>362321</v>
      </c>
      <c r="O8" s="102">
        <v>0</v>
      </c>
      <c r="P8" s="103">
        <v>0</v>
      </c>
      <c r="Q8" s="103">
        <v>0</v>
      </c>
      <c r="R8" s="104">
        <v>0</v>
      </c>
      <c r="S8" s="105">
        <v>0</v>
      </c>
      <c r="T8" s="102">
        <v>4545.730919532275</v>
      </c>
      <c r="U8" s="103">
        <v>2468.2572060686912</v>
      </c>
      <c r="V8" s="103">
        <v>19485.165578348766</v>
      </c>
      <c r="W8" s="104">
        <v>2775.6210606618438</v>
      </c>
      <c r="X8" s="106">
        <v>29274.774764611579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196287.24359999999</v>
      </c>
      <c r="AJ8" s="108">
        <v>159403.28210000001</v>
      </c>
      <c r="AK8" s="126">
        <v>6630.4742999999999</v>
      </c>
      <c r="AL8" s="108">
        <v>29980.758394400003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3633.7804999999998</v>
      </c>
      <c r="E9" s="99">
        <v>3674.2535999999996</v>
      </c>
      <c r="F9" s="99">
        <v>5296.6970000000001</v>
      </c>
      <c r="G9" s="100">
        <v>4992.2689</v>
      </c>
      <c r="H9" s="101">
        <v>57694.450199999999</v>
      </c>
      <c r="I9" s="99">
        <v>55820.652899999994</v>
      </c>
      <c r="J9" s="99">
        <v>62205.443700000003</v>
      </c>
      <c r="K9" s="100">
        <v>55612.453200000004</v>
      </c>
      <c r="L9" s="101">
        <v>17597</v>
      </c>
      <c r="M9" s="99">
        <v>231333</v>
      </c>
      <c r="N9" s="99">
        <v>248930</v>
      </c>
      <c r="O9" s="102">
        <v>0</v>
      </c>
      <c r="P9" s="103">
        <v>0</v>
      </c>
      <c r="Q9" s="103">
        <v>0</v>
      </c>
      <c r="R9" s="104">
        <v>0</v>
      </c>
      <c r="S9" s="105">
        <v>0</v>
      </c>
      <c r="T9" s="102">
        <v>5183.6736755695501</v>
      </c>
      <c r="U9" s="103">
        <v>2857.0398463239235</v>
      </c>
      <c r="V9" s="103">
        <v>21178.732300767919</v>
      </c>
      <c r="W9" s="104">
        <v>3120.4559078871753</v>
      </c>
      <c r="X9" s="109">
        <v>32339.901730548569</v>
      </c>
      <c r="Y9" s="102">
        <v>0</v>
      </c>
      <c r="Z9" s="103">
        <v>0</v>
      </c>
      <c r="AA9" s="103">
        <v>0</v>
      </c>
      <c r="AB9" s="104">
        <v>0</v>
      </c>
      <c r="AC9" s="105">
        <v>0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120823.1372</v>
      </c>
      <c r="AJ9" s="108">
        <v>123153.15580000001</v>
      </c>
      <c r="AK9" s="126">
        <v>4953.7069999999994</v>
      </c>
      <c r="AL9" s="108">
        <v>22148.795680000003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17627.542799999999</v>
      </c>
      <c r="E10" s="99">
        <v>17436.369000000002</v>
      </c>
      <c r="F10" s="99">
        <v>15557.592000000001</v>
      </c>
      <c r="G10" s="100">
        <v>15300.4962</v>
      </c>
      <c r="H10" s="101">
        <v>126094.2156</v>
      </c>
      <c r="I10" s="99">
        <v>130064.19839999999</v>
      </c>
      <c r="J10" s="99">
        <v>111679.3971</v>
      </c>
      <c r="K10" s="100">
        <v>104779.18889999999</v>
      </c>
      <c r="L10" s="101">
        <v>65922</v>
      </c>
      <c r="M10" s="99">
        <v>472617</v>
      </c>
      <c r="N10" s="99">
        <v>538539</v>
      </c>
      <c r="O10" s="102">
        <v>0</v>
      </c>
      <c r="P10" s="103">
        <v>0</v>
      </c>
      <c r="Q10" s="103">
        <v>0</v>
      </c>
      <c r="R10" s="104">
        <v>0</v>
      </c>
      <c r="S10" s="105">
        <v>0</v>
      </c>
      <c r="T10" s="102">
        <v>14722.828295008967</v>
      </c>
      <c r="U10" s="103">
        <v>10464.356987576663</v>
      </c>
      <c r="V10" s="103">
        <v>37843.076516246256</v>
      </c>
      <c r="W10" s="104">
        <v>8769.8495068406683</v>
      </c>
      <c r="X10" s="109">
        <v>71800.111305672544</v>
      </c>
      <c r="Y10" s="102">
        <v>0</v>
      </c>
      <c r="Z10" s="103">
        <v>0</v>
      </c>
      <c r="AA10" s="103">
        <v>0</v>
      </c>
      <c r="AB10" s="104">
        <v>0</v>
      </c>
      <c r="AC10" s="105">
        <v>0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291222.32579999999</v>
      </c>
      <c r="AJ10" s="108">
        <v>237461.4105</v>
      </c>
      <c r="AK10" s="126">
        <v>9855.2636999999995</v>
      </c>
      <c r="AL10" s="108">
        <v>44562.163509599995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105078.75659999999</v>
      </c>
      <c r="E11" s="99">
        <v>110894.09859999998</v>
      </c>
      <c r="F11" s="99">
        <v>116083.17300000001</v>
      </c>
      <c r="G11" s="100">
        <v>115277.9718</v>
      </c>
      <c r="H11" s="101">
        <v>145864.29160000003</v>
      </c>
      <c r="I11" s="99">
        <v>154697.8596</v>
      </c>
      <c r="J11" s="99">
        <v>126596.0714</v>
      </c>
      <c r="K11" s="100">
        <v>124939.77740000001</v>
      </c>
      <c r="L11" s="101">
        <v>447334</v>
      </c>
      <c r="M11" s="99">
        <v>552098</v>
      </c>
      <c r="N11" s="99">
        <v>999432</v>
      </c>
      <c r="O11" s="102">
        <v>0</v>
      </c>
      <c r="P11" s="103">
        <v>0</v>
      </c>
      <c r="Q11" s="103">
        <v>0</v>
      </c>
      <c r="R11" s="104">
        <v>0</v>
      </c>
      <c r="S11" s="105">
        <v>0</v>
      </c>
      <c r="T11" s="102">
        <v>13491.414074249884</v>
      </c>
      <c r="U11" s="103">
        <v>8311.8929107708936</v>
      </c>
      <c r="V11" s="103">
        <v>47909.658242035082</v>
      </c>
      <c r="W11" s="104">
        <v>8311.0459078073072</v>
      </c>
      <c r="X11" s="109">
        <v>78024.011134863162</v>
      </c>
      <c r="Y11" s="102">
        <v>0</v>
      </c>
      <c r="Z11" s="103">
        <v>0</v>
      </c>
      <c r="AA11" s="103">
        <v>0</v>
      </c>
      <c r="AB11" s="104">
        <v>0</v>
      </c>
      <c r="AC11" s="105">
        <v>0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516535.00639999995</v>
      </c>
      <c r="AJ11" s="108">
        <v>456511.98880000005</v>
      </c>
      <c r="AK11" s="126">
        <v>26385.00480000001</v>
      </c>
      <c r="AL11" s="108">
        <v>83624.474304000018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4151.7568000000001</v>
      </c>
      <c r="E12" s="99">
        <v>4349.6192000000001</v>
      </c>
      <c r="F12" s="99">
        <v>3906.9439999999995</v>
      </c>
      <c r="G12" s="100">
        <v>4359.6799999999994</v>
      </c>
      <c r="H12" s="101">
        <v>34997.944799999997</v>
      </c>
      <c r="I12" s="99">
        <v>37940.184800000003</v>
      </c>
      <c r="J12" s="99">
        <v>37013.379199999996</v>
      </c>
      <c r="K12" s="100">
        <v>37160.491199999997</v>
      </c>
      <c r="L12" s="101">
        <v>16768</v>
      </c>
      <c r="M12" s="99">
        <v>147112</v>
      </c>
      <c r="N12" s="99">
        <v>163880</v>
      </c>
      <c r="O12" s="102">
        <v>0</v>
      </c>
      <c r="P12" s="103">
        <v>0</v>
      </c>
      <c r="Q12" s="103">
        <v>0</v>
      </c>
      <c r="R12" s="104">
        <v>0</v>
      </c>
      <c r="S12" s="105">
        <v>0</v>
      </c>
      <c r="T12" s="102">
        <v>2056.1490037645081</v>
      </c>
      <c r="U12" s="103">
        <v>1187.1503440561089</v>
      </c>
      <c r="V12" s="103">
        <v>8307.4608242758932</v>
      </c>
      <c r="W12" s="104">
        <v>1277.8565105126675</v>
      </c>
      <c r="X12" s="109">
        <v>12828.616682609178</v>
      </c>
      <c r="Y12" s="102">
        <v>0</v>
      </c>
      <c r="Z12" s="103">
        <v>0</v>
      </c>
      <c r="AA12" s="103">
        <v>0</v>
      </c>
      <c r="AB12" s="104">
        <v>0</v>
      </c>
      <c r="AC12" s="105">
        <v>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81439.505600000004</v>
      </c>
      <c r="AJ12" s="108">
        <v>78785.970399999991</v>
      </c>
      <c r="AK12" s="126">
        <v>3654.5239999999999</v>
      </c>
      <c r="AL12" s="108">
        <v>14320.621024000004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2091.4771999999998</v>
      </c>
      <c r="E13" s="99">
        <v>2191.1518000000001</v>
      </c>
      <c r="F13" s="99">
        <v>1968.1510000000001</v>
      </c>
      <c r="G13" s="100">
        <v>2196.2200000000003</v>
      </c>
      <c r="H13" s="101">
        <v>19879.875600000003</v>
      </c>
      <c r="I13" s="99">
        <v>21551.155600000002</v>
      </c>
      <c r="J13" s="99">
        <v>21024.702399999998</v>
      </c>
      <c r="K13" s="100">
        <v>21108.2664</v>
      </c>
      <c r="L13" s="101">
        <v>8447</v>
      </c>
      <c r="M13" s="99">
        <v>83564</v>
      </c>
      <c r="N13" s="99">
        <v>92011</v>
      </c>
      <c r="O13" s="102">
        <v>0</v>
      </c>
      <c r="P13" s="103">
        <v>0</v>
      </c>
      <c r="Q13" s="103">
        <v>0</v>
      </c>
      <c r="R13" s="104">
        <v>0</v>
      </c>
      <c r="S13" s="105">
        <v>0</v>
      </c>
      <c r="T13" s="102">
        <v>2516.0100392163476</v>
      </c>
      <c r="U13" s="103">
        <v>1383.970743141233</v>
      </c>
      <c r="V13" s="103">
        <v>10689.69567053523</v>
      </c>
      <c r="W13" s="104">
        <v>1543.2726380009215</v>
      </c>
      <c r="X13" s="109">
        <v>16132.949090893731</v>
      </c>
      <c r="Y13" s="102">
        <v>0</v>
      </c>
      <c r="Z13" s="103">
        <v>0</v>
      </c>
      <c r="AA13" s="103">
        <v>0</v>
      </c>
      <c r="AB13" s="104">
        <v>0</v>
      </c>
      <c r="AC13" s="105">
        <v>0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45713.660200000006</v>
      </c>
      <c r="AJ13" s="108">
        <v>44245.494499999993</v>
      </c>
      <c r="AK13" s="126">
        <v>2051.8453</v>
      </c>
      <c r="AL13" s="108">
        <v>8040.3628328000013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11333.546</v>
      </c>
      <c r="E14" s="99">
        <v>11459.779199999999</v>
      </c>
      <c r="F14" s="99">
        <v>16520.083999999999</v>
      </c>
      <c r="G14" s="100">
        <v>15570.5908</v>
      </c>
      <c r="H14" s="101">
        <v>76586.001399999979</v>
      </c>
      <c r="I14" s="99">
        <v>74098.645299999989</v>
      </c>
      <c r="J14" s="99">
        <v>82574.080900000015</v>
      </c>
      <c r="K14" s="100">
        <v>73822.272399999987</v>
      </c>
      <c r="L14" s="101">
        <v>54883.999999999993</v>
      </c>
      <c r="M14" s="99">
        <v>307081</v>
      </c>
      <c r="N14" s="99">
        <v>361965</v>
      </c>
      <c r="O14" s="102">
        <v>0</v>
      </c>
      <c r="P14" s="103">
        <v>0</v>
      </c>
      <c r="Q14" s="103">
        <v>0</v>
      </c>
      <c r="R14" s="104">
        <v>0</v>
      </c>
      <c r="S14" s="105">
        <v>0</v>
      </c>
      <c r="T14" s="102">
        <v>4839.667333839906</v>
      </c>
      <c r="U14" s="103">
        <v>3055.7135594183187</v>
      </c>
      <c r="V14" s="103">
        <v>16435.957436306187</v>
      </c>
      <c r="W14" s="104">
        <v>2865.9059783907705</v>
      </c>
      <c r="X14" s="109">
        <v>27197.244307955181</v>
      </c>
      <c r="Y14" s="102">
        <v>0</v>
      </c>
      <c r="Z14" s="103">
        <v>0</v>
      </c>
      <c r="AA14" s="103">
        <v>0</v>
      </c>
      <c r="AB14" s="104">
        <v>0</v>
      </c>
      <c r="AC14" s="105">
        <v>0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173477.97189999995</v>
      </c>
      <c r="AJ14" s="108">
        <v>181283.92460000006</v>
      </c>
      <c r="AK14" s="126">
        <v>7203.103500000002</v>
      </c>
      <c r="AL14" s="108">
        <v>32206.197840000012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763.89480000000003</v>
      </c>
      <c r="E15" s="99">
        <v>806.17079999999999</v>
      </c>
      <c r="F15" s="99">
        <v>843.89400000000001</v>
      </c>
      <c r="G15" s="100">
        <v>838.04039999999998</v>
      </c>
      <c r="H15" s="101">
        <v>145166.2752</v>
      </c>
      <c r="I15" s="99">
        <v>153957.57120000001</v>
      </c>
      <c r="J15" s="99">
        <v>125990.26080000002</v>
      </c>
      <c r="K15" s="100">
        <v>124341.8928</v>
      </c>
      <c r="L15" s="101">
        <v>3252</v>
      </c>
      <c r="M15" s="99">
        <v>549456.00000000012</v>
      </c>
      <c r="N15" s="99">
        <v>552708.00000000012</v>
      </c>
      <c r="O15" s="102">
        <v>0</v>
      </c>
      <c r="P15" s="103">
        <v>0</v>
      </c>
      <c r="Q15" s="103">
        <v>0</v>
      </c>
      <c r="R15" s="104">
        <v>0</v>
      </c>
      <c r="S15" s="105">
        <v>0</v>
      </c>
      <c r="T15" s="102">
        <v>8511.8771328357689</v>
      </c>
      <c r="U15" s="103">
        <v>4840.2438785020686</v>
      </c>
      <c r="V15" s="103">
        <v>33438.056537211814</v>
      </c>
      <c r="W15" s="104">
        <v>5083.6521756300717</v>
      </c>
      <c r="X15" s="109">
        <v>51873.829724179719</v>
      </c>
      <c r="Y15" s="102">
        <v>0</v>
      </c>
      <c r="Z15" s="103">
        <v>0</v>
      </c>
      <c r="AA15" s="103">
        <v>0</v>
      </c>
      <c r="AB15" s="104">
        <v>0</v>
      </c>
      <c r="AC15" s="105">
        <v>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300693.91200000001</v>
      </c>
      <c r="AJ15" s="108">
        <v>237422.59680000012</v>
      </c>
      <c r="AK15" s="126">
        <v>14591.491200000002</v>
      </c>
      <c r="AL15" s="108">
        <v>46246.183776000013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43127.6633</v>
      </c>
      <c r="E16" s="99">
        <v>41917.492999999995</v>
      </c>
      <c r="F16" s="99">
        <v>44863.994599999998</v>
      </c>
      <c r="G16" s="100">
        <v>45477.849099999992</v>
      </c>
      <c r="H16" s="101">
        <v>234223.5276</v>
      </c>
      <c r="I16" s="99">
        <v>216294.09959999999</v>
      </c>
      <c r="J16" s="99">
        <v>191274.39780000001</v>
      </c>
      <c r="K16" s="100">
        <v>173181.97500000001</v>
      </c>
      <c r="L16" s="101">
        <v>175387</v>
      </c>
      <c r="M16" s="99">
        <v>814974</v>
      </c>
      <c r="N16" s="99">
        <v>990361</v>
      </c>
      <c r="O16" s="102">
        <v>0</v>
      </c>
      <c r="P16" s="103">
        <v>0</v>
      </c>
      <c r="Q16" s="103">
        <v>0</v>
      </c>
      <c r="R16" s="104">
        <v>0</v>
      </c>
      <c r="S16" s="105">
        <v>0</v>
      </c>
      <c r="T16" s="102">
        <v>5668.1314802937568</v>
      </c>
      <c r="U16" s="103">
        <v>3519.3900878695013</v>
      </c>
      <c r="V16" s="103">
        <v>19179.330328056454</v>
      </c>
      <c r="W16" s="104">
        <v>3390.203487746418</v>
      </c>
      <c r="X16" s="109">
        <v>31757.05538396613</v>
      </c>
      <c r="Y16" s="102">
        <v>0</v>
      </c>
      <c r="Z16" s="103">
        <v>0</v>
      </c>
      <c r="AA16" s="103">
        <v>0</v>
      </c>
      <c r="AB16" s="104">
        <v>0</v>
      </c>
      <c r="AC16" s="105">
        <v>0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535562.78350000002</v>
      </c>
      <c r="AJ16" s="108">
        <v>433109.31059999997</v>
      </c>
      <c r="AK16" s="126">
        <v>21688.905899999998</v>
      </c>
      <c r="AL16" s="108">
        <v>81310.222677600017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4394.9394999999995</v>
      </c>
      <c r="E17" s="99">
        <v>4443.8903999999993</v>
      </c>
      <c r="F17" s="99">
        <v>6406.183</v>
      </c>
      <c r="G17" s="100">
        <v>6037.9871000000003</v>
      </c>
      <c r="H17" s="101">
        <v>65981.014599999995</v>
      </c>
      <c r="I17" s="99">
        <v>63838.086699999993</v>
      </c>
      <c r="J17" s="99">
        <v>71139.915100000013</v>
      </c>
      <c r="K17" s="100">
        <v>63599.983599999985</v>
      </c>
      <c r="L17" s="101">
        <v>21283</v>
      </c>
      <c r="M17" s="99">
        <v>264559</v>
      </c>
      <c r="N17" s="99">
        <v>285842</v>
      </c>
      <c r="O17" s="102">
        <v>0</v>
      </c>
      <c r="P17" s="103">
        <v>0</v>
      </c>
      <c r="Q17" s="103">
        <v>0</v>
      </c>
      <c r="R17" s="104">
        <v>0</v>
      </c>
      <c r="S17" s="105">
        <v>0</v>
      </c>
      <c r="T17" s="102">
        <v>5229.8256715441184</v>
      </c>
      <c r="U17" s="103">
        <v>2834.6516296729874</v>
      </c>
      <c r="V17" s="103">
        <v>22472.159806115815</v>
      </c>
      <c r="W17" s="104">
        <v>3196.6545893088451</v>
      </c>
      <c r="X17" s="109">
        <v>33733.291696641769</v>
      </c>
      <c r="Y17" s="102">
        <v>0</v>
      </c>
      <c r="Z17" s="103">
        <v>0</v>
      </c>
      <c r="AA17" s="103">
        <v>0</v>
      </c>
      <c r="AB17" s="104">
        <v>0</v>
      </c>
      <c r="AC17" s="105">
        <v>0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138657.93119999999</v>
      </c>
      <c r="AJ17" s="108">
        <v>141495.81299999999</v>
      </c>
      <c r="AK17" s="126">
        <v>5688.2558000000026</v>
      </c>
      <c r="AL17" s="108">
        <v>25433.077792000011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28591.157500000001</v>
      </c>
      <c r="E18" s="99">
        <v>25868.664999999997</v>
      </c>
      <c r="F18" s="99">
        <v>23026.502499999995</v>
      </c>
      <c r="G18" s="100">
        <v>22238.674999999999</v>
      </c>
      <c r="H18" s="101">
        <v>296438.67000000004</v>
      </c>
      <c r="I18" s="99">
        <v>305600.13</v>
      </c>
      <c r="J18" s="99">
        <v>253903.32</v>
      </c>
      <c r="K18" s="100">
        <v>234707.87999999998</v>
      </c>
      <c r="L18" s="101">
        <v>99724.999999999985</v>
      </c>
      <c r="M18" s="99">
        <v>1090650</v>
      </c>
      <c r="N18" s="99">
        <v>1190375</v>
      </c>
      <c r="O18" s="102">
        <v>0</v>
      </c>
      <c r="P18" s="103">
        <v>0</v>
      </c>
      <c r="Q18" s="103">
        <v>0</v>
      </c>
      <c r="R18" s="104">
        <v>0</v>
      </c>
      <c r="S18" s="105">
        <v>0</v>
      </c>
      <c r="T18" s="102">
        <v>6905.1599580405127</v>
      </c>
      <c r="U18" s="103">
        <v>5316.5881393330619</v>
      </c>
      <c r="V18" s="103">
        <v>14242.117345953229</v>
      </c>
      <c r="W18" s="104">
        <v>4057.8172980071217</v>
      </c>
      <c r="X18" s="109">
        <v>30521.682741333923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656498.62250000006</v>
      </c>
      <c r="AJ18" s="108">
        <v>526734.12749999994</v>
      </c>
      <c r="AK18" s="126">
        <v>7142.2500000000009</v>
      </c>
      <c r="AL18" s="108">
        <v>97224.116200000004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13416.305</v>
      </c>
      <c r="E19" s="99">
        <v>13565.735999999999</v>
      </c>
      <c r="F19" s="99">
        <v>19555.969999999998</v>
      </c>
      <c r="G19" s="100">
        <v>18431.989000000001</v>
      </c>
      <c r="H19" s="101">
        <v>262548.36799999996</v>
      </c>
      <c r="I19" s="99">
        <v>254021.33599999995</v>
      </c>
      <c r="J19" s="99">
        <v>283076.408</v>
      </c>
      <c r="K19" s="100">
        <v>253073.88800000001</v>
      </c>
      <c r="L19" s="101">
        <v>64970</v>
      </c>
      <c r="M19" s="99">
        <v>1052720</v>
      </c>
      <c r="N19" s="99">
        <v>1117690</v>
      </c>
      <c r="O19" s="102">
        <v>0</v>
      </c>
      <c r="P19" s="103">
        <v>0</v>
      </c>
      <c r="Q19" s="103">
        <v>0</v>
      </c>
      <c r="R19" s="104">
        <v>0</v>
      </c>
      <c r="S19" s="105">
        <v>0</v>
      </c>
      <c r="T19" s="102">
        <v>15264.801828016882</v>
      </c>
      <c r="U19" s="103">
        <v>8411.0583561239928</v>
      </c>
      <c r="V19" s="103">
        <v>64192.24463905544</v>
      </c>
      <c r="W19" s="104">
        <v>9310.7299433199933</v>
      </c>
      <c r="X19" s="109">
        <v>97178.834766516302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543551.74499999988</v>
      </c>
      <c r="AJ19" s="108">
        <v>551896.22400000016</v>
      </c>
      <c r="AK19" s="126">
        <v>22242.030999999999</v>
      </c>
      <c r="AL19" s="108">
        <v>99447.58544000001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27052.493399999999</v>
      </c>
      <c r="E20" s="99">
        <v>28549.651399999999</v>
      </c>
      <c r="F20" s="99">
        <v>29885.577000000001</v>
      </c>
      <c r="G20" s="100">
        <v>29678.278199999997</v>
      </c>
      <c r="H20" s="101">
        <v>73524.746400000004</v>
      </c>
      <c r="I20" s="99">
        <v>77977.418399999995</v>
      </c>
      <c r="J20" s="99">
        <v>63812.355600000003</v>
      </c>
      <c r="K20" s="100">
        <v>62977.479600000006</v>
      </c>
      <c r="L20" s="101">
        <v>115166</v>
      </c>
      <c r="M20" s="99">
        <v>278292</v>
      </c>
      <c r="N20" s="99">
        <v>393458</v>
      </c>
      <c r="O20" s="102">
        <v>0</v>
      </c>
      <c r="P20" s="103">
        <v>0</v>
      </c>
      <c r="Q20" s="103">
        <v>0</v>
      </c>
      <c r="R20" s="104">
        <v>0</v>
      </c>
      <c r="S20" s="105">
        <v>0</v>
      </c>
      <c r="T20" s="102">
        <v>4157.1166557140277</v>
      </c>
      <c r="U20" s="103">
        <v>2782.2330461279403</v>
      </c>
      <c r="V20" s="103">
        <v>13442.635396273003</v>
      </c>
      <c r="W20" s="104">
        <v>2613.0281803850139</v>
      </c>
      <c r="X20" s="109">
        <v>22995.013278499988</v>
      </c>
      <c r="Y20" s="102">
        <v>0</v>
      </c>
      <c r="Z20" s="103">
        <v>0</v>
      </c>
      <c r="AA20" s="103">
        <v>0</v>
      </c>
      <c r="AB20" s="104">
        <v>0</v>
      </c>
      <c r="AC20" s="105">
        <v>0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207104.30959999998</v>
      </c>
      <c r="AJ20" s="108">
        <v>175966.39920000001</v>
      </c>
      <c r="AK20" s="126">
        <v>10387.2912</v>
      </c>
      <c r="AL20" s="108">
        <v>32921.417776000002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644809.0504999999</v>
      </c>
      <c r="E21" s="99">
        <v>639890.79599999997</v>
      </c>
      <c r="F21" s="99">
        <v>616852.65650000004</v>
      </c>
      <c r="G21" s="100">
        <v>687002.49700000009</v>
      </c>
      <c r="H21" s="101">
        <v>97177.848200000008</v>
      </c>
      <c r="I21" s="99">
        <v>99032.9899</v>
      </c>
      <c r="J21" s="99">
        <v>98440.9234</v>
      </c>
      <c r="K21" s="100">
        <v>100059.23850000001</v>
      </c>
      <c r="L21" s="101">
        <v>2588555</v>
      </c>
      <c r="M21" s="99">
        <v>394711</v>
      </c>
      <c r="N21" s="99">
        <v>2983266</v>
      </c>
      <c r="O21" s="102">
        <v>0</v>
      </c>
      <c r="P21" s="103">
        <v>0</v>
      </c>
      <c r="Q21" s="103">
        <v>0</v>
      </c>
      <c r="R21" s="104">
        <v>0</v>
      </c>
      <c r="S21" s="105">
        <v>0</v>
      </c>
      <c r="T21" s="102">
        <v>29930.719014870956</v>
      </c>
      <c r="U21" s="103">
        <v>22391.938796525948</v>
      </c>
      <c r="V21" s="103">
        <v>71779.936858986533</v>
      </c>
      <c r="W21" s="104">
        <v>18919.069893509495</v>
      </c>
      <c r="X21" s="109">
        <v>143021.66456389293</v>
      </c>
      <c r="Y21" s="102">
        <v>0</v>
      </c>
      <c r="Z21" s="103">
        <v>0</v>
      </c>
      <c r="AA21" s="103">
        <v>0</v>
      </c>
      <c r="AB21" s="104">
        <v>0</v>
      </c>
      <c r="AC21" s="105">
        <v>0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1480910.6845999998</v>
      </c>
      <c r="AJ21" s="108">
        <v>1415542.2748000002</v>
      </c>
      <c r="AK21" s="126">
        <v>86813.040599999993</v>
      </c>
      <c r="AL21" s="108">
        <v>260599.02485760002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127371.06220000003</v>
      </c>
      <c r="E22" s="99">
        <v>115242.60040000001</v>
      </c>
      <c r="F22" s="99">
        <v>102581.01939999999</v>
      </c>
      <c r="G22" s="100">
        <v>99071.317999999999</v>
      </c>
      <c r="H22" s="101">
        <v>237150.12059999999</v>
      </c>
      <c r="I22" s="99">
        <v>244479.2634</v>
      </c>
      <c r="J22" s="99">
        <v>203121.95759999999</v>
      </c>
      <c r="K22" s="100">
        <v>187765.65839999999</v>
      </c>
      <c r="L22" s="101">
        <v>444266</v>
      </c>
      <c r="M22" s="99">
        <v>872516.99999999988</v>
      </c>
      <c r="N22" s="99">
        <v>1316783</v>
      </c>
      <c r="O22" s="102">
        <v>0</v>
      </c>
      <c r="P22" s="103">
        <v>0</v>
      </c>
      <c r="Q22" s="103">
        <v>0</v>
      </c>
      <c r="R22" s="104">
        <v>0</v>
      </c>
      <c r="S22" s="105">
        <v>0</v>
      </c>
      <c r="T22" s="102">
        <v>21544.202280688805</v>
      </c>
      <c r="U22" s="103">
        <v>19459.206024801555</v>
      </c>
      <c r="V22" s="103">
        <v>16053.596031469038</v>
      </c>
      <c r="W22" s="104">
        <v>12862.167760814245</v>
      </c>
      <c r="X22" s="109">
        <v>69919.17209777364</v>
      </c>
      <c r="Y22" s="102">
        <v>0</v>
      </c>
      <c r="Z22" s="103">
        <v>0</v>
      </c>
      <c r="AA22" s="103">
        <v>0</v>
      </c>
      <c r="AB22" s="104">
        <v>0</v>
      </c>
      <c r="AC22" s="105">
        <v>0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724243.0466</v>
      </c>
      <c r="AJ22" s="108">
        <v>584639.25540000002</v>
      </c>
      <c r="AK22" s="126">
        <v>7900.6980000000003</v>
      </c>
      <c r="AL22" s="108">
        <v>107548.5148816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5606.9919</v>
      </c>
      <c r="E23" s="99">
        <v>5564.224799999999</v>
      </c>
      <c r="F23" s="99">
        <v>5363.8946999999998</v>
      </c>
      <c r="G23" s="100">
        <v>5973.8886000000002</v>
      </c>
      <c r="H23" s="101">
        <v>45170.806400000009</v>
      </c>
      <c r="I23" s="99">
        <v>46033.124800000005</v>
      </c>
      <c r="J23" s="99">
        <v>45757.916800000006</v>
      </c>
      <c r="K23" s="100">
        <v>46510.152000000002</v>
      </c>
      <c r="L23" s="101">
        <v>22509</v>
      </c>
      <c r="M23" s="99">
        <v>183472.00000000003</v>
      </c>
      <c r="N23" s="99">
        <v>205981.00000000003</v>
      </c>
      <c r="O23" s="102">
        <v>0</v>
      </c>
      <c r="P23" s="103">
        <v>0</v>
      </c>
      <c r="Q23" s="103">
        <v>0</v>
      </c>
      <c r="R23" s="104">
        <v>0</v>
      </c>
      <c r="S23" s="105">
        <v>0</v>
      </c>
      <c r="T23" s="102">
        <v>4253.2629941833693</v>
      </c>
      <c r="U23" s="103">
        <v>2432.3604148916252</v>
      </c>
      <c r="V23" s="103">
        <v>17082.312174625989</v>
      </c>
      <c r="W23" s="104">
        <v>2594.383034857708</v>
      </c>
      <c r="X23" s="109">
        <v>26362.318618558693</v>
      </c>
      <c r="Y23" s="102">
        <v>0</v>
      </c>
      <c r="Z23" s="103">
        <v>0</v>
      </c>
      <c r="AA23" s="103">
        <v>0</v>
      </c>
      <c r="AB23" s="104">
        <v>0</v>
      </c>
      <c r="AC23" s="105">
        <v>0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102375.14790000001</v>
      </c>
      <c r="AJ23" s="108">
        <v>97611.805000000022</v>
      </c>
      <c r="AK23" s="126">
        <v>5994.0470999999998</v>
      </c>
      <c r="AL23" s="108">
        <v>17993.181881600001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26252.284000000003</v>
      </c>
      <c r="E24" s="99">
        <v>25515.64</v>
      </c>
      <c r="F24" s="99">
        <v>27309.207999999999</v>
      </c>
      <c r="G24" s="100">
        <v>27682.867999999999</v>
      </c>
      <c r="H24" s="101">
        <v>110698.14539999999</v>
      </c>
      <c r="I24" s="99">
        <v>102224.38339999999</v>
      </c>
      <c r="J24" s="99">
        <v>90399.633699999991</v>
      </c>
      <c r="K24" s="100">
        <v>81848.837500000009</v>
      </c>
      <c r="L24" s="101">
        <v>106760</v>
      </c>
      <c r="M24" s="99">
        <v>385171</v>
      </c>
      <c r="N24" s="99">
        <v>491931</v>
      </c>
      <c r="O24" s="102">
        <v>0</v>
      </c>
      <c r="P24" s="103">
        <v>0</v>
      </c>
      <c r="Q24" s="103">
        <v>0</v>
      </c>
      <c r="R24" s="104">
        <v>0</v>
      </c>
      <c r="S24" s="105">
        <v>0</v>
      </c>
      <c r="T24" s="102">
        <v>1464.8947634996109</v>
      </c>
      <c r="U24" s="103">
        <v>1167.6562733602912</v>
      </c>
      <c r="V24" s="103">
        <v>2594.6246541149658</v>
      </c>
      <c r="W24" s="104">
        <v>930.52861165028446</v>
      </c>
      <c r="X24" s="109">
        <v>6157.7043026251522</v>
      </c>
      <c r="Y24" s="102">
        <v>0</v>
      </c>
      <c r="Z24" s="103">
        <v>0</v>
      </c>
      <c r="AA24" s="103">
        <v>0</v>
      </c>
      <c r="AB24" s="104">
        <v>0</v>
      </c>
      <c r="AC24" s="105">
        <v>0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264690.45279999997</v>
      </c>
      <c r="AJ24" s="108">
        <v>216467.25830000004</v>
      </c>
      <c r="AK24" s="126">
        <v>10773.288899999998</v>
      </c>
      <c r="AL24" s="108">
        <v>40388.322189600003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3607.3674000000001</v>
      </c>
      <c r="E25" s="99">
        <v>3833.4702000000002</v>
      </c>
      <c r="F25" s="99">
        <v>3820.2563999999998</v>
      </c>
      <c r="G25" s="100">
        <v>3420.9060000000004</v>
      </c>
      <c r="H25" s="101">
        <v>42026.868200000012</v>
      </c>
      <c r="I25" s="99">
        <v>45954.156000000003</v>
      </c>
      <c r="J25" s="99">
        <v>39549.906599999995</v>
      </c>
      <c r="K25" s="100">
        <v>35427.069199999991</v>
      </c>
      <c r="L25" s="101">
        <v>14682.000000000002</v>
      </c>
      <c r="M25" s="99">
        <v>162958</v>
      </c>
      <c r="N25" s="99">
        <v>177640</v>
      </c>
      <c r="O25" s="102">
        <v>0</v>
      </c>
      <c r="P25" s="103">
        <v>0</v>
      </c>
      <c r="Q25" s="103">
        <v>0</v>
      </c>
      <c r="R25" s="104">
        <v>0</v>
      </c>
      <c r="S25" s="105">
        <v>0</v>
      </c>
      <c r="T25" s="102">
        <v>12949.240692876854</v>
      </c>
      <c r="U25" s="103">
        <v>10904.304428412748</v>
      </c>
      <c r="V25" s="103">
        <v>10336.554955257723</v>
      </c>
      <c r="W25" s="104">
        <v>7448.3193684253065</v>
      </c>
      <c r="X25" s="109">
        <v>41638.419444972627</v>
      </c>
      <c r="Y25" s="102">
        <v>0</v>
      </c>
      <c r="Z25" s="103">
        <v>0</v>
      </c>
      <c r="AA25" s="103">
        <v>0</v>
      </c>
      <c r="AB25" s="104">
        <v>0</v>
      </c>
      <c r="AC25" s="105">
        <v>0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95421.861800000013</v>
      </c>
      <c r="AJ25" s="108">
        <v>80495.030199999979</v>
      </c>
      <c r="AK25" s="126">
        <v>1723.1080000000004</v>
      </c>
      <c r="AL25" s="108">
        <v>14791.443296000001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32138.003799999995</v>
      </c>
      <c r="E26" s="99">
        <v>31789.461500000001</v>
      </c>
      <c r="F26" s="99">
        <v>28364.132000000001</v>
      </c>
      <c r="G26" s="100">
        <v>27895.402699999999</v>
      </c>
      <c r="H26" s="101">
        <v>134280.97359999997</v>
      </c>
      <c r="I26" s="99">
        <v>138508.71040000001</v>
      </c>
      <c r="J26" s="99">
        <v>118930.26259999999</v>
      </c>
      <c r="K26" s="100">
        <v>111582.05339999999</v>
      </c>
      <c r="L26" s="101">
        <v>120187</v>
      </c>
      <c r="M26" s="99">
        <v>503302</v>
      </c>
      <c r="N26" s="99">
        <v>623489</v>
      </c>
      <c r="O26" s="102">
        <v>0</v>
      </c>
      <c r="P26" s="103">
        <v>0</v>
      </c>
      <c r="Q26" s="103">
        <v>0</v>
      </c>
      <c r="R26" s="104">
        <v>0</v>
      </c>
      <c r="S26" s="105">
        <v>0</v>
      </c>
      <c r="T26" s="102">
        <v>19858.014198526253</v>
      </c>
      <c r="U26" s="103">
        <v>15096.025938270039</v>
      </c>
      <c r="V26" s="103">
        <v>43227.753318176299</v>
      </c>
      <c r="W26" s="104">
        <v>12057.786855192402</v>
      </c>
      <c r="X26" s="109">
        <v>90239.580310164994</v>
      </c>
      <c r="Y26" s="102">
        <v>0</v>
      </c>
      <c r="Z26" s="103">
        <v>0</v>
      </c>
      <c r="AA26" s="103">
        <v>0</v>
      </c>
      <c r="AB26" s="104">
        <v>0</v>
      </c>
      <c r="AC26" s="105">
        <v>0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336717.14929999993</v>
      </c>
      <c r="AJ26" s="108">
        <v>275362.00200000009</v>
      </c>
      <c r="AK26" s="126">
        <v>11409.848699999995</v>
      </c>
      <c r="AL26" s="108">
        <v>51591.470189599997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10843.969499999999</v>
      </c>
      <c r="E27" s="99">
        <v>11523.648499999999</v>
      </c>
      <c r="F27" s="99">
        <v>11483.927</v>
      </c>
      <c r="G27" s="100">
        <v>10283.455</v>
      </c>
      <c r="H27" s="101">
        <v>36173.311900000001</v>
      </c>
      <c r="I27" s="99">
        <v>39553.601999999999</v>
      </c>
      <c r="J27" s="99">
        <v>34041.344700000001</v>
      </c>
      <c r="K27" s="100">
        <v>30492.741399999999</v>
      </c>
      <c r="L27" s="101">
        <v>44135</v>
      </c>
      <c r="M27" s="99">
        <v>140261</v>
      </c>
      <c r="N27" s="99">
        <v>184396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11072.326433268092</v>
      </c>
      <c r="U27" s="103">
        <v>8749.3013637285203</v>
      </c>
      <c r="V27" s="103">
        <v>16436.645115012783</v>
      </c>
      <c r="W27" s="104">
        <v>6205.2430476633817</v>
      </c>
      <c r="X27" s="109">
        <v>42463.515959672775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98094.531900000002</v>
      </c>
      <c r="AJ27" s="108">
        <v>84512.8269</v>
      </c>
      <c r="AK27" s="126">
        <v>1788.6412</v>
      </c>
      <c r="AL27" s="108">
        <v>15353.991094400004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8150.8010999999997</v>
      </c>
      <c r="E28" s="99">
        <v>8088.6311999999989</v>
      </c>
      <c r="F28" s="99">
        <v>7797.4142999999995</v>
      </c>
      <c r="G28" s="100">
        <v>8684.1534000000011</v>
      </c>
      <c r="H28" s="101">
        <v>64621.098799999992</v>
      </c>
      <c r="I28" s="99">
        <v>65854.726600000009</v>
      </c>
      <c r="J28" s="99">
        <v>65461.015599999999</v>
      </c>
      <c r="K28" s="100">
        <v>66537.158999999985</v>
      </c>
      <c r="L28" s="101">
        <v>32721</v>
      </c>
      <c r="M28" s="99">
        <v>262474</v>
      </c>
      <c r="N28" s="99">
        <v>295195</v>
      </c>
      <c r="O28" s="102">
        <v>0</v>
      </c>
      <c r="P28" s="103">
        <v>0</v>
      </c>
      <c r="Q28" s="103">
        <v>0</v>
      </c>
      <c r="R28" s="104">
        <v>0</v>
      </c>
      <c r="S28" s="105">
        <v>0</v>
      </c>
      <c r="T28" s="102">
        <v>3743.4128925497039</v>
      </c>
      <c r="U28" s="103">
        <v>3059.0507854631023</v>
      </c>
      <c r="V28" s="103">
        <v>7959.4208080691023</v>
      </c>
      <c r="W28" s="104">
        <v>2436.4009283243486</v>
      </c>
      <c r="X28" s="109">
        <v>17198.285414406258</v>
      </c>
      <c r="Y28" s="102">
        <v>0</v>
      </c>
      <c r="Z28" s="103">
        <v>0</v>
      </c>
      <c r="AA28" s="103">
        <v>0</v>
      </c>
      <c r="AB28" s="104">
        <v>0</v>
      </c>
      <c r="AC28" s="105">
        <v>0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146715.25770000002</v>
      </c>
      <c r="AJ28" s="108">
        <v>139889.56779999999</v>
      </c>
      <c r="AK28" s="126">
        <v>8590.174500000001</v>
      </c>
      <c r="AL28" s="108">
        <v>25786.345952000003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2142.0108999999998</v>
      </c>
      <c r="E29" s="99">
        <v>2125.6727999999998</v>
      </c>
      <c r="F29" s="99">
        <v>2049.1416999999997</v>
      </c>
      <c r="G29" s="100">
        <v>2282.1746000000003</v>
      </c>
      <c r="H29" s="101">
        <v>79051.127000000008</v>
      </c>
      <c r="I29" s="99">
        <v>80560.226500000004</v>
      </c>
      <c r="J29" s="99">
        <v>80078.599000000002</v>
      </c>
      <c r="K29" s="100">
        <v>81395.047500000001</v>
      </c>
      <c r="L29" s="101">
        <v>8599</v>
      </c>
      <c r="M29" s="99">
        <v>321085</v>
      </c>
      <c r="N29" s="99">
        <v>329684</v>
      </c>
      <c r="O29" s="102">
        <v>0</v>
      </c>
      <c r="P29" s="103">
        <v>0</v>
      </c>
      <c r="Q29" s="103">
        <v>0</v>
      </c>
      <c r="R29" s="104">
        <v>0</v>
      </c>
      <c r="S29" s="105">
        <v>0</v>
      </c>
      <c r="T29" s="102">
        <v>2030.9192502547871</v>
      </c>
      <c r="U29" s="103">
        <v>1179.75950286954</v>
      </c>
      <c r="V29" s="103">
        <v>7998.318714974228</v>
      </c>
      <c r="W29" s="104">
        <v>1253.9884627217918</v>
      </c>
      <c r="X29" s="109">
        <v>12462.985930820347</v>
      </c>
      <c r="Y29" s="102">
        <v>0</v>
      </c>
      <c r="Z29" s="103">
        <v>0</v>
      </c>
      <c r="AA29" s="103">
        <v>0</v>
      </c>
      <c r="AB29" s="104">
        <v>0</v>
      </c>
      <c r="AC29" s="105">
        <v>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163879.03720000002</v>
      </c>
      <c r="AJ29" s="108">
        <v>156211.15839999999</v>
      </c>
      <c r="AK29" s="126">
        <v>9593.8043999999991</v>
      </c>
      <c r="AL29" s="108">
        <v>28799.084262399996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83316.87</v>
      </c>
      <c r="E30" s="99">
        <v>88539.00999999998</v>
      </c>
      <c r="F30" s="99">
        <v>88233.819999999992</v>
      </c>
      <c r="G30" s="100">
        <v>79010.3</v>
      </c>
      <c r="H30" s="101">
        <v>159258.40800000005</v>
      </c>
      <c r="I30" s="99">
        <v>174140.63999999998</v>
      </c>
      <c r="J30" s="99">
        <v>149872.10399999999</v>
      </c>
      <c r="K30" s="100">
        <v>134248.848</v>
      </c>
      <c r="L30" s="101">
        <v>339099.99999999994</v>
      </c>
      <c r="M30" s="99">
        <v>617520</v>
      </c>
      <c r="N30" s="99">
        <v>956620</v>
      </c>
      <c r="O30" s="102">
        <v>0</v>
      </c>
      <c r="P30" s="103">
        <v>0</v>
      </c>
      <c r="Q30" s="103">
        <v>0</v>
      </c>
      <c r="R30" s="104">
        <v>0</v>
      </c>
      <c r="S30" s="105">
        <v>0</v>
      </c>
      <c r="T30" s="102">
        <v>52652.494456103603</v>
      </c>
      <c r="U30" s="103">
        <v>44683.073994648032</v>
      </c>
      <c r="V30" s="103">
        <v>49530.636546576694</v>
      </c>
      <c r="W30" s="104">
        <v>30341.167144081715</v>
      </c>
      <c r="X30" s="109">
        <v>177207.37214141001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505254.92800000007</v>
      </c>
      <c r="AJ30" s="108">
        <v>442085.85799999995</v>
      </c>
      <c r="AK30" s="126">
        <v>9279.2140000000018</v>
      </c>
      <c r="AL30" s="108">
        <v>79654.303568000018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21633.5219</v>
      </c>
      <c r="E31" s="99">
        <v>19573.5458</v>
      </c>
      <c r="F31" s="99">
        <v>17423.0213</v>
      </c>
      <c r="G31" s="100">
        <v>16826.911</v>
      </c>
      <c r="H31" s="101">
        <v>18581.063399999999</v>
      </c>
      <c r="I31" s="99">
        <v>19155.312600000001</v>
      </c>
      <c r="J31" s="99">
        <v>15914.9064</v>
      </c>
      <c r="K31" s="100">
        <v>14711.7176</v>
      </c>
      <c r="L31" s="101">
        <v>75457</v>
      </c>
      <c r="M31" s="99">
        <v>68363</v>
      </c>
      <c r="N31" s="99">
        <v>143820</v>
      </c>
      <c r="O31" s="102">
        <v>0</v>
      </c>
      <c r="P31" s="103">
        <v>0</v>
      </c>
      <c r="Q31" s="103">
        <v>0</v>
      </c>
      <c r="R31" s="104">
        <v>0</v>
      </c>
      <c r="S31" s="105">
        <v>0</v>
      </c>
      <c r="T31" s="102">
        <v>3736.431215586852</v>
      </c>
      <c r="U31" s="103">
        <v>2113.7157439587013</v>
      </c>
      <c r="V31" s="103">
        <v>15192.628688864952</v>
      </c>
      <c r="W31" s="104">
        <v>2282.3619457364957</v>
      </c>
      <c r="X31" s="109">
        <v>23325.137594147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78943.443700000003</v>
      </c>
      <c r="AJ31" s="108">
        <v>64013.636299999998</v>
      </c>
      <c r="AK31" s="126">
        <v>862.91999999999985</v>
      </c>
      <c r="AL31" s="108">
        <v>11746.527264000002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100.73699999999999</v>
      </c>
      <c r="E32" s="99">
        <v>107.051</v>
      </c>
      <c r="F32" s="99">
        <v>106.68199999999999</v>
      </c>
      <c r="G32" s="100">
        <v>95.53</v>
      </c>
      <c r="H32" s="101">
        <v>8161.2455000000009</v>
      </c>
      <c r="I32" s="99">
        <v>8923.89</v>
      </c>
      <c r="J32" s="99">
        <v>7680.2414999999992</v>
      </c>
      <c r="K32" s="100">
        <v>6879.6229999999996</v>
      </c>
      <c r="L32" s="101">
        <v>410</v>
      </c>
      <c r="M32" s="99">
        <v>31645</v>
      </c>
      <c r="N32" s="99">
        <v>32055</v>
      </c>
      <c r="O32" s="102">
        <v>0</v>
      </c>
      <c r="P32" s="103">
        <v>0</v>
      </c>
      <c r="Q32" s="103">
        <v>0</v>
      </c>
      <c r="R32" s="104">
        <v>0</v>
      </c>
      <c r="S32" s="105">
        <v>0</v>
      </c>
      <c r="T32" s="102">
        <v>282.19457399443678</v>
      </c>
      <c r="U32" s="103">
        <v>201.65099922953183</v>
      </c>
      <c r="V32" s="103">
        <v>526.81048747585305</v>
      </c>
      <c r="W32" s="104">
        <v>164.55178179066499</v>
      </c>
      <c r="X32" s="109">
        <v>1175.2078424904867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17292.923500000001</v>
      </c>
      <c r="AJ32" s="108">
        <v>14451.143</v>
      </c>
      <c r="AK32" s="126">
        <v>310.93349999999998</v>
      </c>
      <c r="AL32" s="108">
        <v>2669.1044520000005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2482.3605000000002</v>
      </c>
      <c r="E33" s="99">
        <v>2412.7050000000004</v>
      </c>
      <c r="F33" s="99">
        <v>2582.3010000000004</v>
      </c>
      <c r="G33" s="100">
        <v>2617.6334999999999</v>
      </c>
      <c r="H33" s="101">
        <v>108238.00139999999</v>
      </c>
      <c r="I33" s="99">
        <v>99952.559399999984</v>
      </c>
      <c r="J33" s="99">
        <v>88390.601700000014</v>
      </c>
      <c r="K33" s="100">
        <v>80029.837500000009</v>
      </c>
      <c r="L33" s="101">
        <v>10095</v>
      </c>
      <c r="M33" s="99">
        <v>376611</v>
      </c>
      <c r="N33" s="99">
        <v>386706</v>
      </c>
      <c r="O33" s="102">
        <v>0</v>
      </c>
      <c r="P33" s="103">
        <v>0</v>
      </c>
      <c r="Q33" s="103">
        <v>0</v>
      </c>
      <c r="R33" s="104">
        <v>0</v>
      </c>
      <c r="S33" s="105">
        <v>0</v>
      </c>
      <c r="T33" s="102">
        <v>1398.198157628249</v>
      </c>
      <c r="U33" s="103">
        <v>1121.8243782658269</v>
      </c>
      <c r="V33" s="103">
        <v>2252.8399214324086</v>
      </c>
      <c r="W33" s="104">
        <v>834.76961804756638</v>
      </c>
      <c r="X33" s="109">
        <v>5607.6320753740511</v>
      </c>
      <c r="Y33" s="102">
        <v>0</v>
      </c>
      <c r="Z33" s="103">
        <v>0</v>
      </c>
      <c r="AA33" s="103">
        <v>0</v>
      </c>
      <c r="AB33" s="104">
        <v>0</v>
      </c>
      <c r="AC33" s="105">
        <v>0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213085.62629999997</v>
      </c>
      <c r="AJ33" s="108">
        <v>165151.51230000003</v>
      </c>
      <c r="AK33" s="126">
        <v>8468.8614000000016</v>
      </c>
      <c r="AL33" s="108">
        <v>31749.181329600004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16095.876299999998</v>
      </c>
      <c r="E34" s="99">
        <v>15644.223000000002</v>
      </c>
      <c r="F34" s="99">
        <v>16743.900599999997</v>
      </c>
      <c r="G34" s="100">
        <v>16973.000099999997</v>
      </c>
      <c r="H34" s="101">
        <v>76300.101599999995</v>
      </c>
      <c r="I34" s="99">
        <v>70459.453600000008</v>
      </c>
      <c r="J34" s="99">
        <v>62309.094799999999</v>
      </c>
      <c r="K34" s="100">
        <v>56415.349999999991</v>
      </c>
      <c r="L34" s="101">
        <v>65456.999999999993</v>
      </c>
      <c r="M34" s="99">
        <v>265484</v>
      </c>
      <c r="N34" s="99">
        <v>330941</v>
      </c>
      <c r="O34" s="102">
        <v>0</v>
      </c>
      <c r="P34" s="103">
        <v>0</v>
      </c>
      <c r="Q34" s="103">
        <v>0</v>
      </c>
      <c r="R34" s="104">
        <v>0</v>
      </c>
      <c r="S34" s="105">
        <v>0</v>
      </c>
      <c r="T34" s="102">
        <v>3501.4872588988942</v>
      </c>
      <c r="U34" s="103">
        <v>2912.1003391573095</v>
      </c>
      <c r="V34" s="103">
        <v>4515.2565571861178</v>
      </c>
      <c r="W34" s="104">
        <v>2208.0459430985402</v>
      </c>
      <c r="X34" s="109">
        <v>13136.89009834086</v>
      </c>
      <c r="Y34" s="102">
        <v>0</v>
      </c>
      <c r="Z34" s="103">
        <v>0</v>
      </c>
      <c r="AA34" s="103">
        <v>0</v>
      </c>
      <c r="AB34" s="104">
        <v>0</v>
      </c>
      <c r="AC34" s="105">
        <v>0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178499.6545</v>
      </c>
      <c r="AJ34" s="108">
        <v>145193.73759999999</v>
      </c>
      <c r="AK34" s="126">
        <v>7247.6078999999972</v>
      </c>
      <c r="AL34" s="108">
        <v>27170.785605599995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599.83280000000002</v>
      </c>
      <c r="E35" s="99">
        <v>595.25760000000002</v>
      </c>
      <c r="F35" s="99">
        <v>573.82640000000015</v>
      </c>
      <c r="G35" s="100">
        <v>639.08320000000015</v>
      </c>
      <c r="H35" s="101">
        <v>9564.8700000000008</v>
      </c>
      <c r="I35" s="99">
        <v>9747.465000000002</v>
      </c>
      <c r="J35" s="99">
        <v>9689.19</v>
      </c>
      <c r="K35" s="100">
        <v>9848.4749999999985</v>
      </c>
      <c r="L35" s="101">
        <v>2408.0000000000005</v>
      </c>
      <c r="M35" s="99">
        <v>38850</v>
      </c>
      <c r="N35" s="99">
        <v>41258</v>
      </c>
      <c r="O35" s="102">
        <v>0</v>
      </c>
      <c r="P35" s="103">
        <v>0</v>
      </c>
      <c r="Q35" s="103">
        <v>0</v>
      </c>
      <c r="R35" s="104">
        <v>0</v>
      </c>
      <c r="S35" s="105">
        <v>0</v>
      </c>
      <c r="T35" s="102">
        <v>633.58013344385085</v>
      </c>
      <c r="U35" s="103">
        <v>350.14749514314639</v>
      </c>
      <c r="V35" s="103">
        <v>2685.9794331858516</v>
      </c>
      <c r="W35" s="104">
        <v>387.18304786661434</v>
      </c>
      <c r="X35" s="109">
        <v>4056.8901096394629</v>
      </c>
      <c r="Y35" s="102">
        <v>0</v>
      </c>
      <c r="Z35" s="103">
        <v>0</v>
      </c>
      <c r="AA35" s="103">
        <v>0</v>
      </c>
      <c r="AB35" s="104">
        <v>0</v>
      </c>
      <c r="AC35" s="105">
        <v>0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20507.4254</v>
      </c>
      <c r="AJ35" s="108">
        <v>19549.966799999998</v>
      </c>
      <c r="AK35" s="126">
        <v>1200.6078000000002</v>
      </c>
      <c r="AL35" s="108">
        <v>3604.0348288000009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16259.504300000001</v>
      </c>
      <c r="E36" s="99">
        <v>16135.4856</v>
      </c>
      <c r="F36" s="99">
        <v>15554.555899999999</v>
      </c>
      <c r="G36" s="100">
        <v>17323.4542</v>
      </c>
      <c r="H36" s="101">
        <v>79146.160199999998</v>
      </c>
      <c r="I36" s="99">
        <v>80657.073900000003</v>
      </c>
      <c r="J36" s="99">
        <v>80174.867399999988</v>
      </c>
      <c r="K36" s="100">
        <v>81492.898499999996</v>
      </c>
      <c r="L36" s="101">
        <v>65273</v>
      </c>
      <c r="M36" s="99">
        <v>321471</v>
      </c>
      <c r="N36" s="99">
        <v>386744</v>
      </c>
      <c r="O36" s="102">
        <v>0</v>
      </c>
      <c r="P36" s="103">
        <v>0</v>
      </c>
      <c r="Q36" s="103">
        <v>0</v>
      </c>
      <c r="R36" s="104">
        <v>0</v>
      </c>
      <c r="S36" s="105">
        <v>0</v>
      </c>
      <c r="T36" s="102">
        <v>6091.4485103896022</v>
      </c>
      <c r="U36" s="103">
        <v>3669.7310759970314</v>
      </c>
      <c r="V36" s="103">
        <v>22118.223318807002</v>
      </c>
      <c r="W36" s="104">
        <v>3665.5953805839313</v>
      </c>
      <c r="X36" s="109">
        <v>35544.998285777569</v>
      </c>
      <c r="Y36" s="102">
        <v>0</v>
      </c>
      <c r="Z36" s="103">
        <v>0</v>
      </c>
      <c r="AA36" s="103">
        <v>0</v>
      </c>
      <c r="AB36" s="104">
        <v>0</v>
      </c>
      <c r="AC36" s="105">
        <v>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192198.22399999999</v>
      </c>
      <c r="AJ36" s="108">
        <v>183291.52560000002</v>
      </c>
      <c r="AK36" s="126">
        <v>11254.250399999999</v>
      </c>
      <c r="AL36" s="108">
        <v>33783.480678399996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5930.2853999999998</v>
      </c>
      <c r="E37" s="99">
        <v>6258.4833999999992</v>
      </c>
      <c r="F37" s="99">
        <v>6551.3370000000004</v>
      </c>
      <c r="G37" s="100">
        <v>6505.8941999999997</v>
      </c>
      <c r="H37" s="101">
        <v>43426.025599999986</v>
      </c>
      <c r="I37" s="99">
        <v>46055.9136</v>
      </c>
      <c r="J37" s="99">
        <v>37689.582399999999</v>
      </c>
      <c r="K37" s="100">
        <v>37196.4784</v>
      </c>
      <c r="L37" s="101">
        <v>25245.999999999996</v>
      </c>
      <c r="M37" s="99">
        <v>164368</v>
      </c>
      <c r="N37" s="99">
        <v>189614</v>
      </c>
      <c r="O37" s="102">
        <v>0</v>
      </c>
      <c r="P37" s="103">
        <v>0</v>
      </c>
      <c r="Q37" s="103">
        <v>0</v>
      </c>
      <c r="R37" s="104">
        <v>0</v>
      </c>
      <c r="S37" s="105">
        <v>0</v>
      </c>
      <c r="T37" s="102">
        <v>2099.2500256742392</v>
      </c>
      <c r="U37" s="103">
        <v>1252.9263578133819</v>
      </c>
      <c r="V37" s="103">
        <v>7486.963420370781</v>
      </c>
      <c r="W37" s="104">
        <v>1269.7628479692412</v>
      </c>
      <c r="X37" s="109">
        <v>12108.902651827642</v>
      </c>
      <c r="Y37" s="102">
        <v>0</v>
      </c>
      <c r="Z37" s="103">
        <v>0</v>
      </c>
      <c r="AA37" s="103">
        <v>0</v>
      </c>
      <c r="AB37" s="104">
        <v>0</v>
      </c>
      <c r="AC37" s="105">
        <v>0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101670.70799999998</v>
      </c>
      <c r="AJ37" s="108">
        <v>82937.482400000023</v>
      </c>
      <c r="AK37" s="126">
        <v>5005.8095999999996</v>
      </c>
      <c r="AL37" s="108">
        <v>15865.382608000005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4941.3563999999997</v>
      </c>
      <c r="E38" s="99">
        <v>5214.8243999999995</v>
      </c>
      <c r="F38" s="99">
        <v>5458.8420000000006</v>
      </c>
      <c r="G38" s="100">
        <v>5420.9771999999994</v>
      </c>
      <c r="H38" s="101">
        <v>92864.450599999996</v>
      </c>
      <c r="I38" s="99">
        <v>98488.338600000003</v>
      </c>
      <c r="J38" s="99">
        <v>80597.344899999996</v>
      </c>
      <c r="K38" s="100">
        <v>79542.865900000004</v>
      </c>
      <c r="L38" s="101">
        <v>21036</v>
      </c>
      <c r="M38" s="99">
        <v>351493</v>
      </c>
      <c r="N38" s="99">
        <v>372529</v>
      </c>
      <c r="O38" s="102">
        <v>0</v>
      </c>
      <c r="P38" s="103">
        <v>0</v>
      </c>
      <c r="Q38" s="103">
        <v>0</v>
      </c>
      <c r="R38" s="104">
        <v>0</v>
      </c>
      <c r="S38" s="105">
        <v>0</v>
      </c>
      <c r="T38" s="102">
        <v>6449.6031233107642</v>
      </c>
      <c r="U38" s="103">
        <v>4476.4305333416924</v>
      </c>
      <c r="V38" s="103">
        <v>21271.048715257464</v>
      </c>
      <c r="W38" s="104">
        <v>4202.6759512465351</v>
      </c>
      <c r="X38" s="109">
        <v>36399.758323156457</v>
      </c>
      <c r="Y38" s="102">
        <v>0</v>
      </c>
      <c r="Z38" s="103">
        <v>0</v>
      </c>
      <c r="AA38" s="103">
        <v>0</v>
      </c>
      <c r="AB38" s="104">
        <v>0</v>
      </c>
      <c r="AC38" s="105">
        <v>0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201508.97</v>
      </c>
      <c r="AJ38" s="108">
        <v>161185.26439999999</v>
      </c>
      <c r="AK38" s="126">
        <v>9834.7656000000006</v>
      </c>
      <c r="AL38" s="108">
        <v>31170.246488000004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27637.929199999999</v>
      </c>
      <c r="E39" s="99">
        <v>27338.191000000003</v>
      </c>
      <c r="F39" s="99">
        <v>24392.488000000001</v>
      </c>
      <c r="G39" s="100">
        <v>23989.391800000001</v>
      </c>
      <c r="H39" s="101">
        <v>157520.85439999995</v>
      </c>
      <c r="I39" s="99">
        <v>162480.28159999999</v>
      </c>
      <c r="J39" s="99">
        <v>139513.41039999999</v>
      </c>
      <c r="K39" s="100">
        <v>130893.45359999999</v>
      </c>
      <c r="L39" s="101">
        <v>103358</v>
      </c>
      <c r="M39" s="99">
        <v>590407.99999999988</v>
      </c>
      <c r="N39" s="99">
        <v>693765.99999999988</v>
      </c>
      <c r="O39" s="102">
        <v>0</v>
      </c>
      <c r="P39" s="103">
        <v>0</v>
      </c>
      <c r="Q39" s="103">
        <v>0</v>
      </c>
      <c r="R39" s="104">
        <v>0</v>
      </c>
      <c r="S39" s="105">
        <v>0</v>
      </c>
      <c r="T39" s="102">
        <v>11267.964969026609</v>
      </c>
      <c r="U39" s="103">
        <v>6801.7625831780078</v>
      </c>
      <c r="V39" s="103">
        <v>41767.143580666496</v>
      </c>
      <c r="W39" s="104">
        <v>6780.7428151668064</v>
      </c>
      <c r="X39" s="109">
        <v>66617.613948037921</v>
      </c>
      <c r="Y39" s="102">
        <v>0</v>
      </c>
      <c r="Z39" s="103">
        <v>0</v>
      </c>
      <c r="AA39" s="103">
        <v>0</v>
      </c>
      <c r="AB39" s="104">
        <v>0</v>
      </c>
      <c r="AC39" s="105">
        <v>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374977.25619999995</v>
      </c>
      <c r="AJ39" s="108">
        <v>306092.82599999994</v>
      </c>
      <c r="AK39" s="126">
        <v>12695.917800000001</v>
      </c>
      <c r="AL39" s="108">
        <v>57406.638942400008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7317.7308000000021</v>
      </c>
      <c r="E40" s="99">
        <v>6620.9256000000005</v>
      </c>
      <c r="F40" s="99">
        <v>5893.4916000000003</v>
      </c>
      <c r="G40" s="100">
        <v>5691.8520000000008</v>
      </c>
      <c r="H40" s="101">
        <v>66506.470199999996</v>
      </c>
      <c r="I40" s="99">
        <v>68561.857799999998</v>
      </c>
      <c r="J40" s="99">
        <v>56963.599200000011</v>
      </c>
      <c r="K40" s="100">
        <v>52657.072799999994</v>
      </c>
      <c r="L40" s="101">
        <v>25524.000000000007</v>
      </c>
      <c r="M40" s="99">
        <v>244688.99999999997</v>
      </c>
      <c r="N40" s="99">
        <v>270213</v>
      </c>
      <c r="O40" s="102">
        <v>0</v>
      </c>
      <c r="P40" s="103">
        <v>0</v>
      </c>
      <c r="Q40" s="103">
        <v>0</v>
      </c>
      <c r="R40" s="104">
        <v>0</v>
      </c>
      <c r="S40" s="105">
        <v>0</v>
      </c>
      <c r="T40" s="102">
        <v>1833.0001828414956</v>
      </c>
      <c r="U40" s="103">
        <v>1514.4459713011693</v>
      </c>
      <c r="V40" s="103">
        <v>3224.333893365404</v>
      </c>
      <c r="W40" s="104">
        <v>1067.0017821237311</v>
      </c>
      <c r="X40" s="109">
        <v>7638.7818296318001</v>
      </c>
      <c r="Y40" s="102">
        <v>0</v>
      </c>
      <c r="Z40" s="103">
        <v>0</v>
      </c>
      <c r="AA40" s="103">
        <v>0</v>
      </c>
      <c r="AB40" s="104">
        <v>0</v>
      </c>
      <c r="AC40" s="105">
        <v>0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149006.98440000002</v>
      </c>
      <c r="AJ40" s="108">
        <v>119584.73759999998</v>
      </c>
      <c r="AK40" s="126">
        <v>1621.278</v>
      </c>
      <c r="AL40" s="108">
        <v>22069.700817600002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8603.2936000000009</v>
      </c>
      <c r="E41" s="99">
        <v>7784.0752000000002</v>
      </c>
      <c r="F41" s="99">
        <v>6928.8472000000002</v>
      </c>
      <c r="G41" s="100">
        <v>6691.7839999999997</v>
      </c>
      <c r="H41" s="101">
        <v>53295.087599999999</v>
      </c>
      <c r="I41" s="99">
        <v>54942.176400000011</v>
      </c>
      <c r="J41" s="99">
        <v>45647.889600000002</v>
      </c>
      <c r="K41" s="100">
        <v>42196.846399999995</v>
      </c>
      <c r="L41" s="101">
        <v>30008</v>
      </c>
      <c r="M41" s="99">
        <v>196082</v>
      </c>
      <c r="N41" s="99">
        <v>226090</v>
      </c>
      <c r="O41" s="102">
        <v>0</v>
      </c>
      <c r="P41" s="103">
        <v>0</v>
      </c>
      <c r="Q41" s="103">
        <v>0</v>
      </c>
      <c r="R41" s="104">
        <v>0</v>
      </c>
      <c r="S41" s="105">
        <v>0</v>
      </c>
      <c r="T41" s="102">
        <v>3067.7221996747276</v>
      </c>
      <c r="U41" s="103">
        <v>2491.746047724042</v>
      </c>
      <c r="V41" s="103">
        <v>4356.480290649225</v>
      </c>
      <c r="W41" s="104">
        <v>1763.3296086385619</v>
      </c>
      <c r="X41" s="109">
        <v>11679.278146686556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124624.63280000001</v>
      </c>
      <c r="AJ41" s="108">
        <v>100108.8272</v>
      </c>
      <c r="AK41" s="126">
        <v>1356.5399999999997</v>
      </c>
      <c r="AL41" s="108">
        <v>18465.945968</v>
      </c>
    </row>
    <row r="42" spans="1:38" x14ac:dyDescent="0.5">
      <c r="A42" s="128"/>
      <c r="B42" s="124" t="s">
        <v>191</v>
      </c>
      <c r="C42" s="125" t="s">
        <v>18</v>
      </c>
      <c r="D42" s="110">
        <v>1319506.4744999995</v>
      </c>
      <c r="E42" s="111">
        <v>1307331.0689999999</v>
      </c>
      <c r="F42" s="111">
        <v>1282099.7490999999</v>
      </c>
      <c r="G42" s="112">
        <v>1336567.7074000004</v>
      </c>
      <c r="H42" s="113">
        <v>3352482.7312000003</v>
      </c>
      <c r="I42" s="111">
        <v>3398865.8264000006</v>
      </c>
      <c r="J42" s="111">
        <v>3064007.6573999994</v>
      </c>
      <c r="K42" s="112">
        <v>2875371.7850000006</v>
      </c>
      <c r="L42" s="113">
        <v>5245505</v>
      </c>
      <c r="M42" s="111">
        <v>12690728</v>
      </c>
      <c r="N42" s="111">
        <v>17936233</v>
      </c>
      <c r="O42" s="110">
        <v>0</v>
      </c>
      <c r="P42" s="111">
        <v>0</v>
      </c>
      <c r="Q42" s="111">
        <v>0</v>
      </c>
      <c r="R42" s="112">
        <v>0</v>
      </c>
      <c r="S42" s="114">
        <v>0</v>
      </c>
      <c r="T42" s="110">
        <v>292952.75339491823</v>
      </c>
      <c r="U42" s="111">
        <v>213461.7057830666</v>
      </c>
      <c r="V42" s="111">
        <v>697213.79810570623</v>
      </c>
      <c r="W42" s="112">
        <v>175991.16901400819</v>
      </c>
      <c r="X42" s="115">
        <v>1379619.4262976993</v>
      </c>
      <c r="Y42" s="110">
        <v>0</v>
      </c>
      <c r="Z42" s="111">
        <v>0</v>
      </c>
      <c r="AA42" s="111">
        <v>0</v>
      </c>
      <c r="AB42" s="112">
        <v>0</v>
      </c>
      <c r="AC42" s="114">
        <v>0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9378186.1011000015</v>
      </c>
      <c r="AJ42" s="111">
        <v>8201847.3937999997</v>
      </c>
      <c r="AK42" s="127">
        <v>356199.50509999989</v>
      </c>
      <c r="AL42" s="111">
        <v>1515672.6884015996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110" priority="11">
      <formula>CELL("protect",A1)=1</formula>
    </cfRule>
  </conditionalFormatting>
  <conditionalFormatting sqref="O8:AL42">
    <cfRule type="expression" dxfId="109" priority="10" stopIfTrue="1">
      <formula>O8-#REF!&gt;1</formula>
    </cfRule>
  </conditionalFormatting>
  <conditionalFormatting sqref="G7">
    <cfRule type="expression" dxfId="108" priority="9">
      <formula>CELL("protect",G7)=1</formula>
    </cfRule>
  </conditionalFormatting>
  <conditionalFormatting sqref="H7">
    <cfRule type="expression" dxfId="107" priority="8">
      <formula>CELL("protect",H7)=1</formula>
    </cfRule>
  </conditionalFormatting>
  <conditionalFormatting sqref="K7">
    <cfRule type="expression" dxfId="106" priority="7">
      <formula>CELL("protect",K7)=1</formula>
    </cfRule>
  </conditionalFormatting>
  <conditionalFormatting sqref="L7">
    <cfRule type="expression" dxfId="105" priority="6">
      <formula>CELL("protect",L7)=1</formula>
    </cfRule>
  </conditionalFormatting>
  <conditionalFormatting sqref="R7">
    <cfRule type="expression" dxfId="104" priority="5">
      <formula>CELL("protect",R7)=1</formula>
    </cfRule>
  </conditionalFormatting>
  <conditionalFormatting sqref="AB7">
    <cfRule type="expression" dxfId="103" priority="4">
      <formula>CELL("protect",AB7)=1</formula>
    </cfRule>
  </conditionalFormatting>
  <conditionalFormatting sqref="A8:A41">
    <cfRule type="expression" dxfId="102" priority="3">
      <formula>CELL("protect",A8)=1</formula>
    </cfRule>
  </conditionalFormatting>
  <conditionalFormatting sqref="A42">
    <cfRule type="expression" dxfId="101" priority="2">
      <formula>CELL("protect",A42)=1</formula>
    </cfRule>
  </conditionalFormatting>
  <conditionalFormatting sqref="A5:A6">
    <cfRule type="expression" dxfId="100" priority="1">
      <formula>CELL("protect",A5)=1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EB0D-6B6A-43A1-80D4-DB22291A065F}">
  <sheetPr>
    <tabColor theme="4"/>
  </sheetPr>
  <dimension ref="A1:AL44"/>
  <sheetViews>
    <sheetView showGridLines="0" zoomScale="130" zoomScaleNormal="130" workbookViewId="0">
      <pane xSplit="3" topLeftCell="D1" activePane="topRight" state="frozen"/>
      <selection activeCell="U24" sqref="U24"/>
      <selection pane="topRight"/>
    </sheetView>
  </sheetViews>
  <sheetFormatPr defaultColWidth="8.7890625" defaultRowHeight="14.1" x14ac:dyDescent="0.5"/>
  <cols>
    <col min="1" max="1" width="13.5234375" style="92" customWidth="1"/>
    <col min="2" max="2" width="7.5234375" style="92" customWidth="1"/>
    <col min="3" max="3" width="12.15625" style="92" bestFit="1" customWidth="1"/>
    <col min="4" max="8" width="13.7890625" style="93" bestFit="1" customWidth="1"/>
    <col min="9" max="9" width="13.15625" style="93" bestFit="1" customWidth="1"/>
    <col min="10" max="10" width="13.7890625" style="93" bestFit="1" customWidth="1"/>
    <col min="11" max="11" width="13.15625" style="93" bestFit="1" customWidth="1"/>
    <col min="12" max="12" width="13.47265625" style="93" bestFit="1" customWidth="1"/>
    <col min="13" max="13" width="14.5234375" style="93" bestFit="1" customWidth="1"/>
    <col min="14" max="14" width="15.15625" style="93" bestFit="1" customWidth="1"/>
    <col min="15" max="15" width="10.7890625" style="93" bestFit="1" customWidth="1"/>
    <col min="16" max="16" width="11" style="93" bestFit="1" customWidth="1"/>
    <col min="17" max="18" width="10.15625" style="93" bestFit="1" customWidth="1"/>
    <col min="19" max="19" width="11.7890625" style="93" bestFit="1" customWidth="1"/>
    <col min="20" max="20" width="10.7890625" style="93" bestFit="1" customWidth="1"/>
    <col min="21" max="21" width="10.5234375" style="93" bestFit="1" customWidth="1"/>
    <col min="22" max="22" width="11.7890625" style="93" bestFit="1" customWidth="1"/>
    <col min="23" max="23" width="9.7890625" style="93" bestFit="1" customWidth="1"/>
    <col min="24" max="24" width="13" style="93" bestFit="1" customWidth="1"/>
    <col min="25" max="25" width="10.15625" style="93" bestFit="1" customWidth="1"/>
    <col min="26" max="28" width="9.7890625" style="93" bestFit="1" customWidth="1"/>
    <col min="29" max="29" width="12.15625" style="93" bestFit="1" customWidth="1"/>
    <col min="30" max="33" width="10.15625" style="93" bestFit="1" customWidth="1"/>
    <col min="34" max="34" width="10.5234375" style="93" bestFit="1" customWidth="1"/>
    <col min="35" max="35" width="15.7890625" style="93" bestFit="1" customWidth="1"/>
    <col min="36" max="36" width="17.26171875" style="93" bestFit="1" customWidth="1"/>
    <col min="37" max="37" width="13" style="93" bestFit="1" customWidth="1"/>
    <col min="38" max="38" width="16.15625" style="93" bestFit="1" customWidth="1"/>
    <col min="39" max="16384" width="8.7890625" style="92"/>
  </cols>
  <sheetData>
    <row r="1" spans="1:38" ht="22.2" x14ac:dyDescent="0.7">
      <c r="A1" s="5" t="s">
        <v>1011</v>
      </c>
    </row>
    <row r="2" spans="1:38" x14ac:dyDescent="0.5">
      <c r="A2" s="1" t="s">
        <v>193</v>
      </c>
    </row>
    <row r="4" spans="1:38" x14ac:dyDescent="0.5">
      <c r="D4" s="181" t="s">
        <v>94</v>
      </c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1" t="s">
        <v>1006</v>
      </c>
      <c r="P4" s="182"/>
      <c r="Q4" s="182"/>
      <c r="R4" s="182"/>
      <c r="S4" s="183"/>
      <c r="T4" s="184" t="s">
        <v>1007</v>
      </c>
      <c r="U4" s="185"/>
      <c r="V4" s="185"/>
      <c r="W4" s="185"/>
      <c r="X4" s="186"/>
      <c r="Y4" s="181" t="s">
        <v>1008</v>
      </c>
      <c r="Z4" s="182"/>
      <c r="AA4" s="182"/>
      <c r="AB4" s="182"/>
      <c r="AC4" s="183"/>
      <c r="AD4" s="181" t="s">
        <v>95</v>
      </c>
      <c r="AE4" s="182"/>
      <c r="AF4" s="182"/>
      <c r="AG4" s="182"/>
      <c r="AH4" s="183"/>
      <c r="AI4" s="181" t="s">
        <v>96</v>
      </c>
      <c r="AJ4" s="182"/>
      <c r="AK4" s="182"/>
      <c r="AL4" s="182"/>
    </row>
    <row r="5" spans="1:38" x14ac:dyDescent="0.5">
      <c r="A5" s="192" t="s">
        <v>97</v>
      </c>
      <c r="B5" s="192" t="s">
        <v>98</v>
      </c>
      <c r="C5" s="196" t="s">
        <v>99</v>
      </c>
      <c r="D5" s="174" t="s">
        <v>11</v>
      </c>
      <c r="E5" s="175"/>
      <c r="F5" s="175"/>
      <c r="G5" s="179"/>
      <c r="H5" s="180" t="s">
        <v>12</v>
      </c>
      <c r="I5" s="175"/>
      <c r="J5" s="175"/>
      <c r="K5" s="179"/>
      <c r="L5" s="180" t="s">
        <v>18</v>
      </c>
      <c r="M5" s="175"/>
      <c r="N5" s="175"/>
      <c r="O5" s="174"/>
      <c r="P5" s="175"/>
      <c r="Q5" s="175"/>
      <c r="R5" s="179"/>
      <c r="S5" s="194" t="s">
        <v>18</v>
      </c>
      <c r="T5" s="174"/>
      <c r="U5" s="175"/>
      <c r="V5" s="175"/>
      <c r="W5" s="179"/>
      <c r="X5" s="200" t="s">
        <v>18</v>
      </c>
      <c r="Y5" s="174"/>
      <c r="Z5" s="175"/>
      <c r="AA5" s="175"/>
      <c r="AB5" s="179"/>
      <c r="AC5" s="194" t="s">
        <v>18</v>
      </c>
      <c r="AD5" s="174" t="s">
        <v>18</v>
      </c>
      <c r="AE5" s="175"/>
      <c r="AF5" s="175"/>
      <c r="AG5" s="179"/>
      <c r="AH5" s="194" t="s">
        <v>18</v>
      </c>
      <c r="AI5" s="198" t="s">
        <v>18</v>
      </c>
      <c r="AJ5" s="199"/>
      <c r="AK5" s="199"/>
      <c r="AL5" s="199"/>
    </row>
    <row r="6" spans="1:38" x14ac:dyDescent="0.5">
      <c r="A6" s="193"/>
      <c r="B6" s="193"/>
      <c r="C6" s="197"/>
      <c r="D6" s="94" t="s">
        <v>101</v>
      </c>
      <c r="E6" s="95" t="s">
        <v>102</v>
      </c>
      <c r="F6" s="95" t="s">
        <v>103</v>
      </c>
      <c r="G6" s="96" t="s">
        <v>104</v>
      </c>
      <c r="H6" s="97" t="s">
        <v>101</v>
      </c>
      <c r="I6" s="95" t="s">
        <v>102</v>
      </c>
      <c r="J6" s="95" t="s">
        <v>103</v>
      </c>
      <c r="K6" s="96" t="s">
        <v>104</v>
      </c>
      <c r="L6" s="97" t="s">
        <v>11</v>
      </c>
      <c r="M6" s="95" t="s">
        <v>12</v>
      </c>
      <c r="N6" s="95" t="s">
        <v>18</v>
      </c>
      <c r="O6" s="94" t="s">
        <v>101</v>
      </c>
      <c r="P6" s="95" t="s">
        <v>102</v>
      </c>
      <c r="Q6" s="95" t="s">
        <v>103</v>
      </c>
      <c r="R6" s="96" t="s">
        <v>104</v>
      </c>
      <c r="S6" s="195"/>
      <c r="T6" s="94" t="s">
        <v>101</v>
      </c>
      <c r="U6" s="95" t="s">
        <v>102</v>
      </c>
      <c r="V6" s="95" t="s">
        <v>103</v>
      </c>
      <c r="W6" s="96" t="s">
        <v>104</v>
      </c>
      <c r="X6" s="201"/>
      <c r="Y6" s="94" t="s">
        <v>101</v>
      </c>
      <c r="Z6" s="95" t="s">
        <v>102</v>
      </c>
      <c r="AA6" s="95" t="s">
        <v>103</v>
      </c>
      <c r="AB6" s="96" t="s">
        <v>104</v>
      </c>
      <c r="AC6" s="195"/>
      <c r="AD6" s="94" t="s">
        <v>101</v>
      </c>
      <c r="AE6" s="95" t="s">
        <v>102</v>
      </c>
      <c r="AF6" s="95" t="s">
        <v>103</v>
      </c>
      <c r="AG6" s="96" t="s">
        <v>104</v>
      </c>
      <c r="AH6" s="195"/>
      <c r="AI6" s="94" t="s">
        <v>105</v>
      </c>
      <c r="AJ6" s="95" t="s">
        <v>106</v>
      </c>
      <c r="AK6" s="95" t="s">
        <v>107</v>
      </c>
      <c r="AL6" s="95" t="s">
        <v>108</v>
      </c>
    </row>
    <row r="7" spans="1:38" x14ac:dyDescent="0.5">
      <c r="A7" s="68" t="s">
        <v>109</v>
      </c>
      <c r="B7" s="68" t="s">
        <v>110</v>
      </c>
      <c r="C7" s="68" t="s">
        <v>111</v>
      </c>
      <c r="D7" s="67" t="s">
        <v>113</v>
      </c>
      <c r="E7" s="68" t="s">
        <v>114</v>
      </c>
      <c r="F7" s="68" t="s">
        <v>115</v>
      </c>
      <c r="G7" s="116" t="s">
        <v>116</v>
      </c>
      <c r="H7" s="117" t="s">
        <v>117</v>
      </c>
      <c r="I7" s="68" t="s">
        <v>118</v>
      </c>
      <c r="J7" s="68" t="s">
        <v>119</v>
      </c>
      <c r="K7" s="116" t="s">
        <v>120</v>
      </c>
      <c r="L7" s="117" t="s">
        <v>121</v>
      </c>
      <c r="M7" s="117" t="s">
        <v>122</v>
      </c>
      <c r="N7" s="117" t="s">
        <v>124</v>
      </c>
      <c r="O7" s="118" t="s">
        <v>125</v>
      </c>
      <c r="P7" s="119" t="s">
        <v>126</v>
      </c>
      <c r="Q7" s="119" t="s">
        <v>127</v>
      </c>
      <c r="R7" s="116" t="s">
        <v>128</v>
      </c>
      <c r="S7" s="69" t="s">
        <v>129</v>
      </c>
      <c r="T7" s="67" t="s">
        <v>130</v>
      </c>
      <c r="U7" s="68" t="s">
        <v>131</v>
      </c>
      <c r="V7" s="68" t="s">
        <v>132</v>
      </c>
      <c r="W7" s="68" t="s">
        <v>133</v>
      </c>
      <c r="X7" s="69" t="s">
        <v>123</v>
      </c>
      <c r="Y7" s="67" t="s">
        <v>134</v>
      </c>
      <c r="Z7" s="68" t="s">
        <v>135</v>
      </c>
      <c r="AA7" s="68" t="s">
        <v>136</v>
      </c>
      <c r="AB7" s="116" t="s">
        <v>137</v>
      </c>
      <c r="AC7" s="68" t="s">
        <v>138</v>
      </c>
      <c r="AD7" s="67" t="s">
        <v>139</v>
      </c>
      <c r="AE7" s="68" t="s">
        <v>140</v>
      </c>
      <c r="AF7" s="68" t="s">
        <v>141</v>
      </c>
      <c r="AG7" s="68" t="s">
        <v>142</v>
      </c>
      <c r="AH7" s="69" t="s">
        <v>143</v>
      </c>
      <c r="AI7" s="67" t="s">
        <v>144</v>
      </c>
      <c r="AJ7" s="68" t="s">
        <v>145</v>
      </c>
      <c r="AK7" s="68" t="s">
        <v>146</v>
      </c>
      <c r="AL7" s="68" t="s">
        <v>147</v>
      </c>
    </row>
    <row r="8" spans="1:38" x14ac:dyDescent="0.5">
      <c r="A8" s="121" t="s">
        <v>148</v>
      </c>
      <c r="B8" s="120" t="s">
        <v>149</v>
      </c>
      <c r="C8" s="121" t="s">
        <v>32</v>
      </c>
      <c r="D8" s="98">
        <v>7342.7392735350186</v>
      </c>
      <c r="E8" s="99">
        <v>7263.10597550491</v>
      </c>
      <c r="F8" s="99">
        <v>0</v>
      </c>
      <c r="G8" s="100">
        <v>0</v>
      </c>
      <c r="H8" s="101">
        <v>76071.671343442329</v>
      </c>
      <c r="I8" s="99">
        <v>78466.731460702154</v>
      </c>
      <c r="J8" s="99">
        <v>0</v>
      </c>
      <c r="K8" s="100">
        <v>0</v>
      </c>
      <c r="L8" s="101">
        <v>20979.255067242913</v>
      </c>
      <c r="M8" s="99">
        <v>217750.88232753717</v>
      </c>
      <c r="N8" s="99">
        <v>238730.13739478009</v>
      </c>
      <c r="O8" s="102">
        <v>0</v>
      </c>
      <c r="P8" s="103">
        <v>0</v>
      </c>
      <c r="Q8" s="103">
        <v>0</v>
      </c>
      <c r="R8" s="104">
        <v>0</v>
      </c>
      <c r="S8" s="105">
        <v>0</v>
      </c>
      <c r="T8" s="102">
        <v>3295.2047185001788</v>
      </c>
      <c r="U8" s="103">
        <v>1791.2878979388713</v>
      </c>
      <c r="V8" s="103">
        <v>0</v>
      </c>
      <c r="W8" s="104">
        <v>0</v>
      </c>
      <c r="X8" s="106">
        <v>0</v>
      </c>
      <c r="Y8" s="102">
        <v>0</v>
      </c>
      <c r="Z8" s="103">
        <v>0</v>
      </c>
      <c r="AA8" s="103">
        <v>0</v>
      </c>
      <c r="AB8" s="104">
        <v>0</v>
      </c>
      <c r="AC8" s="105">
        <v>0</v>
      </c>
      <c r="AD8" s="98">
        <v>0</v>
      </c>
      <c r="AE8" s="99">
        <v>0</v>
      </c>
      <c r="AF8" s="99">
        <v>0</v>
      </c>
      <c r="AG8" s="100">
        <v>0</v>
      </c>
      <c r="AH8" s="105">
        <v>0</v>
      </c>
      <c r="AI8" s="107">
        <v>169144.24805318442</v>
      </c>
      <c r="AJ8" s="108">
        <v>69585.88934159567</v>
      </c>
      <c r="AK8" s="126">
        <v>0</v>
      </c>
      <c r="AL8" s="108">
        <v>19754.059440923433</v>
      </c>
    </row>
    <row r="9" spans="1:38" x14ac:dyDescent="0.5">
      <c r="A9" s="121" t="s">
        <v>151</v>
      </c>
      <c r="B9" s="120" t="s">
        <v>152</v>
      </c>
      <c r="C9" s="121" t="s">
        <v>33</v>
      </c>
      <c r="D9" s="98">
        <v>2406.6374286695286</v>
      </c>
      <c r="E9" s="99">
        <v>2433.4425913133055</v>
      </c>
      <c r="F9" s="99">
        <v>0</v>
      </c>
      <c r="G9" s="100">
        <v>0</v>
      </c>
      <c r="H9" s="101">
        <v>43898.765328945439</v>
      </c>
      <c r="I9" s="99">
        <v>42473.023552022976</v>
      </c>
      <c r="J9" s="99">
        <v>0</v>
      </c>
      <c r="K9" s="100">
        <v>0</v>
      </c>
      <c r="L9" s="101">
        <v>8146.4385600000023</v>
      </c>
      <c r="M9" s="99">
        <v>128686.39668000001</v>
      </c>
      <c r="N9" s="99">
        <v>136832.83524000001</v>
      </c>
      <c r="O9" s="102">
        <v>0</v>
      </c>
      <c r="P9" s="103">
        <v>0</v>
      </c>
      <c r="Q9" s="103">
        <v>0</v>
      </c>
      <c r="R9" s="104">
        <v>0</v>
      </c>
      <c r="S9" s="105">
        <v>0</v>
      </c>
      <c r="T9" s="102">
        <v>3186.6279913022122</v>
      </c>
      <c r="U9" s="103">
        <v>1753.9352912948411</v>
      </c>
      <c r="V9" s="103">
        <v>0</v>
      </c>
      <c r="W9" s="104">
        <v>0</v>
      </c>
      <c r="X9" s="109">
        <v>0</v>
      </c>
      <c r="Y9" s="102">
        <v>0</v>
      </c>
      <c r="Z9" s="103">
        <v>0</v>
      </c>
      <c r="AA9" s="103">
        <v>0</v>
      </c>
      <c r="AB9" s="104">
        <v>0</v>
      </c>
      <c r="AC9" s="105">
        <v>0</v>
      </c>
      <c r="AD9" s="98">
        <v>0</v>
      </c>
      <c r="AE9" s="99">
        <v>0</v>
      </c>
      <c r="AF9" s="99">
        <v>0</v>
      </c>
      <c r="AG9" s="100">
        <v>0</v>
      </c>
      <c r="AH9" s="105">
        <v>0</v>
      </c>
      <c r="AI9" s="107">
        <v>91211.868900951245</v>
      </c>
      <c r="AJ9" s="108">
        <v>45620.966339048769</v>
      </c>
      <c r="AK9" s="126">
        <v>0</v>
      </c>
      <c r="AL9" s="108">
        <v>12174.838348314242</v>
      </c>
    </row>
    <row r="10" spans="1:38" x14ac:dyDescent="0.5">
      <c r="A10" s="121" t="s">
        <v>148</v>
      </c>
      <c r="B10" s="120" t="s">
        <v>153</v>
      </c>
      <c r="C10" s="121" t="s">
        <v>34</v>
      </c>
      <c r="D10" s="98">
        <v>8276.9198931999981</v>
      </c>
      <c r="E10" s="99">
        <v>8187.1552421518327</v>
      </c>
      <c r="F10" s="99">
        <v>0</v>
      </c>
      <c r="G10" s="100">
        <v>0</v>
      </c>
      <c r="H10" s="101">
        <v>61159.160188612455</v>
      </c>
      <c r="I10" s="99">
        <v>63084.710959168486</v>
      </c>
      <c r="J10" s="99">
        <v>0</v>
      </c>
      <c r="K10" s="100">
        <v>0</v>
      </c>
      <c r="L10" s="101">
        <v>23648.342551999998</v>
      </c>
      <c r="M10" s="99">
        <v>175064.65755638434</v>
      </c>
      <c r="N10" s="99">
        <v>198713.00010838432</v>
      </c>
      <c r="O10" s="102">
        <v>0</v>
      </c>
      <c r="P10" s="103">
        <v>0</v>
      </c>
      <c r="Q10" s="103">
        <v>0</v>
      </c>
      <c r="R10" s="104">
        <v>0</v>
      </c>
      <c r="S10" s="105">
        <v>0</v>
      </c>
      <c r="T10" s="102">
        <v>4507.266602756773</v>
      </c>
      <c r="U10" s="103">
        <v>3098.7205699192687</v>
      </c>
      <c r="V10" s="103">
        <v>0</v>
      </c>
      <c r="W10" s="104">
        <v>0</v>
      </c>
      <c r="X10" s="109">
        <v>0</v>
      </c>
      <c r="Y10" s="102">
        <v>0</v>
      </c>
      <c r="Z10" s="103">
        <v>0</v>
      </c>
      <c r="AA10" s="103">
        <v>0</v>
      </c>
      <c r="AB10" s="104">
        <v>0</v>
      </c>
      <c r="AC10" s="105">
        <v>0</v>
      </c>
      <c r="AD10" s="98">
        <v>0</v>
      </c>
      <c r="AE10" s="99">
        <v>0</v>
      </c>
      <c r="AF10" s="99">
        <v>0</v>
      </c>
      <c r="AG10" s="100">
        <v>0</v>
      </c>
      <c r="AH10" s="105">
        <v>0</v>
      </c>
      <c r="AI10" s="107">
        <v>140707.94628313277</v>
      </c>
      <c r="AJ10" s="108">
        <v>58005.053825251554</v>
      </c>
      <c r="AK10" s="126">
        <v>0</v>
      </c>
      <c r="AL10" s="108">
        <v>16442.785392168415</v>
      </c>
    </row>
    <row r="11" spans="1:38" x14ac:dyDescent="0.5">
      <c r="A11" s="121" t="s">
        <v>154</v>
      </c>
      <c r="B11" s="120" t="s">
        <v>155</v>
      </c>
      <c r="C11" s="121" t="s">
        <v>35</v>
      </c>
      <c r="D11" s="98">
        <v>60209.103885370918</v>
      </c>
      <c r="E11" s="99">
        <v>63541.238200014675</v>
      </c>
      <c r="F11" s="99">
        <v>0</v>
      </c>
      <c r="G11" s="100">
        <v>0</v>
      </c>
      <c r="H11" s="101">
        <v>79535.735574743099</v>
      </c>
      <c r="I11" s="99">
        <v>84352.434171245317</v>
      </c>
      <c r="J11" s="99">
        <v>0</v>
      </c>
      <c r="K11" s="100">
        <v>0</v>
      </c>
      <c r="L11" s="101">
        <v>189803.49692259327</v>
      </c>
      <c r="M11" s="99">
        <v>232014.35052026686</v>
      </c>
      <c r="N11" s="99">
        <v>421817.84744286013</v>
      </c>
      <c r="O11" s="102">
        <v>0</v>
      </c>
      <c r="P11" s="103">
        <v>0</v>
      </c>
      <c r="Q11" s="103">
        <v>0</v>
      </c>
      <c r="R11" s="104">
        <v>0</v>
      </c>
      <c r="S11" s="105">
        <v>0</v>
      </c>
      <c r="T11" s="102">
        <v>6181.7394855955799</v>
      </c>
      <c r="U11" s="103">
        <v>3794.4328085834022</v>
      </c>
      <c r="V11" s="103">
        <v>0</v>
      </c>
      <c r="W11" s="104">
        <v>0</v>
      </c>
      <c r="X11" s="109">
        <v>0</v>
      </c>
      <c r="Y11" s="102">
        <v>0</v>
      </c>
      <c r="Z11" s="103">
        <v>0</v>
      </c>
      <c r="AA11" s="103">
        <v>0</v>
      </c>
      <c r="AB11" s="104">
        <v>0</v>
      </c>
      <c r="AC11" s="105">
        <v>0</v>
      </c>
      <c r="AD11" s="98">
        <v>0</v>
      </c>
      <c r="AE11" s="99">
        <v>0</v>
      </c>
      <c r="AF11" s="99">
        <v>0</v>
      </c>
      <c r="AG11" s="100">
        <v>0</v>
      </c>
      <c r="AH11" s="105">
        <v>0</v>
      </c>
      <c r="AI11" s="107">
        <v>287638.51183137402</v>
      </c>
      <c r="AJ11" s="108">
        <v>134179.33561148611</v>
      </c>
      <c r="AK11" s="126">
        <v>0</v>
      </c>
      <c r="AL11" s="108">
        <v>35294.342931239007</v>
      </c>
    </row>
    <row r="12" spans="1:38" x14ac:dyDescent="0.5">
      <c r="A12" s="121" t="s">
        <v>156</v>
      </c>
      <c r="B12" s="120" t="s">
        <v>157</v>
      </c>
      <c r="C12" s="121" t="s">
        <v>36</v>
      </c>
      <c r="D12" s="98">
        <v>2147.8198163859188</v>
      </c>
      <c r="E12" s="99">
        <v>2250.1795653089957</v>
      </c>
      <c r="F12" s="99">
        <v>0</v>
      </c>
      <c r="G12" s="100">
        <v>0</v>
      </c>
      <c r="H12" s="101">
        <v>18582.409941473939</v>
      </c>
      <c r="I12" s="99">
        <v>20144.61338338011</v>
      </c>
      <c r="J12" s="99">
        <v>0</v>
      </c>
      <c r="K12" s="100">
        <v>0</v>
      </c>
      <c r="L12" s="101">
        <v>6653.383679999999</v>
      </c>
      <c r="M12" s="99">
        <v>58457.652796129019</v>
      </c>
      <c r="N12" s="99">
        <v>65111.036476129018</v>
      </c>
      <c r="O12" s="102">
        <v>0</v>
      </c>
      <c r="P12" s="103">
        <v>0</v>
      </c>
      <c r="Q12" s="103">
        <v>0</v>
      </c>
      <c r="R12" s="104">
        <v>0</v>
      </c>
      <c r="S12" s="105">
        <v>0</v>
      </c>
      <c r="T12" s="102">
        <v>926.26853830155017</v>
      </c>
      <c r="U12" s="103">
        <v>534.36190310528275</v>
      </c>
      <c r="V12" s="103">
        <v>0</v>
      </c>
      <c r="W12" s="104">
        <v>0</v>
      </c>
      <c r="X12" s="109">
        <v>0</v>
      </c>
      <c r="Y12" s="102">
        <v>0</v>
      </c>
      <c r="Z12" s="103">
        <v>0</v>
      </c>
      <c r="AA12" s="103">
        <v>0</v>
      </c>
      <c r="AB12" s="104">
        <v>0</v>
      </c>
      <c r="AC12" s="105">
        <v>0</v>
      </c>
      <c r="AD12" s="98">
        <v>0</v>
      </c>
      <c r="AE12" s="99">
        <v>0</v>
      </c>
      <c r="AF12" s="99">
        <v>0</v>
      </c>
      <c r="AG12" s="100">
        <v>0</v>
      </c>
      <c r="AH12" s="105">
        <v>0</v>
      </c>
      <c r="AI12" s="107">
        <v>43125.02270654896</v>
      </c>
      <c r="AJ12" s="108">
        <v>21986.013769580059</v>
      </c>
      <c r="AK12" s="126">
        <v>0</v>
      </c>
      <c r="AL12" s="108">
        <v>5689.7149002592396</v>
      </c>
    </row>
    <row r="13" spans="1:38" x14ac:dyDescent="0.5">
      <c r="A13" s="121" t="s">
        <v>156</v>
      </c>
      <c r="B13" s="120" t="s">
        <v>158</v>
      </c>
      <c r="C13" s="121" t="s">
        <v>37</v>
      </c>
      <c r="D13" s="98">
        <v>1107.7477118644067</v>
      </c>
      <c r="E13" s="99">
        <v>1160.5402118644067</v>
      </c>
      <c r="F13" s="99">
        <v>0</v>
      </c>
      <c r="G13" s="100">
        <v>0</v>
      </c>
      <c r="H13" s="101">
        <v>21372.699657602887</v>
      </c>
      <c r="I13" s="99">
        <v>23169.479788548906</v>
      </c>
      <c r="J13" s="99">
        <v>0</v>
      </c>
      <c r="K13" s="100">
        <v>0</v>
      </c>
      <c r="L13" s="101">
        <v>3431.5124999999998</v>
      </c>
      <c r="M13" s="99">
        <v>67235.512500000012</v>
      </c>
      <c r="N13" s="99">
        <v>70667.025000000009</v>
      </c>
      <c r="O13" s="102">
        <v>0</v>
      </c>
      <c r="P13" s="103">
        <v>0</v>
      </c>
      <c r="Q13" s="103">
        <v>0</v>
      </c>
      <c r="R13" s="104">
        <v>0</v>
      </c>
      <c r="S13" s="105">
        <v>0</v>
      </c>
      <c r="T13" s="102">
        <v>2299.2306790391794</v>
      </c>
      <c r="U13" s="103">
        <v>1262.3335753327208</v>
      </c>
      <c r="V13" s="103">
        <v>0</v>
      </c>
      <c r="W13" s="104">
        <v>0</v>
      </c>
      <c r="X13" s="109">
        <v>0</v>
      </c>
      <c r="Y13" s="102">
        <v>0</v>
      </c>
      <c r="Z13" s="103">
        <v>0</v>
      </c>
      <c r="AA13" s="103">
        <v>0</v>
      </c>
      <c r="AB13" s="104">
        <v>0</v>
      </c>
      <c r="AC13" s="105">
        <v>0</v>
      </c>
      <c r="AD13" s="98">
        <v>0</v>
      </c>
      <c r="AE13" s="99">
        <v>0</v>
      </c>
      <c r="AF13" s="99">
        <v>0</v>
      </c>
      <c r="AG13" s="100">
        <v>0</v>
      </c>
      <c r="AH13" s="105">
        <v>0</v>
      </c>
      <c r="AI13" s="107">
        <v>46810.467369880607</v>
      </c>
      <c r="AJ13" s="108">
        <v>23856.557630119401</v>
      </c>
      <c r="AK13" s="126">
        <v>0</v>
      </c>
      <c r="AL13" s="108">
        <v>6175.2238462200003</v>
      </c>
    </row>
    <row r="14" spans="1:38" x14ac:dyDescent="0.5">
      <c r="A14" s="121" t="s">
        <v>151</v>
      </c>
      <c r="B14" s="120" t="s">
        <v>159</v>
      </c>
      <c r="C14" s="121" t="s">
        <v>38</v>
      </c>
      <c r="D14" s="98">
        <v>8608.4784157255162</v>
      </c>
      <c r="E14" s="99">
        <v>8704.3597733825081</v>
      </c>
      <c r="F14" s="99">
        <v>0</v>
      </c>
      <c r="G14" s="100">
        <v>0</v>
      </c>
      <c r="H14" s="101">
        <v>45032.957638047854</v>
      </c>
      <c r="I14" s="99">
        <v>43570.379623339795</v>
      </c>
      <c r="J14" s="99">
        <v>0</v>
      </c>
      <c r="K14" s="100">
        <v>0</v>
      </c>
      <c r="L14" s="101">
        <v>29139.595218363858</v>
      </c>
      <c r="M14" s="99">
        <v>132011.20821642654</v>
      </c>
      <c r="N14" s="99">
        <v>161150.8034347904</v>
      </c>
      <c r="O14" s="102">
        <v>0</v>
      </c>
      <c r="P14" s="103">
        <v>0</v>
      </c>
      <c r="Q14" s="103">
        <v>0</v>
      </c>
      <c r="R14" s="104">
        <v>0</v>
      </c>
      <c r="S14" s="105">
        <v>0</v>
      </c>
      <c r="T14" s="102">
        <v>1752.1353012097388</v>
      </c>
      <c r="U14" s="103">
        <v>1088.0253593485231</v>
      </c>
      <c r="V14" s="103">
        <v>0</v>
      </c>
      <c r="W14" s="104">
        <v>0</v>
      </c>
      <c r="X14" s="109">
        <v>0</v>
      </c>
      <c r="Y14" s="102">
        <v>0</v>
      </c>
      <c r="Z14" s="103">
        <v>0</v>
      </c>
      <c r="AA14" s="103">
        <v>0</v>
      </c>
      <c r="AB14" s="104">
        <v>0</v>
      </c>
      <c r="AC14" s="105">
        <v>0</v>
      </c>
      <c r="AD14" s="98">
        <v>0</v>
      </c>
      <c r="AE14" s="99">
        <v>0</v>
      </c>
      <c r="AF14" s="99">
        <v>0</v>
      </c>
      <c r="AG14" s="100">
        <v>0</v>
      </c>
      <c r="AH14" s="105">
        <v>0</v>
      </c>
      <c r="AI14" s="107">
        <v>105916.17545049568</v>
      </c>
      <c r="AJ14" s="108">
        <v>55234.627984294726</v>
      </c>
      <c r="AK14" s="126">
        <v>0</v>
      </c>
      <c r="AL14" s="108">
        <v>14338.553886413913</v>
      </c>
    </row>
    <row r="15" spans="1:38" x14ac:dyDescent="0.5">
      <c r="A15" s="121" t="s">
        <v>154</v>
      </c>
      <c r="B15" s="120" t="s">
        <v>160</v>
      </c>
      <c r="C15" s="121" t="s">
        <v>39</v>
      </c>
      <c r="D15" s="98">
        <v>7024.4328229693447</v>
      </c>
      <c r="E15" s="99">
        <v>7413.1838944831861</v>
      </c>
      <c r="F15" s="99">
        <v>0</v>
      </c>
      <c r="G15" s="100">
        <v>0</v>
      </c>
      <c r="H15" s="101">
        <v>81279.948240053607</v>
      </c>
      <c r="I15" s="99">
        <v>86202.276672456574</v>
      </c>
      <c r="J15" s="99">
        <v>0</v>
      </c>
      <c r="K15" s="100">
        <v>0</v>
      </c>
      <c r="L15" s="101">
        <v>22143.859111999998</v>
      </c>
      <c r="M15" s="99">
        <v>237102.40767830936</v>
      </c>
      <c r="N15" s="99">
        <v>259246.26679030937</v>
      </c>
      <c r="O15" s="102">
        <v>0</v>
      </c>
      <c r="P15" s="103">
        <v>0</v>
      </c>
      <c r="Q15" s="103">
        <v>0</v>
      </c>
      <c r="R15" s="104">
        <v>0</v>
      </c>
      <c r="S15" s="105">
        <v>0</v>
      </c>
      <c r="T15" s="102">
        <v>4616.9339509579522</v>
      </c>
      <c r="U15" s="103">
        <v>2631.5745804251283</v>
      </c>
      <c r="V15" s="103">
        <v>0</v>
      </c>
      <c r="W15" s="104">
        <v>0</v>
      </c>
      <c r="X15" s="109">
        <v>0</v>
      </c>
      <c r="Y15" s="102">
        <v>0</v>
      </c>
      <c r="Z15" s="103">
        <v>0</v>
      </c>
      <c r="AA15" s="103">
        <v>0</v>
      </c>
      <c r="AB15" s="104">
        <v>0</v>
      </c>
      <c r="AC15" s="105">
        <v>0</v>
      </c>
      <c r="AD15" s="98">
        <v>0</v>
      </c>
      <c r="AE15" s="99">
        <v>0</v>
      </c>
      <c r="AF15" s="99">
        <v>0</v>
      </c>
      <c r="AG15" s="100">
        <v>0</v>
      </c>
      <c r="AH15" s="105">
        <v>0</v>
      </c>
      <c r="AI15" s="107">
        <v>181919.84162996273</v>
      </c>
      <c r="AJ15" s="108">
        <v>77326.42516034664</v>
      </c>
      <c r="AK15" s="126">
        <v>0</v>
      </c>
      <c r="AL15" s="108">
        <v>21691.653634878767</v>
      </c>
    </row>
    <row r="16" spans="1:38" x14ac:dyDescent="0.5">
      <c r="A16" s="121" t="s">
        <v>161</v>
      </c>
      <c r="B16" s="120" t="s">
        <v>162</v>
      </c>
      <c r="C16" s="121" t="s">
        <v>40</v>
      </c>
      <c r="D16" s="98">
        <v>28172.749066641416</v>
      </c>
      <c r="E16" s="99">
        <v>27382.216457614064</v>
      </c>
      <c r="F16" s="99">
        <v>0</v>
      </c>
      <c r="G16" s="100">
        <v>0</v>
      </c>
      <c r="H16" s="101">
        <v>149588.41094993762</v>
      </c>
      <c r="I16" s="99">
        <v>138137.66272134116</v>
      </c>
      <c r="J16" s="99">
        <v>0</v>
      </c>
      <c r="K16" s="100">
        <v>0</v>
      </c>
      <c r="L16" s="101">
        <v>85262.95183161668</v>
      </c>
      <c r="M16" s="99">
        <v>398329.89178840379</v>
      </c>
      <c r="N16" s="99">
        <v>483592.84362002049</v>
      </c>
      <c r="O16" s="102">
        <v>0</v>
      </c>
      <c r="P16" s="103">
        <v>0</v>
      </c>
      <c r="Q16" s="103">
        <v>0</v>
      </c>
      <c r="R16" s="104">
        <v>0</v>
      </c>
      <c r="S16" s="105">
        <v>0</v>
      </c>
      <c r="T16" s="102">
        <v>2319.9665818890508</v>
      </c>
      <c r="U16" s="103">
        <v>1441.3014889231263</v>
      </c>
      <c r="V16" s="103">
        <v>0</v>
      </c>
      <c r="W16" s="104">
        <v>0</v>
      </c>
      <c r="X16" s="109">
        <v>0</v>
      </c>
      <c r="Y16" s="102">
        <v>0</v>
      </c>
      <c r="Z16" s="103">
        <v>0</v>
      </c>
      <c r="AA16" s="103">
        <v>0</v>
      </c>
      <c r="AB16" s="104">
        <v>0</v>
      </c>
      <c r="AC16" s="105">
        <v>0</v>
      </c>
      <c r="AD16" s="98">
        <v>0</v>
      </c>
      <c r="AE16" s="99">
        <v>0</v>
      </c>
      <c r="AF16" s="99">
        <v>0</v>
      </c>
      <c r="AG16" s="100">
        <v>0</v>
      </c>
      <c r="AH16" s="105">
        <v>0</v>
      </c>
      <c r="AI16" s="107">
        <v>343281.03919553425</v>
      </c>
      <c r="AJ16" s="108">
        <v>140311.80442448624</v>
      </c>
      <c r="AK16" s="126">
        <v>0</v>
      </c>
      <c r="AL16" s="108">
        <v>39703.746209753466</v>
      </c>
    </row>
    <row r="17" spans="1:38" x14ac:dyDescent="0.5">
      <c r="A17" s="123" t="s">
        <v>151</v>
      </c>
      <c r="B17" s="122" t="s">
        <v>163</v>
      </c>
      <c r="C17" s="123" t="s">
        <v>41</v>
      </c>
      <c r="D17" s="98">
        <v>2530.9821546323328</v>
      </c>
      <c r="E17" s="99">
        <v>2559.1722706403439</v>
      </c>
      <c r="F17" s="99">
        <v>0</v>
      </c>
      <c r="G17" s="100">
        <v>0</v>
      </c>
      <c r="H17" s="101">
        <v>49710.563286934899</v>
      </c>
      <c r="I17" s="99">
        <v>48096.066243534042</v>
      </c>
      <c r="J17" s="99">
        <v>0</v>
      </c>
      <c r="K17" s="100">
        <v>0</v>
      </c>
      <c r="L17" s="101">
        <v>8567.3439520000029</v>
      </c>
      <c r="M17" s="99">
        <v>145723.30721362511</v>
      </c>
      <c r="N17" s="99">
        <v>154290.65116562511</v>
      </c>
      <c r="O17" s="102">
        <v>0</v>
      </c>
      <c r="P17" s="103">
        <v>0</v>
      </c>
      <c r="Q17" s="103">
        <v>0</v>
      </c>
      <c r="R17" s="104">
        <v>0</v>
      </c>
      <c r="S17" s="105">
        <v>0</v>
      </c>
      <c r="T17" s="102">
        <v>4001.8837445103527</v>
      </c>
      <c r="U17" s="103">
        <v>2167.4271635629843</v>
      </c>
      <c r="V17" s="103">
        <v>0</v>
      </c>
      <c r="W17" s="104">
        <v>0</v>
      </c>
      <c r="X17" s="109">
        <v>0</v>
      </c>
      <c r="Y17" s="102">
        <v>0</v>
      </c>
      <c r="Z17" s="103">
        <v>0</v>
      </c>
      <c r="AA17" s="103">
        <v>0</v>
      </c>
      <c r="AB17" s="104">
        <v>0</v>
      </c>
      <c r="AC17" s="105">
        <v>0</v>
      </c>
      <c r="AD17" s="98">
        <v>0</v>
      </c>
      <c r="AE17" s="99">
        <v>0</v>
      </c>
      <c r="AF17" s="99">
        <v>0</v>
      </c>
      <c r="AG17" s="100">
        <v>0</v>
      </c>
      <c r="AH17" s="105">
        <v>0</v>
      </c>
      <c r="AI17" s="107">
        <v>102896.78395574162</v>
      </c>
      <c r="AJ17" s="108">
        <v>51393.867209883494</v>
      </c>
      <c r="AK17" s="126">
        <v>0</v>
      </c>
      <c r="AL17" s="108">
        <v>13728.164978112662</v>
      </c>
    </row>
    <row r="18" spans="1:38" x14ac:dyDescent="0.5">
      <c r="A18" s="123" t="s">
        <v>164</v>
      </c>
      <c r="B18" s="122" t="s">
        <v>165</v>
      </c>
      <c r="C18" s="123" t="s">
        <v>42</v>
      </c>
      <c r="D18" s="98">
        <v>11945.595506407491</v>
      </c>
      <c r="E18" s="99">
        <v>10808.118152640753</v>
      </c>
      <c r="F18" s="99">
        <v>0</v>
      </c>
      <c r="G18" s="100">
        <v>0</v>
      </c>
      <c r="H18" s="101">
        <v>106197.90116558307</v>
      </c>
      <c r="I18" s="99">
        <v>109479.9555062413</v>
      </c>
      <c r="J18" s="99">
        <v>0</v>
      </c>
      <c r="K18" s="100">
        <v>0</v>
      </c>
      <c r="L18" s="101">
        <v>32045.195340000006</v>
      </c>
      <c r="M18" s="99">
        <v>299760.96311344864</v>
      </c>
      <c r="N18" s="99">
        <v>331806.15845344868</v>
      </c>
      <c r="O18" s="102">
        <v>0</v>
      </c>
      <c r="P18" s="103">
        <v>0</v>
      </c>
      <c r="Q18" s="103">
        <v>0</v>
      </c>
      <c r="R18" s="104">
        <v>0</v>
      </c>
      <c r="S18" s="105">
        <v>0</v>
      </c>
      <c r="T18" s="102">
        <v>1895.1577910474975</v>
      </c>
      <c r="U18" s="103">
        <v>1432.7580455325699</v>
      </c>
      <c r="V18" s="103">
        <v>0</v>
      </c>
      <c r="W18" s="104">
        <v>0</v>
      </c>
      <c r="X18" s="109">
        <v>0</v>
      </c>
      <c r="Y18" s="102">
        <v>0</v>
      </c>
      <c r="Z18" s="103">
        <v>0</v>
      </c>
      <c r="AA18" s="103">
        <v>0</v>
      </c>
      <c r="AB18" s="104">
        <v>0</v>
      </c>
      <c r="AC18" s="105">
        <v>0</v>
      </c>
      <c r="AD18" s="98">
        <v>0</v>
      </c>
      <c r="AE18" s="99">
        <v>0</v>
      </c>
      <c r="AF18" s="99">
        <v>0</v>
      </c>
      <c r="AG18" s="100">
        <v>0</v>
      </c>
      <c r="AH18" s="105">
        <v>0</v>
      </c>
      <c r="AI18" s="107">
        <v>238431.57033087261</v>
      </c>
      <c r="AJ18" s="108">
        <v>93374.588122576068</v>
      </c>
      <c r="AK18" s="126">
        <v>0</v>
      </c>
      <c r="AL18" s="108">
        <v>27100.334352917114</v>
      </c>
    </row>
    <row r="19" spans="1:38" ht="14.65" customHeight="1" x14ac:dyDescent="0.5">
      <c r="A19" s="123" t="s">
        <v>151</v>
      </c>
      <c r="B19" s="122" t="s">
        <v>166</v>
      </c>
      <c r="C19" s="123" t="s">
        <v>43</v>
      </c>
      <c r="D19" s="98">
        <v>49469.050940613677</v>
      </c>
      <c r="E19" s="99">
        <v>50020.037948668927</v>
      </c>
      <c r="F19" s="99">
        <v>0</v>
      </c>
      <c r="G19" s="100">
        <v>0</v>
      </c>
      <c r="H19" s="101">
        <v>147638.25625053045</v>
      </c>
      <c r="I19" s="99">
        <v>142843.26877807936</v>
      </c>
      <c r="J19" s="99">
        <v>0</v>
      </c>
      <c r="K19" s="100">
        <v>0</v>
      </c>
      <c r="L19" s="101">
        <v>167452.13853505548</v>
      </c>
      <c r="M19" s="99">
        <v>432792.01742086129</v>
      </c>
      <c r="N19" s="99">
        <v>600244.15595591674</v>
      </c>
      <c r="O19" s="102">
        <v>0</v>
      </c>
      <c r="P19" s="103">
        <v>0</v>
      </c>
      <c r="Q19" s="103">
        <v>0</v>
      </c>
      <c r="R19" s="104">
        <v>0</v>
      </c>
      <c r="S19" s="105">
        <v>0</v>
      </c>
      <c r="T19" s="102">
        <v>9890.3156666862888</v>
      </c>
      <c r="U19" s="103">
        <v>5766.9926626071001</v>
      </c>
      <c r="V19" s="103">
        <v>0</v>
      </c>
      <c r="W19" s="104">
        <v>0</v>
      </c>
      <c r="X19" s="109">
        <v>0</v>
      </c>
      <c r="Y19" s="102">
        <v>0</v>
      </c>
      <c r="Z19" s="103">
        <v>0</v>
      </c>
      <c r="AA19" s="103">
        <v>0</v>
      </c>
      <c r="AB19" s="104">
        <v>0</v>
      </c>
      <c r="AC19" s="105">
        <v>0</v>
      </c>
      <c r="AD19" s="102">
        <v>0</v>
      </c>
      <c r="AE19" s="103">
        <v>0</v>
      </c>
      <c r="AF19" s="103">
        <v>0</v>
      </c>
      <c r="AG19" s="104">
        <v>0</v>
      </c>
      <c r="AH19" s="105">
        <v>0</v>
      </c>
      <c r="AI19" s="107">
        <v>389970.61391789245</v>
      </c>
      <c r="AJ19" s="108">
        <v>210273.54203802429</v>
      </c>
      <c r="AK19" s="126">
        <v>0</v>
      </c>
      <c r="AL19" s="108">
        <v>53407.324020333654</v>
      </c>
    </row>
    <row r="20" spans="1:38" x14ac:dyDescent="0.5">
      <c r="A20" s="123" t="s">
        <v>154</v>
      </c>
      <c r="B20" s="122" t="s">
        <v>167</v>
      </c>
      <c r="C20" s="123" t="s">
        <v>44</v>
      </c>
      <c r="D20" s="98">
        <v>11525.9330961869</v>
      </c>
      <c r="E20" s="99">
        <v>12163.809342463739</v>
      </c>
      <c r="F20" s="99">
        <v>0</v>
      </c>
      <c r="G20" s="100">
        <v>0</v>
      </c>
      <c r="H20" s="101">
        <v>38620.206999787966</v>
      </c>
      <c r="I20" s="99">
        <v>40959.053752235392</v>
      </c>
      <c r="J20" s="99">
        <v>0</v>
      </c>
      <c r="K20" s="100">
        <v>0</v>
      </c>
      <c r="L20" s="101">
        <v>36334.412335999994</v>
      </c>
      <c r="M20" s="99">
        <v>112659.3245069515</v>
      </c>
      <c r="N20" s="99">
        <v>148993.7368429515</v>
      </c>
      <c r="O20" s="102">
        <v>0</v>
      </c>
      <c r="P20" s="103">
        <v>0</v>
      </c>
      <c r="Q20" s="103">
        <v>0</v>
      </c>
      <c r="R20" s="104">
        <v>0</v>
      </c>
      <c r="S20" s="105">
        <v>0</v>
      </c>
      <c r="T20" s="102">
        <v>1581.6079927407079</v>
      </c>
      <c r="U20" s="103">
        <v>1052.3077253504446</v>
      </c>
      <c r="V20" s="103">
        <v>0</v>
      </c>
      <c r="W20" s="104">
        <v>0</v>
      </c>
      <c r="X20" s="109">
        <v>0</v>
      </c>
      <c r="Y20" s="102">
        <v>0</v>
      </c>
      <c r="Z20" s="103">
        <v>0</v>
      </c>
      <c r="AA20" s="103">
        <v>0</v>
      </c>
      <c r="AB20" s="104">
        <v>0</v>
      </c>
      <c r="AC20" s="105">
        <v>0</v>
      </c>
      <c r="AD20" s="98">
        <v>0</v>
      </c>
      <c r="AE20" s="99">
        <v>0</v>
      </c>
      <c r="AF20" s="99">
        <v>0</v>
      </c>
      <c r="AG20" s="100">
        <v>0</v>
      </c>
      <c r="AH20" s="105">
        <v>0</v>
      </c>
      <c r="AI20" s="107">
        <v>103269.003190674</v>
      </c>
      <c r="AJ20" s="108">
        <v>45724.7336522775</v>
      </c>
      <c r="AK20" s="126">
        <v>0</v>
      </c>
      <c r="AL20" s="108">
        <v>12466.603949123441</v>
      </c>
    </row>
    <row r="21" spans="1:38" x14ac:dyDescent="0.5">
      <c r="A21" s="123" t="s">
        <v>168</v>
      </c>
      <c r="B21" s="122" t="s">
        <v>169</v>
      </c>
      <c r="C21" s="123" t="s">
        <v>45</v>
      </c>
      <c r="D21" s="98">
        <v>315079.97846839257</v>
      </c>
      <c r="E21" s="99">
        <v>312676.71889757778</v>
      </c>
      <c r="F21" s="99">
        <v>0</v>
      </c>
      <c r="G21" s="100">
        <v>0</v>
      </c>
      <c r="H21" s="101">
        <v>47653.996585716814</v>
      </c>
      <c r="I21" s="99">
        <v>48563.71950997704</v>
      </c>
      <c r="J21" s="99">
        <v>0</v>
      </c>
      <c r="K21" s="100">
        <v>0</v>
      </c>
      <c r="L21" s="101">
        <v>963454.11320503661</v>
      </c>
      <c r="M21" s="99">
        <v>145284.68658504891</v>
      </c>
      <c r="N21" s="99">
        <v>1108738.7997900855</v>
      </c>
      <c r="O21" s="102">
        <v>0</v>
      </c>
      <c r="P21" s="103">
        <v>0</v>
      </c>
      <c r="Q21" s="103">
        <v>0</v>
      </c>
      <c r="R21" s="104">
        <v>0</v>
      </c>
      <c r="S21" s="105">
        <v>0</v>
      </c>
      <c r="T21" s="102">
        <v>9020.9139515574425</v>
      </c>
      <c r="U21" s="103">
        <v>6675.4676480595472</v>
      </c>
      <c r="V21" s="103">
        <v>0</v>
      </c>
      <c r="W21" s="104">
        <v>0</v>
      </c>
      <c r="X21" s="109">
        <v>0</v>
      </c>
      <c r="Y21" s="102">
        <v>0</v>
      </c>
      <c r="Z21" s="103">
        <v>0</v>
      </c>
      <c r="AA21" s="103">
        <v>0</v>
      </c>
      <c r="AB21" s="104">
        <v>0</v>
      </c>
      <c r="AC21" s="105">
        <v>0</v>
      </c>
      <c r="AD21" s="102">
        <v>0</v>
      </c>
      <c r="AE21" s="103">
        <v>0</v>
      </c>
      <c r="AF21" s="103">
        <v>0</v>
      </c>
      <c r="AG21" s="104">
        <v>0</v>
      </c>
      <c r="AH21" s="105">
        <v>0</v>
      </c>
      <c r="AI21" s="107">
        <v>723974.41346166423</v>
      </c>
      <c r="AJ21" s="108">
        <v>384764.3863284213</v>
      </c>
      <c r="AK21" s="126">
        <v>0</v>
      </c>
      <c r="AL21" s="108">
        <v>96852.325621343232</v>
      </c>
    </row>
    <row r="22" spans="1:38" x14ac:dyDescent="0.5">
      <c r="A22" s="123" t="s">
        <v>164</v>
      </c>
      <c r="B22" s="122" t="s">
        <v>170</v>
      </c>
      <c r="C22" s="123" t="s">
        <v>46</v>
      </c>
      <c r="D22" s="98">
        <v>63645.455861615934</v>
      </c>
      <c r="E22" s="99">
        <v>57585.0409853616</v>
      </c>
      <c r="F22" s="99">
        <v>0</v>
      </c>
      <c r="G22" s="100">
        <v>0</v>
      </c>
      <c r="H22" s="101">
        <v>112629.97574553284</v>
      </c>
      <c r="I22" s="99">
        <v>116110.81384804384</v>
      </c>
      <c r="J22" s="99">
        <v>0</v>
      </c>
      <c r="K22" s="100">
        <v>0</v>
      </c>
      <c r="L22" s="101">
        <v>170734.98466400005</v>
      </c>
      <c r="M22" s="99">
        <v>317916.54669600003</v>
      </c>
      <c r="N22" s="99">
        <v>488651.53136000008</v>
      </c>
      <c r="O22" s="102">
        <v>0</v>
      </c>
      <c r="P22" s="103">
        <v>0</v>
      </c>
      <c r="Q22" s="103">
        <v>0</v>
      </c>
      <c r="R22" s="104">
        <v>0</v>
      </c>
      <c r="S22" s="105">
        <v>0</v>
      </c>
      <c r="T22" s="102">
        <v>4299.8227438367103</v>
      </c>
      <c r="U22" s="103">
        <v>3883.2938466688502</v>
      </c>
      <c r="V22" s="103">
        <v>0</v>
      </c>
      <c r="W22" s="104">
        <v>0</v>
      </c>
      <c r="X22" s="109">
        <v>0</v>
      </c>
      <c r="Y22" s="102">
        <v>0</v>
      </c>
      <c r="Z22" s="103">
        <v>0</v>
      </c>
      <c r="AA22" s="103">
        <v>0</v>
      </c>
      <c r="AB22" s="104">
        <v>0</v>
      </c>
      <c r="AC22" s="105">
        <v>0</v>
      </c>
      <c r="AD22" s="98">
        <v>0</v>
      </c>
      <c r="AE22" s="99">
        <v>0</v>
      </c>
      <c r="AF22" s="99">
        <v>0</v>
      </c>
      <c r="AG22" s="100">
        <v>0</v>
      </c>
      <c r="AH22" s="105">
        <v>0</v>
      </c>
      <c r="AI22" s="107">
        <v>349971.28644055419</v>
      </c>
      <c r="AJ22" s="108">
        <v>138680.24491944589</v>
      </c>
      <c r="AK22" s="126">
        <v>0</v>
      </c>
      <c r="AL22" s="108">
        <v>39910.711554134272</v>
      </c>
    </row>
    <row r="23" spans="1:38" x14ac:dyDescent="0.5">
      <c r="A23" s="123" t="s">
        <v>168</v>
      </c>
      <c r="B23" s="122" t="s">
        <v>171</v>
      </c>
      <c r="C23" s="123" t="s">
        <v>47</v>
      </c>
      <c r="D23" s="98">
        <v>2914.4546590387404</v>
      </c>
      <c r="E23" s="99">
        <v>2892.224776051291</v>
      </c>
      <c r="F23" s="99">
        <v>0</v>
      </c>
      <c r="G23" s="100">
        <v>0</v>
      </c>
      <c r="H23" s="101">
        <v>23206.327585237952</v>
      </c>
      <c r="I23" s="99">
        <v>23649.34033767751</v>
      </c>
      <c r="J23" s="99">
        <v>0</v>
      </c>
      <c r="K23" s="100">
        <v>0</v>
      </c>
      <c r="L23" s="101">
        <v>8911.8430902842574</v>
      </c>
      <c r="M23" s="99">
        <v>70750.079144921241</v>
      </c>
      <c r="N23" s="99">
        <v>79661.922235205493</v>
      </c>
      <c r="O23" s="102">
        <v>0</v>
      </c>
      <c r="P23" s="103">
        <v>0</v>
      </c>
      <c r="Q23" s="103">
        <v>0</v>
      </c>
      <c r="R23" s="104">
        <v>0</v>
      </c>
      <c r="S23" s="105">
        <v>0</v>
      </c>
      <c r="T23" s="102">
        <v>1639.0654748854704</v>
      </c>
      <c r="U23" s="103">
        <v>933.13615040042237</v>
      </c>
      <c r="V23" s="103">
        <v>0</v>
      </c>
      <c r="W23" s="104">
        <v>0</v>
      </c>
      <c r="X23" s="109">
        <v>0</v>
      </c>
      <c r="Y23" s="102">
        <v>0</v>
      </c>
      <c r="Z23" s="103">
        <v>0</v>
      </c>
      <c r="AA23" s="103">
        <v>0</v>
      </c>
      <c r="AB23" s="104">
        <v>0</v>
      </c>
      <c r="AC23" s="105">
        <v>0</v>
      </c>
      <c r="AD23" s="98">
        <v>0</v>
      </c>
      <c r="AE23" s="99">
        <v>0</v>
      </c>
      <c r="AF23" s="99">
        <v>0</v>
      </c>
      <c r="AG23" s="100">
        <v>0</v>
      </c>
      <c r="AH23" s="105">
        <v>0</v>
      </c>
      <c r="AI23" s="107">
        <v>52662.347358005492</v>
      </c>
      <c r="AJ23" s="108">
        <v>26999.574877200001</v>
      </c>
      <c r="AK23" s="126">
        <v>0</v>
      </c>
      <c r="AL23" s="108">
        <v>6958.755690165247</v>
      </c>
    </row>
    <row r="24" spans="1:38" x14ac:dyDescent="0.5">
      <c r="A24" s="123" t="s">
        <v>161</v>
      </c>
      <c r="B24" s="122" t="s">
        <v>172</v>
      </c>
      <c r="C24" s="123" t="s">
        <v>48</v>
      </c>
      <c r="D24" s="98">
        <v>12321.14721246977</v>
      </c>
      <c r="E24" s="99">
        <v>11975.413516796563</v>
      </c>
      <c r="F24" s="99">
        <v>0</v>
      </c>
      <c r="G24" s="100">
        <v>0</v>
      </c>
      <c r="H24" s="101">
        <v>51598.929494200413</v>
      </c>
      <c r="I24" s="99">
        <v>47649.11582380232</v>
      </c>
      <c r="J24" s="99">
        <v>0</v>
      </c>
      <c r="K24" s="100">
        <v>0</v>
      </c>
      <c r="L24" s="101">
        <v>37289.132800000007</v>
      </c>
      <c r="M24" s="99">
        <v>137399.65463434783</v>
      </c>
      <c r="N24" s="99">
        <v>174688.78743434785</v>
      </c>
      <c r="O24" s="102">
        <v>0</v>
      </c>
      <c r="P24" s="103">
        <v>0</v>
      </c>
      <c r="Q24" s="103">
        <v>0</v>
      </c>
      <c r="R24" s="104">
        <v>0</v>
      </c>
      <c r="S24" s="105">
        <v>0</v>
      </c>
      <c r="T24" s="102">
        <v>356.78362550773466</v>
      </c>
      <c r="U24" s="103">
        <v>277.77651781201547</v>
      </c>
      <c r="V24" s="103">
        <v>0</v>
      </c>
      <c r="W24" s="104">
        <v>0</v>
      </c>
      <c r="X24" s="109">
        <v>0</v>
      </c>
      <c r="Y24" s="102">
        <v>0</v>
      </c>
      <c r="Z24" s="103">
        <v>0</v>
      </c>
      <c r="AA24" s="103">
        <v>0</v>
      </c>
      <c r="AB24" s="104">
        <v>0</v>
      </c>
      <c r="AC24" s="105">
        <v>0</v>
      </c>
      <c r="AD24" s="102">
        <v>0</v>
      </c>
      <c r="AE24" s="103">
        <v>0</v>
      </c>
      <c r="AF24" s="103">
        <v>0</v>
      </c>
      <c r="AG24" s="104">
        <v>0</v>
      </c>
      <c r="AH24" s="105">
        <v>0</v>
      </c>
      <c r="AI24" s="107">
        <v>123544.60604726906</v>
      </c>
      <c r="AJ24" s="108">
        <v>51144.181387078788</v>
      </c>
      <c r="AK24" s="126">
        <v>0</v>
      </c>
      <c r="AL24" s="108">
        <v>14342.228950419852</v>
      </c>
    </row>
    <row r="25" spans="1:38" x14ac:dyDescent="0.5">
      <c r="A25" s="123" t="s">
        <v>173</v>
      </c>
      <c r="B25" s="122" t="s">
        <v>174</v>
      </c>
      <c r="C25" s="123" t="s">
        <v>49</v>
      </c>
      <c r="D25" s="98">
        <v>2132.3621374750242</v>
      </c>
      <c r="E25" s="99">
        <v>2266.014465180011</v>
      </c>
      <c r="F25" s="99">
        <v>0</v>
      </c>
      <c r="G25" s="100">
        <v>0</v>
      </c>
      <c r="H25" s="101">
        <v>25274.520081184575</v>
      </c>
      <c r="I25" s="99">
        <v>27636.349991834239</v>
      </c>
      <c r="J25" s="99">
        <v>0</v>
      </c>
      <c r="K25" s="100">
        <v>0</v>
      </c>
      <c r="L25" s="101">
        <v>6420.5189633863356</v>
      </c>
      <c r="M25" s="99">
        <v>74216.339889418683</v>
      </c>
      <c r="N25" s="99">
        <v>80636.858852805017</v>
      </c>
      <c r="O25" s="102">
        <v>0</v>
      </c>
      <c r="P25" s="103">
        <v>0</v>
      </c>
      <c r="Q25" s="103">
        <v>0</v>
      </c>
      <c r="R25" s="104">
        <v>0</v>
      </c>
      <c r="S25" s="105">
        <v>0</v>
      </c>
      <c r="T25" s="102">
        <v>3175.7762379409792</v>
      </c>
      <c r="U25" s="103">
        <v>2675.5531136435679</v>
      </c>
      <c r="V25" s="103">
        <v>0</v>
      </c>
      <c r="W25" s="104">
        <v>0</v>
      </c>
      <c r="X25" s="109">
        <v>0</v>
      </c>
      <c r="Y25" s="102">
        <v>0</v>
      </c>
      <c r="Z25" s="103">
        <v>0</v>
      </c>
      <c r="AA25" s="103">
        <v>0</v>
      </c>
      <c r="AB25" s="104">
        <v>0</v>
      </c>
      <c r="AC25" s="105">
        <v>0</v>
      </c>
      <c r="AD25" s="98">
        <v>0</v>
      </c>
      <c r="AE25" s="99">
        <v>0</v>
      </c>
      <c r="AF25" s="99">
        <v>0</v>
      </c>
      <c r="AG25" s="100">
        <v>0</v>
      </c>
      <c r="AH25" s="105">
        <v>0</v>
      </c>
      <c r="AI25" s="107">
        <v>57309.246675673843</v>
      </c>
      <c r="AJ25" s="108">
        <v>23327.612177131174</v>
      </c>
      <c r="AK25" s="126">
        <v>0</v>
      </c>
      <c r="AL25" s="108">
        <v>6714.3409439812049</v>
      </c>
    </row>
    <row r="26" spans="1:38" x14ac:dyDescent="0.5">
      <c r="A26" s="123" t="s">
        <v>148</v>
      </c>
      <c r="B26" s="122" t="s">
        <v>175</v>
      </c>
      <c r="C26" s="123" t="s">
        <v>50</v>
      </c>
      <c r="D26" s="98">
        <v>13625.021927999998</v>
      </c>
      <c r="E26" s="99">
        <v>13477.256170366492</v>
      </c>
      <c r="F26" s="99">
        <v>0</v>
      </c>
      <c r="G26" s="100">
        <v>0</v>
      </c>
      <c r="H26" s="101">
        <v>60388.546962897948</v>
      </c>
      <c r="I26" s="99">
        <v>62289.835547936709</v>
      </c>
      <c r="J26" s="99">
        <v>0</v>
      </c>
      <c r="K26" s="100">
        <v>0</v>
      </c>
      <c r="L26" s="101">
        <v>38928.634080000003</v>
      </c>
      <c r="M26" s="99">
        <v>172858.8205231078</v>
      </c>
      <c r="N26" s="99">
        <v>211787.45460310782</v>
      </c>
      <c r="O26" s="102">
        <v>0</v>
      </c>
      <c r="P26" s="103">
        <v>0</v>
      </c>
      <c r="Q26" s="103">
        <v>0</v>
      </c>
      <c r="R26" s="104">
        <v>0</v>
      </c>
      <c r="S26" s="105">
        <v>0</v>
      </c>
      <c r="T26" s="102">
        <v>5578.7867994977778</v>
      </c>
      <c r="U26" s="103">
        <v>4179.8850922201755</v>
      </c>
      <c r="V26" s="103">
        <v>0</v>
      </c>
      <c r="W26" s="104">
        <v>0</v>
      </c>
      <c r="X26" s="109">
        <v>0</v>
      </c>
      <c r="Y26" s="102">
        <v>0</v>
      </c>
      <c r="Z26" s="103">
        <v>0</v>
      </c>
      <c r="AA26" s="103">
        <v>0</v>
      </c>
      <c r="AB26" s="104">
        <v>0</v>
      </c>
      <c r="AC26" s="105">
        <v>0</v>
      </c>
      <c r="AD26" s="98">
        <v>0</v>
      </c>
      <c r="AE26" s="99">
        <v>0</v>
      </c>
      <c r="AF26" s="99">
        <v>0</v>
      </c>
      <c r="AG26" s="100">
        <v>0</v>
      </c>
      <c r="AH26" s="105">
        <v>0</v>
      </c>
      <c r="AI26" s="107">
        <v>149780.66060920115</v>
      </c>
      <c r="AJ26" s="108">
        <v>62006.793993906671</v>
      </c>
      <c r="AK26" s="126">
        <v>0</v>
      </c>
      <c r="AL26" s="108">
        <v>17524.649433570601</v>
      </c>
    </row>
    <row r="27" spans="1:38" x14ac:dyDescent="0.5">
      <c r="A27" s="123" t="s">
        <v>173</v>
      </c>
      <c r="B27" s="122" t="s">
        <v>176</v>
      </c>
      <c r="C27" s="123" t="s">
        <v>51</v>
      </c>
      <c r="D27" s="98">
        <v>4209.72257080292</v>
      </c>
      <c r="E27" s="99">
        <v>4473.5798259529611</v>
      </c>
      <c r="F27" s="99">
        <v>0</v>
      </c>
      <c r="G27" s="100">
        <v>0</v>
      </c>
      <c r="H27" s="101">
        <v>16889.353639710731</v>
      </c>
      <c r="I27" s="99">
        <v>18467.614293906263</v>
      </c>
      <c r="J27" s="99">
        <v>0</v>
      </c>
      <c r="K27" s="100">
        <v>0</v>
      </c>
      <c r="L27" s="101">
        <v>12675.428400000001</v>
      </c>
      <c r="M27" s="99">
        <v>49594.057818351823</v>
      </c>
      <c r="N27" s="99">
        <v>62269.486218351827</v>
      </c>
      <c r="O27" s="102">
        <v>0</v>
      </c>
      <c r="P27" s="103">
        <v>0</v>
      </c>
      <c r="Q27" s="103">
        <v>0</v>
      </c>
      <c r="R27" s="104">
        <v>0</v>
      </c>
      <c r="S27" s="105">
        <v>0</v>
      </c>
      <c r="T27" s="102">
        <v>2753.7705093008844</v>
      </c>
      <c r="U27" s="103">
        <v>2133.5529335081328</v>
      </c>
      <c r="V27" s="103">
        <v>0</v>
      </c>
      <c r="W27" s="104">
        <v>0</v>
      </c>
      <c r="X27" s="109">
        <v>0</v>
      </c>
      <c r="Y27" s="102">
        <v>0</v>
      </c>
      <c r="Z27" s="103">
        <v>0</v>
      </c>
      <c r="AA27" s="103">
        <v>0</v>
      </c>
      <c r="AB27" s="104">
        <v>0</v>
      </c>
      <c r="AC27" s="105">
        <v>0</v>
      </c>
      <c r="AD27" s="98">
        <v>0</v>
      </c>
      <c r="AE27" s="99">
        <v>0</v>
      </c>
      <c r="AF27" s="99">
        <v>0</v>
      </c>
      <c r="AG27" s="100">
        <v>0</v>
      </c>
      <c r="AH27" s="105">
        <v>0</v>
      </c>
      <c r="AI27" s="107">
        <v>44040.270330372878</v>
      </c>
      <c r="AJ27" s="108">
        <v>18229.215887978949</v>
      </c>
      <c r="AK27" s="126">
        <v>0</v>
      </c>
      <c r="AL27" s="108">
        <v>5184.9559472517703</v>
      </c>
    </row>
    <row r="28" spans="1:38" x14ac:dyDescent="0.5">
      <c r="A28" s="123" t="s">
        <v>168</v>
      </c>
      <c r="B28" s="122" t="s">
        <v>177</v>
      </c>
      <c r="C28" s="123" t="s">
        <v>52</v>
      </c>
      <c r="D28" s="98">
        <v>4370.7854086383804</v>
      </c>
      <c r="E28" s="99">
        <v>4337.4474227836517</v>
      </c>
      <c r="F28" s="99">
        <v>0</v>
      </c>
      <c r="G28" s="100">
        <v>0</v>
      </c>
      <c r="H28" s="101">
        <v>35893.416044114354</v>
      </c>
      <c r="I28" s="99">
        <v>36578.627479562521</v>
      </c>
      <c r="J28" s="99">
        <v>0</v>
      </c>
      <c r="K28" s="100">
        <v>0</v>
      </c>
      <c r="L28" s="101">
        <v>13365.023066077298</v>
      </c>
      <c r="M28" s="99">
        <v>109429.72413774263</v>
      </c>
      <c r="N28" s="99">
        <v>122794.74720381992</v>
      </c>
      <c r="O28" s="102">
        <v>0</v>
      </c>
      <c r="P28" s="103">
        <v>0</v>
      </c>
      <c r="Q28" s="103">
        <v>0</v>
      </c>
      <c r="R28" s="104">
        <v>0</v>
      </c>
      <c r="S28" s="105">
        <v>0</v>
      </c>
      <c r="T28" s="102">
        <v>1056.6366000701873</v>
      </c>
      <c r="U28" s="103">
        <v>833.24381426636774</v>
      </c>
      <c r="V28" s="103">
        <v>0</v>
      </c>
      <c r="W28" s="104">
        <v>0</v>
      </c>
      <c r="X28" s="109">
        <v>0</v>
      </c>
      <c r="Y28" s="102">
        <v>0</v>
      </c>
      <c r="Z28" s="103">
        <v>0</v>
      </c>
      <c r="AA28" s="103">
        <v>0</v>
      </c>
      <c r="AB28" s="104">
        <v>0</v>
      </c>
      <c r="AC28" s="105">
        <v>0</v>
      </c>
      <c r="AD28" s="98">
        <v>0</v>
      </c>
      <c r="AE28" s="99">
        <v>0</v>
      </c>
      <c r="AF28" s="99">
        <v>0</v>
      </c>
      <c r="AG28" s="100">
        <v>0</v>
      </c>
      <c r="AH28" s="105">
        <v>0</v>
      </c>
      <c r="AI28" s="107">
        <v>81180.276355098904</v>
      </c>
      <c r="AJ28" s="108">
        <v>41614.470848721015</v>
      </c>
      <c r="AK28" s="126">
        <v>0</v>
      </c>
      <c r="AL28" s="108">
        <v>10726.563229343605</v>
      </c>
    </row>
    <row r="29" spans="1:38" x14ac:dyDescent="0.5">
      <c r="A29" s="123" t="s">
        <v>173</v>
      </c>
      <c r="B29" s="122" t="s">
        <v>178</v>
      </c>
      <c r="C29" s="123" t="s">
        <v>53</v>
      </c>
      <c r="D29" s="98">
        <v>1156.0740706299071</v>
      </c>
      <c r="E29" s="99">
        <v>1147.2561632264672</v>
      </c>
      <c r="F29" s="99">
        <v>0</v>
      </c>
      <c r="G29" s="100">
        <v>0</v>
      </c>
      <c r="H29" s="101">
        <v>42171.867775699146</v>
      </c>
      <c r="I29" s="99">
        <v>42976.935925763268</v>
      </c>
      <c r="J29" s="99">
        <v>0</v>
      </c>
      <c r="K29" s="100">
        <v>0</v>
      </c>
      <c r="L29" s="101">
        <v>3535.0526680000012</v>
      </c>
      <c r="M29" s="99">
        <v>128571.09647619732</v>
      </c>
      <c r="N29" s="99">
        <v>132106.14914419732</v>
      </c>
      <c r="O29" s="102">
        <v>0</v>
      </c>
      <c r="P29" s="103">
        <v>0</v>
      </c>
      <c r="Q29" s="103">
        <v>0</v>
      </c>
      <c r="R29" s="104">
        <v>0</v>
      </c>
      <c r="S29" s="105">
        <v>0</v>
      </c>
      <c r="T29" s="102">
        <v>934.18057727492328</v>
      </c>
      <c r="U29" s="103">
        <v>539.31343546466303</v>
      </c>
      <c r="V29" s="103">
        <v>0</v>
      </c>
      <c r="W29" s="104">
        <v>0</v>
      </c>
      <c r="X29" s="109">
        <v>0</v>
      </c>
      <c r="Y29" s="102">
        <v>0</v>
      </c>
      <c r="Z29" s="103">
        <v>0</v>
      </c>
      <c r="AA29" s="103">
        <v>0</v>
      </c>
      <c r="AB29" s="104">
        <v>0</v>
      </c>
      <c r="AC29" s="105">
        <v>0</v>
      </c>
      <c r="AD29" s="98">
        <v>0</v>
      </c>
      <c r="AE29" s="99">
        <v>0</v>
      </c>
      <c r="AF29" s="99">
        <v>0</v>
      </c>
      <c r="AG29" s="100">
        <v>0</v>
      </c>
      <c r="AH29" s="105">
        <v>0</v>
      </c>
      <c r="AI29" s="107">
        <v>87452.133935318794</v>
      </c>
      <c r="AJ29" s="108">
        <v>44654.015208878525</v>
      </c>
      <c r="AK29" s="126">
        <v>0</v>
      </c>
      <c r="AL29" s="108">
        <v>11539.947709882556</v>
      </c>
    </row>
    <row r="30" spans="1:38" x14ac:dyDescent="0.5">
      <c r="A30" s="123" t="s">
        <v>164</v>
      </c>
      <c r="B30" s="122" t="s">
        <v>179</v>
      </c>
      <c r="C30" s="123" t="s">
        <v>54</v>
      </c>
      <c r="D30" s="98">
        <v>49514.877408569853</v>
      </c>
      <c r="E30" s="99">
        <v>52618.373998280797</v>
      </c>
      <c r="F30" s="99">
        <v>0</v>
      </c>
      <c r="G30" s="100">
        <v>0</v>
      </c>
      <c r="H30" s="101">
        <v>95152.58213927834</v>
      </c>
      <c r="I30" s="99">
        <v>104044.31238183985</v>
      </c>
      <c r="J30" s="99">
        <v>0</v>
      </c>
      <c r="K30" s="100">
        <v>0</v>
      </c>
      <c r="L30" s="101">
        <v>149088.75175767188</v>
      </c>
      <c r="M30" s="99">
        <v>279406.94243534503</v>
      </c>
      <c r="N30" s="99">
        <v>428495.69419301691</v>
      </c>
      <c r="O30" s="102">
        <v>0</v>
      </c>
      <c r="P30" s="103">
        <v>0</v>
      </c>
      <c r="Q30" s="103">
        <v>0</v>
      </c>
      <c r="R30" s="104">
        <v>0</v>
      </c>
      <c r="S30" s="105">
        <v>0</v>
      </c>
      <c r="T30" s="102">
        <v>11685.424678761456</v>
      </c>
      <c r="U30" s="103">
        <v>9895.9114925871454</v>
      </c>
      <c r="V30" s="103">
        <v>0</v>
      </c>
      <c r="W30" s="104">
        <v>0</v>
      </c>
      <c r="X30" s="109">
        <v>0</v>
      </c>
      <c r="Y30" s="102">
        <v>0</v>
      </c>
      <c r="Z30" s="103">
        <v>0</v>
      </c>
      <c r="AA30" s="103">
        <v>0</v>
      </c>
      <c r="AB30" s="104">
        <v>0</v>
      </c>
      <c r="AC30" s="105">
        <v>0</v>
      </c>
      <c r="AD30" s="98">
        <v>0</v>
      </c>
      <c r="AE30" s="99">
        <v>0</v>
      </c>
      <c r="AF30" s="99">
        <v>0</v>
      </c>
      <c r="AG30" s="100">
        <v>0</v>
      </c>
      <c r="AH30" s="105">
        <v>0</v>
      </c>
      <c r="AI30" s="107">
        <v>301330.14592796884</v>
      </c>
      <c r="AJ30" s="108">
        <v>127165.54826504807</v>
      </c>
      <c r="AK30" s="126">
        <v>0</v>
      </c>
      <c r="AL30" s="108">
        <v>35679.293870953421</v>
      </c>
    </row>
    <row r="31" spans="1:38" x14ac:dyDescent="0.5">
      <c r="A31" s="123" t="s">
        <v>173</v>
      </c>
      <c r="B31" s="122" t="s">
        <v>180</v>
      </c>
      <c r="C31" s="123" t="s">
        <v>55</v>
      </c>
      <c r="D31" s="98">
        <v>12133.481655137695</v>
      </c>
      <c r="E31" s="99">
        <v>10978.113503113771</v>
      </c>
      <c r="F31" s="99">
        <v>0</v>
      </c>
      <c r="G31" s="100">
        <v>0</v>
      </c>
      <c r="H31" s="101">
        <v>10581.770637533662</v>
      </c>
      <c r="I31" s="99">
        <v>10908.801076662738</v>
      </c>
      <c r="J31" s="99">
        <v>0</v>
      </c>
      <c r="K31" s="100">
        <v>0</v>
      </c>
      <c r="L31" s="101">
        <v>32549.21779200001</v>
      </c>
      <c r="M31" s="99">
        <v>29868.780107122242</v>
      </c>
      <c r="N31" s="99">
        <v>62417.997899122252</v>
      </c>
      <c r="O31" s="102">
        <v>0</v>
      </c>
      <c r="P31" s="103">
        <v>0</v>
      </c>
      <c r="Q31" s="103">
        <v>0</v>
      </c>
      <c r="R31" s="104">
        <v>0</v>
      </c>
      <c r="S31" s="105">
        <v>0</v>
      </c>
      <c r="T31" s="102">
        <v>1849.4300072555352</v>
      </c>
      <c r="U31" s="103">
        <v>1045.4970529224643</v>
      </c>
      <c r="V31" s="103">
        <v>0</v>
      </c>
      <c r="W31" s="104">
        <v>0</v>
      </c>
      <c r="X31" s="109">
        <v>0</v>
      </c>
      <c r="Y31" s="102">
        <v>0</v>
      </c>
      <c r="Z31" s="103">
        <v>0</v>
      </c>
      <c r="AA31" s="103">
        <v>0</v>
      </c>
      <c r="AB31" s="104">
        <v>0</v>
      </c>
      <c r="AC31" s="105">
        <v>0</v>
      </c>
      <c r="AD31" s="98">
        <v>0</v>
      </c>
      <c r="AE31" s="99">
        <v>0</v>
      </c>
      <c r="AF31" s="99">
        <v>0</v>
      </c>
      <c r="AG31" s="100">
        <v>0</v>
      </c>
      <c r="AH31" s="105">
        <v>0</v>
      </c>
      <c r="AI31" s="107">
        <v>44602.166872447866</v>
      </c>
      <c r="AJ31" s="108">
        <v>17815.831026674387</v>
      </c>
      <c r="AK31" s="126">
        <v>0</v>
      </c>
      <c r="AL31" s="108">
        <v>5098.0024620103904</v>
      </c>
    </row>
    <row r="32" spans="1:38" x14ac:dyDescent="0.5">
      <c r="A32" s="123" t="s">
        <v>161</v>
      </c>
      <c r="B32" s="122" t="s">
        <v>181</v>
      </c>
      <c r="C32" s="123" t="s">
        <v>56</v>
      </c>
      <c r="D32" s="98">
        <v>49.959561441367875</v>
      </c>
      <c r="E32" s="99">
        <v>53.090929964758459</v>
      </c>
      <c r="F32" s="99">
        <v>0</v>
      </c>
      <c r="G32" s="100">
        <v>0</v>
      </c>
      <c r="H32" s="101">
        <v>4342.6315070994651</v>
      </c>
      <c r="I32" s="99">
        <v>4748.4377084220587</v>
      </c>
      <c r="J32" s="99">
        <v>0</v>
      </c>
      <c r="K32" s="100">
        <v>0</v>
      </c>
      <c r="L32" s="101">
        <v>150.42769049378899</v>
      </c>
      <c r="M32" s="99">
        <v>12751.744243219948</v>
      </c>
      <c r="N32" s="99">
        <v>12902.171933713737</v>
      </c>
      <c r="O32" s="102">
        <v>0</v>
      </c>
      <c r="P32" s="103">
        <v>0</v>
      </c>
      <c r="Q32" s="103">
        <v>0</v>
      </c>
      <c r="R32" s="104">
        <v>0</v>
      </c>
      <c r="S32" s="105">
        <v>0</v>
      </c>
      <c r="T32" s="102">
        <v>92.468508167306609</v>
      </c>
      <c r="U32" s="103">
        <v>63.167133460953046</v>
      </c>
      <c r="V32" s="103">
        <v>0</v>
      </c>
      <c r="W32" s="104">
        <v>0</v>
      </c>
      <c r="X32" s="109">
        <v>0</v>
      </c>
      <c r="Y32" s="102">
        <v>0</v>
      </c>
      <c r="Z32" s="103">
        <v>0</v>
      </c>
      <c r="AA32" s="103">
        <v>0</v>
      </c>
      <c r="AB32" s="104">
        <v>0</v>
      </c>
      <c r="AC32" s="105">
        <v>0</v>
      </c>
      <c r="AD32" s="102">
        <v>0</v>
      </c>
      <c r="AE32" s="103">
        <v>0</v>
      </c>
      <c r="AF32" s="103">
        <v>0</v>
      </c>
      <c r="AG32" s="104">
        <v>0</v>
      </c>
      <c r="AH32" s="105">
        <v>0</v>
      </c>
      <c r="AI32" s="107">
        <v>9194.1197069276495</v>
      </c>
      <c r="AJ32" s="108">
        <v>3708.052226786087</v>
      </c>
      <c r="AK32" s="126">
        <v>0</v>
      </c>
      <c r="AL32" s="108">
        <v>1074.3174091013816</v>
      </c>
    </row>
    <row r="33" spans="1:38" x14ac:dyDescent="0.5">
      <c r="A33" s="121" t="s">
        <v>161</v>
      </c>
      <c r="B33" s="120" t="s">
        <v>182</v>
      </c>
      <c r="C33" s="121" t="s">
        <v>57</v>
      </c>
      <c r="D33" s="98">
        <v>1806.3876658290578</v>
      </c>
      <c r="E33" s="99">
        <v>1755.7000900087223</v>
      </c>
      <c r="F33" s="99">
        <v>0</v>
      </c>
      <c r="G33" s="100">
        <v>0</v>
      </c>
      <c r="H33" s="101">
        <v>61638.251620300289</v>
      </c>
      <c r="I33" s="99">
        <v>56919.944258969001</v>
      </c>
      <c r="J33" s="99">
        <v>0</v>
      </c>
      <c r="K33" s="100">
        <v>0</v>
      </c>
      <c r="L33" s="101">
        <v>5466.9121631150256</v>
      </c>
      <c r="M33" s="99">
        <v>164132.75561940085</v>
      </c>
      <c r="N33" s="99">
        <v>169599.66778251587</v>
      </c>
      <c r="O33" s="102">
        <v>0</v>
      </c>
      <c r="P33" s="103">
        <v>0</v>
      </c>
      <c r="Q33" s="103">
        <v>0</v>
      </c>
      <c r="R33" s="104">
        <v>0</v>
      </c>
      <c r="S33" s="105">
        <v>0</v>
      </c>
      <c r="T33" s="102">
        <v>409.17439437588729</v>
      </c>
      <c r="U33" s="103">
        <v>318.30622190549093</v>
      </c>
      <c r="V33" s="103">
        <v>0</v>
      </c>
      <c r="W33" s="104">
        <v>0</v>
      </c>
      <c r="X33" s="109">
        <v>0</v>
      </c>
      <c r="Y33" s="102">
        <v>0</v>
      </c>
      <c r="Z33" s="103">
        <v>0</v>
      </c>
      <c r="AA33" s="103">
        <v>0</v>
      </c>
      <c r="AB33" s="104">
        <v>0</v>
      </c>
      <c r="AC33" s="105">
        <v>0</v>
      </c>
      <c r="AD33" s="98">
        <v>0</v>
      </c>
      <c r="AE33" s="99">
        <v>0</v>
      </c>
      <c r="AF33" s="99">
        <v>0</v>
      </c>
      <c r="AG33" s="100">
        <v>0</v>
      </c>
      <c r="AH33" s="105">
        <v>0</v>
      </c>
      <c r="AI33" s="107">
        <v>122120.28363510707</v>
      </c>
      <c r="AJ33" s="108">
        <v>47479.384147408797</v>
      </c>
      <c r="AK33" s="126">
        <v>0</v>
      </c>
      <c r="AL33" s="108">
        <v>13924.404084413007</v>
      </c>
    </row>
    <row r="34" spans="1:38" x14ac:dyDescent="0.5">
      <c r="A34" s="121" t="s">
        <v>168</v>
      </c>
      <c r="B34" s="120" t="s">
        <v>183</v>
      </c>
      <c r="C34" s="121" t="s">
        <v>58</v>
      </c>
      <c r="D34" s="98">
        <v>6060.0999965473538</v>
      </c>
      <c r="E34" s="99">
        <v>5890.0524569939716</v>
      </c>
      <c r="F34" s="99">
        <v>0</v>
      </c>
      <c r="G34" s="100">
        <v>0</v>
      </c>
      <c r="H34" s="101">
        <v>30921.002233825999</v>
      </c>
      <c r="I34" s="99">
        <v>28554.050079531735</v>
      </c>
      <c r="J34" s="99">
        <v>0</v>
      </c>
      <c r="K34" s="100">
        <v>0</v>
      </c>
      <c r="L34" s="101">
        <v>18340.489700815539</v>
      </c>
      <c r="M34" s="99">
        <v>82337.658349154633</v>
      </c>
      <c r="N34" s="99">
        <v>100678.14804997017</v>
      </c>
      <c r="O34" s="102">
        <v>0</v>
      </c>
      <c r="P34" s="103">
        <v>0</v>
      </c>
      <c r="Q34" s="103">
        <v>0</v>
      </c>
      <c r="R34" s="104">
        <v>0</v>
      </c>
      <c r="S34" s="105">
        <v>0</v>
      </c>
      <c r="T34" s="102">
        <v>689.21793521528559</v>
      </c>
      <c r="U34" s="103">
        <v>567.14032687511576</v>
      </c>
      <c r="V34" s="103">
        <v>0</v>
      </c>
      <c r="W34" s="104">
        <v>0</v>
      </c>
      <c r="X34" s="109">
        <v>0</v>
      </c>
      <c r="Y34" s="102">
        <v>0</v>
      </c>
      <c r="Z34" s="103">
        <v>0</v>
      </c>
      <c r="AA34" s="103">
        <v>0</v>
      </c>
      <c r="AB34" s="104">
        <v>0</v>
      </c>
      <c r="AC34" s="105">
        <v>0</v>
      </c>
      <c r="AD34" s="98">
        <v>0</v>
      </c>
      <c r="AE34" s="99">
        <v>0</v>
      </c>
      <c r="AF34" s="99">
        <v>0</v>
      </c>
      <c r="AG34" s="100">
        <v>0</v>
      </c>
      <c r="AH34" s="105">
        <v>0</v>
      </c>
      <c r="AI34" s="107">
        <v>71425.204766899056</v>
      </c>
      <c r="AJ34" s="108">
        <v>29252.943283071116</v>
      </c>
      <c r="AK34" s="126">
        <v>0</v>
      </c>
      <c r="AL34" s="108">
        <v>8265.8370399394298</v>
      </c>
    </row>
    <row r="35" spans="1:38" x14ac:dyDescent="0.5">
      <c r="A35" s="121" t="s">
        <v>168</v>
      </c>
      <c r="B35" s="120" t="s">
        <v>184</v>
      </c>
      <c r="C35" s="121" t="s">
        <v>59</v>
      </c>
      <c r="D35" s="98">
        <v>299.66848177882878</v>
      </c>
      <c r="E35" s="99">
        <v>297.38277276485934</v>
      </c>
      <c r="F35" s="99">
        <v>0</v>
      </c>
      <c r="G35" s="100">
        <v>0</v>
      </c>
      <c r="H35" s="101">
        <v>6092.5829414676609</v>
      </c>
      <c r="I35" s="99">
        <v>6208.8913891723651</v>
      </c>
      <c r="J35" s="99">
        <v>0</v>
      </c>
      <c r="K35" s="100">
        <v>0</v>
      </c>
      <c r="L35" s="101">
        <v>916.32871365288599</v>
      </c>
      <c r="M35" s="99">
        <v>18574.706563223506</v>
      </c>
      <c r="N35" s="99">
        <v>19491.035276876391</v>
      </c>
      <c r="O35" s="102">
        <v>0</v>
      </c>
      <c r="P35" s="103">
        <v>0</v>
      </c>
      <c r="Q35" s="103">
        <v>0</v>
      </c>
      <c r="R35" s="104">
        <v>0</v>
      </c>
      <c r="S35" s="105">
        <v>0</v>
      </c>
      <c r="T35" s="102">
        <v>269.34732799751816</v>
      </c>
      <c r="U35" s="103">
        <v>148.66532469060678</v>
      </c>
      <c r="V35" s="103">
        <v>0</v>
      </c>
      <c r="W35" s="104">
        <v>0</v>
      </c>
      <c r="X35" s="109">
        <v>0</v>
      </c>
      <c r="Y35" s="102">
        <v>0</v>
      </c>
      <c r="Z35" s="103">
        <v>0</v>
      </c>
      <c r="AA35" s="103">
        <v>0</v>
      </c>
      <c r="AB35" s="104">
        <v>0</v>
      </c>
      <c r="AC35" s="105">
        <v>0</v>
      </c>
      <c r="AD35" s="98">
        <v>0</v>
      </c>
      <c r="AE35" s="99">
        <v>0</v>
      </c>
      <c r="AF35" s="99">
        <v>0</v>
      </c>
      <c r="AG35" s="100">
        <v>0</v>
      </c>
      <c r="AH35" s="105">
        <v>0</v>
      </c>
      <c r="AI35" s="107">
        <v>12898.525585183714</v>
      </c>
      <c r="AJ35" s="108">
        <v>6592.5096916926777</v>
      </c>
      <c r="AK35" s="126">
        <v>0</v>
      </c>
      <c r="AL35" s="108">
        <v>1702.6120991621494</v>
      </c>
    </row>
    <row r="36" spans="1:38" x14ac:dyDescent="0.5">
      <c r="A36" s="121" t="s">
        <v>154</v>
      </c>
      <c r="B36" s="120" t="s">
        <v>185</v>
      </c>
      <c r="C36" s="121" t="s">
        <v>60</v>
      </c>
      <c r="D36" s="98">
        <v>9704.230064259762</v>
      </c>
      <c r="E36" s="99">
        <v>9630.2114487555718</v>
      </c>
      <c r="F36" s="99">
        <v>0</v>
      </c>
      <c r="G36" s="100">
        <v>0</v>
      </c>
      <c r="H36" s="101">
        <v>39899.348241021784</v>
      </c>
      <c r="I36" s="99">
        <v>40661.033605492958</v>
      </c>
      <c r="J36" s="99">
        <v>0</v>
      </c>
      <c r="K36" s="100">
        <v>0</v>
      </c>
      <c r="L36" s="101">
        <v>29673.673383968933</v>
      </c>
      <c r="M36" s="99">
        <v>121642.77331320451</v>
      </c>
      <c r="N36" s="99">
        <v>151316.44669717344</v>
      </c>
      <c r="O36" s="102">
        <v>0</v>
      </c>
      <c r="P36" s="103">
        <v>0</v>
      </c>
      <c r="Q36" s="103">
        <v>0</v>
      </c>
      <c r="R36" s="104">
        <v>0</v>
      </c>
      <c r="S36" s="105">
        <v>0</v>
      </c>
      <c r="T36" s="102">
        <v>2387.222593452183</v>
      </c>
      <c r="U36" s="103">
        <v>1420.4939594029352</v>
      </c>
      <c r="V36" s="103">
        <v>0</v>
      </c>
      <c r="W36" s="104">
        <v>0</v>
      </c>
      <c r="X36" s="109">
        <v>0</v>
      </c>
      <c r="Y36" s="102">
        <v>0</v>
      </c>
      <c r="Z36" s="103">
        <v>0</v>
      </c>
      <c r="AA36" s="103">
        <v>0</v>
      </c>
      <c r="AB36" s="104">
        <v>0</v>
      </c>
      <c r="AC36" s="105">
        <v>0</v>
      </c>
      <c r="AD36" s="98">
        <v>0</v>
      </c>
      <c r="AE36" s="99">
        <v>0</v>
      </c>
      <c r="AF36" s="99">
        <v>0</v>
      </c>
      <c r="AG36" s="100">
        <v>0</v>
      </c>
      <c r="AH36" s="105">
        <v>0</v>
      </c>
      <c r="AI36" s="107">
        <v>99894.82335953007</v>
      </c>
      <c r="AJ36" s="108">
        <v>51421.623337643367</v>
      </c>
      <c r="AK36" s="126">
        <v>0</v>
      </c>
      <c r="AL36" s="108">
        <v>13218.036358206211</v>
      </c>
    </row>
    <row r="37" spans="1:38" x14ac:dyDescent="0.5">
      <c r="A37" s="121" t="s">
        <v>154</v>
      </c>
      <c r="B37" s="120" t="s">
        <v>186</v>
      </c>
      <c r="C37" s="121" t="s">
        <v>61</v>
      </c>
      <c r="D37" s="98">
        <v>3601.5201814946658</v>
      </c>
      <c r="E37" s="99">
        <v>3800.8380289166776</v>
      </c>
      <c r="F37" s="99">
        <v>0</v>
      </c>
      <c r="G37" s="100">
        <v>0</v>
      </c>
      <c r="H37" s="101">
        <v>25339.771801211369</v>
      </c>
      <c r="I37" s="99">
        <v>26874.352985236281</v>
      </c>
      <c r="J37" s="99">
        <v>0</v>
      </c>
      <c r="K37" s="100">
        <v>0</v>
      </c>
      <c r="L37" s="101">
        <v>11353.451231999999</v>
      </c>
      <c r="M37" s="99">
        <v>73918.857407999996</v>
      </c>
      <c r="N37" s="99">
        <v>85272.308640000003</v>
      </c>
      <c r="O37" s="102">
        <v>0</v>
      </c>
      <c r="P37" s="103">
        <v>0</v>
      </c>
      <c r="Q37" s="103">
        <v>0</v>
      </c>
      <c r="R37" s="104">
        <v>0</v>
      </c>
      <c r="S37" s="105">
        <v>0</v>
      </c>
      <c r="T37" s="102">
        <v>993.40208869414948</v>
      </c>
      <c r="U37" s="103">
        <v>582.32762431746755</v>
      </c>
      <c r="V37" s="103">
        <v>0</v>
      </c>
      <c r="W37" s="104">
        <v>0</v>
      </c>
      <c r="X37" s="109">
        <v>0</v>
      </c>
      <c r="Y37" s="102">
        <v>0</v>
      </c>
      <c r="Z37" s="103">
        <v>0</v>
      </c>
      <c r="AA37" s="103">
        <v>0</v>
      </c>
      <c r="AB37" s="104">
        <v>0</v>
      </c>
      <c r="AC37" s="105">
        <v>0</v>
      </c>
      <c r="AD37" s="98">
        <v>0</v>
      </c>
      <c r="AE37" s="99">
        <v>0</v>
      </c>
      <c r="AF37" s="99">
        <v>0</v>
      </c>
      <c r="AG37" s="100">
        <v>0</v>
      </c>
      <c r="AH37" s="105">
        <v>0</v>
      </c>
      <c r="AI37" s="107">
        <v>59616.482996858991</v>
      </c>
      <c r="AJ37" s="108">
        <v>25655.825643141012</v>
      </c>
      <c r="AK37" s="126">
        <v>0</v>
      </c>
      <c r="AL37" s="108">
        <v>7134.9046085260807</v>
      </c>
    </row>
    <row r="38" spans="1:38" x14ac:dyDescent="0.5">
      <c r="A38" s="121" t="s">
        <v>148</v>
      </c>
      <c r="B38" s="120" t="s">
        <v>187</v>
      </c>
      <c r="C38" s="121" t="s">
        <v>62</v>
      </c>
      <c r="D38" s="98">
        <v>2710.8546471978398</v>
      </c>
      <c r="E38" s="99">
        <v>2860.8806600270095</v>
      </c>
      <c r="F38" s="99">
        <v>0</v>
      </c>
      <c r="G38" s="100">
        <v>0</v>
      </c>
      <c r="H38" s="101">
        <v>49011.616010332051</v>
      </c>
      <c r="I38" s="99">
        <v>51979.768380374873</v>
      </c>
      <c r="J38" s="99">
        <v>0</v>
      </c>
      <c r="K38" s="100">
        <v>0</v>
      </c>
      <c r="L38" s="101">
        <v>8545.7125000000015</v>
      </c>
      <c r="M38" s="99">
        <v>142972.18947450005</v>
      </c>
      <c r="N38" s="99">
        <v>151517.90197450004</v>
      </c>
      <c r="O38" s="102">
        <v>0</v>
      </c>
      <c r="P38" s="103">
        <v>0</v>
      </c>
      <c r="Q38" s="103">
        <v>0</v>
      </c>
      <c r="R38" s="104">
        <v>0</v>
      </c>
      <c r="S38" s="105">
        <v>0</v>
      </c>
      <c r="T38" s="102">
        <v>2560.7632722296366</v>
      </c>
      <c r="U38" s="103">
        <v>1705.6562516894542</v>
      </c>
      <c r="V38" s="103">
        <v>0</v>
      </c>
      <c r="W38" s="104">
        <v>0</v>
      </c>
      <c r="X38" s="109">
        <v>0</v>
      </c>
      <c r="Y38" s="102">
        <v>0</v>
      </c>
      <c r="Z38" s="103">
        <v>0</v>
      </c>
      <c r="AA38" s="103">
        <v>0</v>
      </c>
      <c r="AB38" s="104">
        <v>0</v>
      </c>
      <c r="AC38" s="105">
        <v>0</v>
      </c>
      <c r="AD38" s="98">
        <v>0</v>
      </c>
      <c r="AE38" s="99">
        <v>0</v>
      </c>
      <c r="AF38" s="99">
        <v>0</v>
      </c>
      <c r="AG38" s="100">
        <v>0</v>
      </c>
      <c r="AH38" s="105">
        <v>0</v>
      </c>
      <c r="AI38" s="107">
        <v>106563.11969793178</v>
      </c>
      <c r="AJ38" s="108">
        <v>44954.782276568265</v>
      </c>
      <c r="AK38" s="126">
        <v>0</v>
      </c>
      <c r="AL38" s="108">
        <v>12677.805894010371</v>
      </c>
    </row>
    <row r="39" spans="1:38" x14ac:dyDescent="0.5">
      <c r="A39" s="121" t="s">
        <v>164</v>
      </c>
      <c r="B39" s="120" t="s">
        <v>188</v>
      </c>
      <c r="C39" s="121" t="s">
        <v>63</v>
      </c>
      <c r="D39" s="98">
        <v>12939.248087276097</v>
      </c>
      <c r="E39" s="99">
        <v>12798.919667481405</v>
      </c>
      <c r="F39" s="99">
        <v>0</v>
      </c>
      <c r="G39" s="100">
        <v>0</v>
      </c>
      <c r="H39" s="101">
        <v>80548.751698150285</v>
      </c>
      <c r="I39" s="99">
        <v>83084.769367807196</v>
      </c>
      <c r="J39" s="99">
        <v>0</v>
      </c>
      <c r="K39" s="100">
        <v>0</v>
      </c>
      <c r="L39" s="101">
        <v>36969.280249360279</v>
      </c>
      <c r="M39" s="99">
        <v>230566.2731329737</v>
      </c>
      <c r="N39" s="99">
        <v>267535.55338233395</v>
      </c>
      <c r="O39" s="102">
        <v>0</v>
      </c>
      <c r="P39" s="103">
        <v>0</v>
      </c>
      <c r="Q39" s="103">
        <v>0</v>
      </c>
      <c r="R39" s="104">
        <v>0</v>
      </c>
      <c r="S39" s="105">
        <v>0</v>
      </c>
      <c r="T39" s="102">
        <v>4955.9457165126087</v>
      </c>
      <c r="U39" s="103">
        <v>2947.0111300965473</v>
      </c>
      <c r="V39" s="103">
        <v>0</v>
      </c>
      <c r="W39" s="104">
        <v>0</v>
      </c>
      <c r="X39" s="109">
        <v>0</v>
      </c>
      <c r="Y39" s="102">
        <v>0</v>
      </c>
      <c r="Z39" s="103">
        <v>0</v>
      </c>
      <c r="AA39" s="103">
        <v>0</v>
      </c>
      <c r="AB39" s="104">
        <v>0</v>
      </c>
      <c r="AC39" s="105">
        <v>0</v>
      </c>
      <c r="AD39" s="98">
        <v>0</v>
      </c>
      <c r="AE39" s="99">
        <v>0</v>
      </c>
      <c r="AF39" s="99">
        <v>0</v>
      </c>
      <c r="AG39" s="100">
        <v>0</v>
      </c>
      <c r="AH39" s="105">
        <v>0</v>
      </c>
      <c r="AI39" s="107">
        <v>189371.68882071498</v>
      </c>
      <c r="AJ39" s="108">
        <v>78163.864561618975</v>
      </c>
      <c r="AK39" s="126">
        <v>0</v>
      </c>
      <c r="AL39" s="108">
        <v>22137.603914395964</v>
      </c>
    </row>
    <row r="40" spans="1:38" x14ac:dyDescent="0.5">
      <c r="A40" s="121" t="s">
        <v>168</v>
      </c>
      <c r="B40" s="120" t="s">
        <v>189</v>
      </c>
      <c r="C40" s="121" t="s">
        <v>64</v>
      </c>
      <c r="D40" s="98">
        <v>4276.1347665865169</v>
      </c>
      <c r="E40" s="99">
        <v>3868.9548603158087</v>
      </c>
      <c r="F40" s="99">
        <v>0</v>
      </c>
      <c r="G40" s="100">
        <v>0</v>
      </c>
      <c r="H40" s="101">
        <v>45788.191987234299</v>
      </c>
      <c r="I40" s="99">
        <v>47203.279598318797</v>
      </c>
      <c r="J40" s="99">
        <v>0</v>
      </c>
      <c r="K40" s="100">
        <v>0</v>
      </c>
      <c r="L40" s="101">
        <v>11471.137945523857</v>
      </c>
      <c r="M40" s="99">
        <v>129244.66847905134</v>
      </c>
      <c r="N40" s="99">
        <v>140715.80642457519</v>
      </c>
      <c r="O40" s="102">
        <v>0</v>
      </c>
      <c r="P40" s="103">
        <v>0</v>
      </c>
      <c r="Q40" s="103">
        <v>0</v>
      </c>
      <c r="R40" s="104">
        <v>0</v>
      </c>
      <c r="S40" s="105">
        <v>0</v>
      </c>
      <c r="T40" s="102">
        <v>555.10963184040952</v>
      </c>
      <c r="U40" s="103">
        <v>442.35102825718042</v>
      </c>
      <c r="V40" s="103">
        <v>0</v>
      </c>
      <c r="W40" s="104">
        <v>0</v>
      </c>
      <c r="X40" s="109">
        <v>0</v>
      </c>
      <c r="Y40" s="102">
        <v>0</v>
      </c>
      <c r="Z40" s="103">
        <v>0</v>
      </c>
      <c r="AA40" s="103">
        <v>0</v>
      </c>
      <c r="AB40" s="104">
        <v>0</v>
      </c>
      <c r="AC40" s="105">
        <v>0</v>
      </c>
      <c r="AD40" s="98">
        <v>0</v>
      </c>
      <c r="AE40" s="99">
        <v>0</v>
      </c>
      <c r="AF40" s="99">
        <v>0</v>
      </c>
      <c r="AG40" s="100">
        <v>0</v>
      </c>
      <c r="AH40" s="105">
        <v>0</v>
      </c>
      <c r="AI40" s="107">
        <v>101136.56121245542</v>
      </c>
      <c r="AJ40" s="108">
        <v>39579.245212119771</v>
      </c>
      <c r="AK40" s="126">
        <v>0</v>
      </c>
      <c r="AL40" s="108">
        <v>11492.991632888465</v>
      </c>
    </row>
    <row r="41" spans="1:38" x14ac:dyDescent="0.5">
      <c r="A41" s="121" t="s">
        <v>164</v>
      </c>
      <c r="B41" s="120" t="s">
        <v>190</v>
      </c>
      <c r="C41" s="121" t="s">
        <v>65</v>
      </c>
      <c r="D41" s="98">
        <v>3253.6933032349498</v>
      </c>
      <c r="E41" s="99">
        <v>2943.8717923234949</v>
      </c>
      <c r="F41" s="99">
        <v>0</v>
      </c>
      <c r="G41" s="100">
        <v>0</v>
      </c>
      <c r="H41" s="101">
        <v>24242.645468117742</v>
      </c>
      <c r="I41" s="99">
        <v>24991.866299362002</v>
      </c>
      <c r="J41" s="99">
        <v>0</v>
      </c>
      <c r="K41" s="100">
        <v>0</v>
      </c>
      <c r="L41" s="101">
        <v>8728.3415399999994</v>
      </c>
      <c r="M41" s="99">
        <v>68428.835920308804</v>
      </c>
      <c r="N41" s="99">
        <v>77157.177460308798</v>
      </c>
      <c r="O41" s="102">
        <v>0</v>
      </c>
      <c r="P41" s="103">
        <v>0</v>
      </c>
      <c r="Q41" s="103">
        <v>0</v>
      </c>
      <c r="R41" s="104">
        <v>0</v>
      </c>
      <c r="S41" s="105">
        <v>0</v>
      </c>
      <c r="T41" s="102">
        <v>717.59249727461179</v>
      </c>
      <c r="U41" s="103">
        <v>566.55988305889286</v>
      </c>
      <c r="V41" s="103">
        <v>0</v>
      </c>
      <c r="W41" s="104">
        <v>0</v>
      </c>
      <c r="X41" s="109">
        <v>0</v>
      </c>
      <c r="Y41" s="102">
        <v>0</v>
      </c>
      <c r="Z41" s="103">
        <v>0</v>
      </c>
      <c r="AA41" s="103">
        <v>0</v>
      </c>
      <c r="AB41" s="104">
        <v>0</v>
      </c>
      <c r="AC41" s="105">
        <v>0</v>
      </c>
      <c r="AD41" s="98">
        <v>0</v>
      </c>
      <c r="AE41" s="99">
        <v>0</v>
      </c>
      <c r="AF41" s="99">
        <v>0</v>
      </c>
      <c r="AG41" s="100">
        <v>0</v>
      </c>
      <c r="AH41" s="105">
        <v>0</v>
      </c>
      <c r="AI41" s="107">
        <v>55432.076863038186</v>
      </c>
      <c r="AJ41" s="108">
        <v>21725.100597270612</v>
      </c>
      <c r="AK41" s="126">
        <v>0</v>
      </c>
      <c r="AL41" s="108">
        <v>6301.8279005062132</v>
      </c>
    </row>
    <row r="42" spans="1:38" x14ac:dyDescent="0.5">
      <c r="A42" s="128"/>
      <c r="B42" s="124" t="s">
        <v>191</v>
      </c>
      <c r="C42" s="125" t="s">
        <v>18</v>
      </c>
      <c r="D42" s="110">
        <v>726573.34814861964</v>
      </c>
      <c r="E42" s="111">
        <v>722213.90205829532</v>
      </c>
      <c r="F42" s="111">
        <v>0</v>
      </c>
      <c r="G42" s="112">
        <v>0</v>
      </c>
      <c r="H42" s="113">
        <v>3352482.7312000003</v>
      </c>
      <c r="I42" s="111">
        <v>3398865.8264000006</v>
      </c>
      <c r="J42" s="111">
        <v>0</v>
      </c>
      <c r="K42" s="112">
        <v>0</v>
      </c>
      <c r="L42" s="113">
        <v>2202176.3812122587</v>
      </c>
      <c r="M42" s="111">
        <v>5197455.7632689849</v>
      </c>
      <c r="N42" s="111">
        <v>7399632.1444812436</v>
      </c>
      <c r="O42" s="110">
        <v>0</v>
      </c>
      <c r="P42" s="111">
        <v>0</v>
      </c>
      <c r="Q42" s="111">
        <v>0</v>
      </c>
      <c r="R42" s="112">
        <v>0</v>
      </c>
      <c r="S42" s="114">
        <v>0</v>
      </c>
      <c r="T42" s="110">
        <v>102435.17421618575</v>
      </c>
      <c r="U42" s="111">
        <v>69649.769053232259</v>
      </c>
      <c r="V42" s="111">
        <v>0</v>
      </c>
      <c r="W42" s="112">
        <v>0</v>
      </c>
      <c r="X42" s="115">
        <v>0</v>
      </c>
      <c r="Y42" s="110">
        <v>0</v>
      </c>
      <c r="Z42" s="111">
        <v>0</v>
      </c>
      <c r="AA42" s="111">
        <v>0</v>
      </c>
      <c r="AB42" s="112">
        <v>0</v>
      </c>
      <c r="AC42" s="114">
        <v>0</v>
      </c>
      <c r="AD42" s="110">
        <v>0</v>
      </c>
      <c r="AE42" s="111">
        <v>0</v>
      </c>
      <c r="AF42" s="111">
        <v>0</v>
      </c>
      <c r="AG42" s="112">
        <v>0</v>
      </c>
      <c r="AH42" s="114">
        <v>0</v>
      </c>
      <c r="AI42" s="111">
        <v>5087823.5334744686</v>
      </c>
      <c r="AJ42" s="111">
        <v>2311808.6110067759</v>
      </c>
      <c r="AK42" s="127">
        <v>0</v>
      </c>
      <c r="AL42" s="111">
        <v>626429.46224486292</v>
      </c>
    </row>
    <row r="44" spans="1:38" x14ac:dyDescent="0.5">
      <c r="N44" s="93">
        <f>N43/N42</f>
        <v>0</v>
      </c>
    </row>
  </sheetData>
  <sheetProtection pivotTables="0"/>
  <mergeCells count="21">
    <mergeCell ref="AD4:AH4"/>
    <mergeCell ref="AI4:AL4"/>
    <mergeCell ref="L5:N5"/>
    <mergeCell ref="D4:N4"/>
    <mergeCell ref="O4:S4"/>
    <mergeCell ref="T4:X4"/>
    <mergeCell ref="Y4:AC4"/>
    <mergeCell ref="A5:A6"/>
    <mergeCell ref="B5:B6"/>
    <mergeCell ref="C5:C6"/>
    <mergeCell ref="D5:G5"/>
    <mergeCell ref="H5:K5"/>
    <mergeCell ref="AD5:AG5"/>
    <mergeCell ref="AH5:AH6"/>
    <mergeCell ref="AI5:AL5"/>
    <mergeCell ref="O5:R5"/>
    <mergeCell ref="S5:S6"/>
    <mergeCell ref="T5:W5"/>
    <mergeCell ref="X5:X6"/>
    <mergeCell ref="Y5:AB5"/>
    <mergeCell ref="AC5:AC6"/>
  </mergeCells>
  <conditionalFormatting sqref="A1:A2 M7:Q7 B8:AL44 B3:AL6 C1:AL2">
    <cfRule type="expression" dxfId="99" priority="11">
      <formula>CELL("protect",A1)=1</formula>
    </cfRule>
  </conditionalFormatting>
  <conditionalFormatting sqref="O8:AL42">
    <cfRule type="expression" dxfId="98" priority="10" stopIfTrue="1">
      <formula>O8-#REF!&gt;1</formula>
    </cfRule>
  </conditionalFormatting>
  <conditionalFormatting sqref="G7">
    <cfRule type="expression" dxfId="97" priority="9">
      <formula>CELL("protect",G7)=1</formula>
    </cfRule>
  </conditionalFormatting>
  <conditionalFormatting sqref="H7">
    <cfRule type="expression" dxfId="96" priority="8">
      <formula>CELL("protect",H7)=1</formula>
    </cfRule>
  </conditionalFormatting>
  <conditionalFormatting sqref="K7">
    <cfRule type="expression" dxfId="95" priority="7">
      <formula>CELL("protect",K7)=1</formula>
    </cfRule>
  </conditionalFormatting>
  <conditionalFormatting sqref="L7">
    <cfRule type="expression" dxfId="94" priority="6">
      <formula>CELL("protect",L7)=1</formula>
    </cfRule>
  </conditionalFormatting>
  <conditionalFormatting sqref="R7">
    <cfRule type="expression" dxfId="93" priority="5">
      <formula>CELL("protect",R7)=1</formula>
    </cfRule>
  </conditionalFormatting>
  <conditionalFormatting sqref="AB7">
    <cfRule type="expression" dxfId="92" priority="4">
      <formula>CELL("protect",AB7)=1</formula>
    </cfRule>
  </conditionalFormatting>
  <conditionalFormatting sqref="A8:A41">
    <cfRule type="expression" dxfId="91" priority="3">
      <formula>CELL("protect",A8)=1</formula>
    </cfRule>
  </conditionalFormatting>
  <conditionalFormatting sqref="A42">
    <cfRule type="expression" dxfId="90" priority="2">
      <formula>CELL("protect",A42)=1</formula>
    </cfRule>
  </conditionalFormatting>
  <conditionalFormatting sqref="A5:A6">
    <cfRule type="expression" dxfId="89" priority="1">
      <formula>CELL("protect",A5)=1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1AA73D912DB04C99D146555887305E" ma:contentTypeVersion="17" ma:contentTypeDescription="Create a new document." ma:contentTypeScope="" ma:versionID="1a1dfe65a012d4818853768b88663e9c">
  <xsd:schema xmlns:xsd="http://www.w3.org/2001/XMLSchema" xmlns:xs="http://www.w3.org/2001/XMLSchema" xmlns:p="http://schemas.microsoft.com/office/2006/metadata/properties" xmlns:ns2="73acbd78-c6b2-433f-9db8-6cf1e47fcc7d" xmlns:ns3="f4547586-e521-43e1-bf97-a4ad98808af4" xmlns:ns4="985ec44e-1bab-4c0b-9df0-6ba128686fc9" targetNamespace="http://schemas.microsoft.com/office/2006/metadata/properties" ma:root="true" ma:fieldsID="492668a4754c3cbde82c1a0270ff834d" ns2:_="" ns3:_="" ns4:_="">
    <xsd:import namespace="73acbd78-c6b2-433f-9db8-6cf1e47fcc7d"/>
    <xsd:import namespace="f4547586-e521-43e1-bf97-a4ad98808af4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acbd78-c6b2-433f-9db8-6cf1e47fcc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547586-e521-43e1-bf97-a4ad98808a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1c073f6-07de-415c-bfba-78c809dcd347}" ma:internalName="TaxCatchAll" ma:showField="CatchAllData" ma:web="f4547586-e521-43e1-bf97-a4ad98808a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acbd78-c6b2-433f-9db8-6cf1e47fcc7d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1999BCDA-5009-4A7B-AE05-62A3AF3CF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acbd78-c6b2-433f-9db8-6cf1e47fcc7d"/>
    <ds:schemaRef ds:uri="f4547586-e521-43e1-bf97-a4ad98808af4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D45B8C-A1C1-4FF5-A6D2-844B355D14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9DF6C-E08C-4369-AD09-9FC6A833112E}">
  <ds:schemaRefs>
    <ds:schemaRef ds:uri="http://schemas.microsoft.com/office/2006/metadata/properties"/>
    <ds:schemaRef ds:uri="http://schemas.microsoft.com/office/infopath/2007/PartnerControls"/>
    <ds:schemaRef ds:uri="73acbd78-c6b2-433f-9db8-6cf1e47fcc7d"/>
    <ds:schemaRef ds:uri="985ec44e-1bab-4c0b-9df0-6ba128686f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SUMMARY_2024</vt:lpstr>
      <vt:lpstr>Summary COVID-Non-COVID</vt:lpstr>
      <vt:lpstr>People Reached &amp; Proj. Q4</vt:lpstr>
      <vt:lpstr>Total</vt:lpstr>
      <vt:lpstr>EDU</vt:lpstr>
      <vt:lpstr>SHL</vt:lpstr>
      <vt:lpstr>FSC</vt:lpstr>
      <vt:lpstr>HEA</vt:lpstr>
      <vt:lpstr>NUT</vt:lpstr>
      <vt:lpstr>PRO</vt:lpstr>
      <vt:lpstr>PRO_GENERAL</vt:lpstr>
      <vt:lpstr>PRO_CP</vt:lpstr>
      <vt:lpstr>PRO_HLP</vt:lpstr>
      <vt:lpstr>PRO_GBV</vt:lpstr>
      <vt:lpstr>PRO_MA</vt:lpstr>
      <vt:lpstr>WAS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2024-01-02T07:23:07Z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0x010100581AA73D912DB04C99D146555887305E</vt:lpwstr>
  </property>
  <property fmtid="{D5CDD505-2E9C-101B-9397-08002B2CF9AE}" pid="3" name="MediaServiceImageTags">
    <vt:lpwstr/>
  </property>
</Properties>
</file>