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EasyGov)\CUP2 EasyGov\21_BRIDGE\06_Deliverable\A1\A1.1-A1.6\"/>
    </mc:Choice>
  </mc:AlternateContent>
  <xr:revisionPtr revIDLastSave="0" documentId="13_ncr:1_{ABF21276-8D8C-4CDA-B2C8-579DDA3EFE0E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Piano Monitoraggio" sheetId="1" r:id="rId1"/>
    <sheet name="Milestone 2019-04-30" sheetId="7" r:id="rId2"/>
    <sheet name="Milestone Sintesi" sheetId="9" r:id="rId3"/>
  </sheets>
  <definedNames>
    <definedName name="_xlnm._FilterDatabase" localSheetId="0" hidden="1">'Piano Monitoraggio'!$A$2:$AL$36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7" l="1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3" i="7"/>
  <c r="C4" i="7"/>
  <c r="C5" i="7"/>
  <c r="C6" i="7"/>
  <c r="A2" i="7"/>
  <c r="A31" i="7" l="1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" i="7"/>
  <c r="B3" i="7"/>
  <c r="D3" i="7"/>
  <c r="A4" i="7"/>
  <c r="B4" i="7"/>
  <c r="D4" i="7"/>
  <c r="A5" i="7"/>
  <c r="B5" i="7"/>
  <c r="D5" i="7"/>
  <c r="A6" i="7"/>
  <c r="B6" i="7"/>
  <c r="D6" i="7"/>
  <c r="A7" i="7"/>
  <c r="B7" i="7"/>
  <c r="D7" i="7"/>
  <c r="A8" i="7"/>
  <c r="B8" i="7"/>
  <c r="D8" i="7"/>
  <c r="A9" i="7"/>
  <c r="B9" i="7"/>
  <c r="D9" i="7"/>
  <c r="A10" i="7"/>
  <c r="B10" i="7"/>
  <c r="D10" i="7"/>
  <c r="A11" i="7"/>
  <c r="B11" i="7"/>
  <c r="D11" i="7"/>
  <c r="A12" i="7"/>
  <c r="B12" i="7"/>
  <c r="D12" i="7"/>
  <c r="A13" i="7"/>
  <c r="B13" i="7"/>
  <c r="D13" i="7"/>
  <c r="A14" i="7"/>
  <c r="B14" i="7"/>
  <c r="D14" i="7"/>
  <c r="A15" i="7"/>
  <c r="B15" i="7"/>
  <c r="D15" i="7"/>
  <c r="A16" i="7"/>
  <c r="B16" i="7"/>
  <c r="D16" i="7"/>
  <c r="A17" i="7"/>
  <c r="B17" i="7"/>
  <c r="D17" i="7"/>
  <c r="A18" i="7"/>
  <c r="B18" i="7"/>
  <c r="D18" i="7"/>
  <c r="A19" i="7"/>
  <c r="B19" i="7"/>
  <c r="D19" i="7"/>
  <c r="A20" i="7"/>
  <c r="B20" i="7"/>
  <c r="D20" i="7"/>
  <c r="A21" i="7"/>
  <c r="B21" i="7"/>
  <c r="D21" i="7"/>
  <c r="A22" i="7"/>
  <c r="B22" i="7"/>
  <c r="D22" i="7"/>
  <c r="A23" i="7"/>
  <c r="B23" i="7"/>
  <c r="D23" i="7"/>
  <c r="A24" i="7"/>
  <c r="B24" i="7"/>
  <c r="D24" i="7"/>
  <c r="A25" i="7"/>
  <c r="B25" i="7"/>
  <c r="D25" i="7"/>
  <c r="A26" i="7"/>
  <c r="B26" i="7"/>
  <c r="D26" i="7"/>
  <c r="A27" i="7"/>
  <c r="B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D2" i="7"/>
  <c r="C2" i="7"/>
  <c r="B2" i="7"/>
  <c r="O4" i="1"/>
  <c r="W4" i="1" s="1"/>
  <c r="O5" i="1"/>
  <c r="W5" i="1" s="1"/>
  <c r="O6" i="1"/>
  <c r="W6" i="1" s="1"/>
  <c r="O7" i="1"/>
  <c r="U7" i="1" s="1"/>
  <c r="V7" i="1" s="1"/>
  <c r="O8" i="1"/>
  <c r="W8" i="1" s="1"/>
  <c r="P8" i="1"/>
  <c r="O9" i="1"/>
  <c r="P9" i="1"/>
  <c r="O10" i="1"/>
  <c r="W10" i="1" s="1"/>
  <c r="P10" i="1"/>
  <c r="O11" i="1"/>
  <c r="U11" i="1" s="1"/>
  <c r="V11" i="1" s="1"/>
  <c r="O12" i="1"/>
  <c r="W12" i="1" s="1"/>
  <c r="W14" i="1"/>
  <c r="U15" i="1"/>
  <c r="V15" i="1" s="1"/>
  <c r="O17" i="1"/>
  <c r="V17" i="1" s="1"/>
  <c r="P17" i="1"/>
  <c r="O18" i="1"/>
  <c r="V18" i="1" s="1"/>
  <c r="P18" i="1"/>
  <c r="O19" i="1"/>
  <c r="W19" i="1" s="1"/>
  <c r="O20" i="1"/>
  <c r="O21" i="1"/>
  <c r="O22" i="1"/>
  <c r="O23" i="1"/>
  <c r="O24" i="1"/>
  <c r="O25" i="1"/>
  <c r="O26" i="1"/>
  <c r="P26" i="1"/>
  <c r="O27" i="1"/>
  <c r="P27" i="1"/>
  <c r="O28" i="1"/>
  <c r="O29" i="1"/>
  <c r="O30" i="1"/>
  <c r="O31" i="1"/>
  <c r="V31" i="1" s="1"/>
  <c r="O32" i="1"/>
  <c r="W32" i="1" s="1"/>
  <c r="O33" i="1"/>
  <c r="V33" i="1" s="1"/>
  <c r="P33" i="1"/>
  <c r="O34" i="1"/>
  <c r="W34" i="1" s="1"/>
  <c r="O35" i="1"/>
  <c r="W35" i="1" s="1"/>
  <c r="O36" i="1"/>
  <c r="W36" i="1" s="1"/>
  <c r="P3" i="1"/>
  <c r="O3" i="1"/>
  <c r="W3" i="1" s="1"/>
  <c r="W24" i="1" l="1"/>
  <c r="U23" i="1"/>
  <c r="V23" i="1" s="1"/>
  <c r="U29" i="1"/>
  <c r="U27" i="1"/>
  <c r="V27" i="1" s="1"/>
  <c r="W23" i="1"/>
  <c r="U18" i="1"/>
  <c r="U9" i="1"/>
  <c r="U35" i="1"/>
  <c r="V35" i="1" s="1"/>
  <c r="U6" i="1"/>
  <c r="V6" i="1" s="1"/>
  <c r="U28" i="1"/>
  <c r="V28" i="1" s="1"/>
  <c r="U26" i="1"/>
  <c r="W22" i="1"/>
  <c r="W20" i="1"/>
  <c r="U8" i="1"/>
  <c r="W15" i="1"/>
  <c r="W27" i="1"/>
  <c r="U24" i="1"/>
  <c r="V24" i="1" s="1"/>
  <c r="U20" i="1"/>
  <c r="V20" i="1" s="1"/>
  <c r="V32" i="1"/>
  <c r="W11" i="1"/>
  <c r="U17" i="1"/>
  <c r="U10" i="1"/>
  <c r="V10" i="1" s="1"/>
  <c r="V8" i="1"/>
  <c r="W7" i="1"/>
  <c r="U3" i="1"/>
  <c r="U33" i="1"/>
  <c r="W28" i="1"/>
  <c r="W26" i="1"/>
  <c r="U21" i="1"/>
  <c r="V21" i="1" s="1"/>
  <c r="U19" i="1"/>
  <c r="V19" i="1" s="1"/>
  <c r="W18" i="1"/>
  <c r="V29" i="1"/>
  <c r="V9" i="1"/>
  <c r="U31" i="1"/>
  <c r="V3" i="1"/>
  <c r="W31" i="1"/>
  <c r="U30" i="1"/>
  <c r="V30" i="1" s="1"/>
  <c r="W30" i="1"/>
  <c r="U25" i="1"/>
  <c r="V25" i="1" s="1"/>
  <c r="U13" i="1"/>
  <c r="V13" i="1" s="1"/>
  <c r="U5" i="1"/>
  <c r="V5" i="1" s="1"/>
  <c r="V26" i="1"/>
  <c r="W33" i="1"/>
  <c r="W29" i="1"/>
  <c r="W25" i="1"/>
  <c r="W21" i="1"/>
  <c r="W17" i="1"/>
  <c r="W13" i="1"/>
  <c r="W9" i="1"/>
  <c r="U34" i="1"/>
  <c r="V34" i="1" s="1"/>
  <c r="U22" i="1"/>
  <c r="V22" i="1" s="1"/>
  <c r="U14" i="1"/>
  <c r="V14" i="1" s="1"/>
  <c r="U36" i="1"/>
  <c r="V36" i="1" s="1"/>
  <c r="U32" i="1"/>
  <c r="U16" i="1"/>
  <c r="U12" i="1"/>
  <c r="V12" i="1" s="1"/>
  <c r="U4" i="1"/>
  <c r="V4" i="1" s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V16" i="1" l="1"/>
  <c r="W16" i="1"/>
  <c r="G5" i="1" l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H4" i="1"/>
  <c r="G4" i="1"/>
  <c r="G3" i="1"/>
</calcChain>
</file>

<file path=xl/sharedStrings.xml><?xml version="1.0" encoding="utf-8"?>
<sst xmlns="http://schemas.openxmlformats.org/spreadsheetml/2006/main" count="542" uniqueCount="196">
  <si>
    <t>Nome attività</t>
  </si>
  <si>
    <t>Soggetto esterno coinvolto</t>
  </si>
  <si>
    <t>Azione</t>
  </si>
  <si>
    <t>Deliverable di progetto</t>
  </si>
  <si>
    <t>EasyGov Solutions S.r.l.</t>
  </si>
  <si>
    <t xml:space="preserve"> </t>
  </si>
  <si>
    <t>Attività</t>
  </si>
  <si>
    <t>A1.1</t>
  </si>
  <si>
    <t>A1.2</t>
  </si>
  <si>
    <t>A1.3</t>
  </si>
  <si>
    <t>A1.4</t>
  </si>
  <si>
    <t>A1.5</t>
  </si>
  <si>
    <t>A1.6</t>
  </si>
  <si>
    <t>A2.2</t>
  </si>
  <si>
    <t>A2.1</t>
  </si>
  <si>
    <t>A2.3</t>
  </si>
  <si>
    <t>A2.4</t>
  </si>
  <si>
    <t>A2.5</t>
  </si>
  <si>
    <t>A2.6</t>
  </si>
  <si>
    <t>A2.7</t>
  </si>
  <si>
    <t>A2.8</t>
  </si>
  <si>
    <t>A3.1</t>
  </si>
  <si>
    <t>A3.2</t>
  </si>
  <si>
    <t>A3.3</t>
  </si>
  <si>
    <t>A3.4</t>
  </si>
  <si>
    <t>A3.5</t>
  </si>
  <si>
    <t>A3.6</t>
  </si>
  <si>
    <t>A3.7</t>
  </si>
  <si>
    <t>A3.8</t>
  </si>
  <si>
    <t>A3.9</t>
  </si>
  <si>
    <t>A4.1</t>
  </si>
  <si>
    <t>Sperimentazione delle componenti sviluppate nel contesto dell'Ente Cedente</t>
  </si>
  <si>
    <t>A4.2</t>
  </si>
  <si>
    <t>A4.3</t>
  </si>
  <si>
    <t>A4.4</t>
  </si>
  <si>
    <t>A4.5</t>
  </si>
  <si>
    <t>A5.1</t>
  </si>
  <si>
    <t>A5.2</t>
  </si>
  <si>
    <t>A5.3</t>
  </si>
  <si>
    <t>A5.4</t>
  </si>
  <si>
    <t>A5.5</t>
  </si>
  <si>
    <t>A5.6</t>
  </si>
  <si>
    <t>Convegno di lancio del progetto</t>
  </si>
  <si>
    <t>Comune di Perugia</t>
  </si>
  <si>
    <t>5T</t>
  </si>
  <si>
    <t>Progettazione preliminare ed esecutiva, richieste di integrazioni, supporto alla stipula convenzione</t>
  </si>
  <si>
    <t>Project management ed esecuzione dell'intervento finanziato: assistenza nella corretta gestione del progetto (in termini di tempi, costi e qualità); supporto nella pianificazione della gestione del rischio e nel conseguente monitoraggio; controllo e gestione dell’avanzamento fisico del progetto</t>
  </si>
  <si>
    <t>Segreteria amministrativa: convocazione tavoli, presentazioni, verbali…</t>
  </si>
  <si>
    <t>Rendicontazione: definizione delle procedure di rendicontazione; predisposizione degli strumenti di supporto; raccolta ed elaborazione dati; predisposizione di SAL formali; caricamento dati sui sistemi previsti dall’Autorità di Gestione</t>
  </si>
  <si>
    <t>Gestione dei rapporti con l’Autorità di Gestione</t>
  </si>
  <si>
    <t>Predisposizione degli strumenti gestionali, organizzativi, amministrativi e informativi per il trasferimento della buona pratica presso gli Enti Riusanti</t>
  </si>
  <si>
    <t>Predisposizione degli strumenti tecnologici per il trasferimento della buona pratica presso gli Enti Riusanti</t>
  </si>
  <si>
    <t>Sperimentazione, durante la fase di “trasferimento della buona pratica” degli strumenti gestionali, organizzativi, amministrativi e informativi predisposti</t>
  </si>
  <si>
    <t>Sperimentazione, durante la fase di “trasferimento della buona pratica” degli strumenti tecnologici predisposti</t>
  </si>
  <si>
    <t>Adeguamento degli strumenti gestionali, organizzativi, amministrativi e informativi predisposti, sulla base delle evidenze emerse dalla sperimentazione degli stessi</t>
  </si>
  <si>
    <t>Adeguamento degli strumenti tecnologici predisposti, sulla base delle evidenze emerse dalla sperimentazione degli stessi</t>
  </si>
  <si>
    <t>Individuazione di finanziamenti europei/nazionali/regionali/locali per la sostenibilità del progetto</t>
  </si>
  <si>
    <t>Adeguamento degli strumenti tecnologici ai nuovi contesti territoriali</t>
  </si>
  <si>
    <t>Adeguamento di modelli gestionali e organizzativi ai nuovi contesti territoriali</t>
  </si>
  <si>
    <t>Configurazione e attivazione degli strumenti tecnologici ai nuovi contesti</t>
  </si>
  <si>
    <t>Formazione e accompagnamento degli operatori degli Enti riusanti nell'adozione dei nuovi modelli gestionali e organizzativi</t>
  </si>
  <si>
    <t>Formazione e accompagnamento degli operatori all'utilizzo degli strumenti tecnologici</t>
  </si>
  <si>
    <t>Progettazione di un piano di comunicazione del progetto</t>
  </si>
  <si>
    <t>Progettazione e realizzazione di un sito di progetto</t>
  </si>
  <si>
    <t>Incontri territoriali</t>
  </si>
  <si>
    <t>Materiale di comunicazione</t>
  </si>
  <si>
    <t>A1 - Progettazione e coordinamento</t>
  </si>
  <si>
    <t>A2 - Individuazione “kit del riuso”</t>
  </si>
  <si>
    <t>A3 - Trasferimento della buona pratica</t>
  </si>
  <si>
    <t>A4 - Evoluzione della buona pratica</t>
  </si>
  <si>
    <t>A5 - Promozione e comunicazione</t>
  </si>
  <si>
    <t>Rilascio documentazione di gestione progetto (convocazioni e verbali incontri)</t>
  </si>
  <si>
    <t>Rilascio relazioni di rendicontazione</t>
  </si>
  <si>
    <t>Collaudo delle evoluzioni realizzate</t>
  </si>
  <si>
    <t>Rilascio piano di comunicazione</t>
  </si>
  <si>
    <t>Realizzazione evento di lancio</t>
  </si>
  <si>
    <t>Definizione del piano di valutazione e monitoraggio interno</t>
  </si>
  <si>
    <t>Analisi del fabbisogno di potenziamento della pratica, in raccordo con gli organismi di governance del partenariato</t>
  </si>
  <si>
    <t>Co-progettazione tra gli Enti del partenariato delle evoluzioni individuate</t>
  </si>
  <si>
    <t>Realizzazione effettiva delle evoluzioni definite</t>
  </si>
  <si>
    <t>Estensione delle componenti sperimentate a tutto il partenariato coerentemente con l'approccio progettuale definito nelle azioni 2 e 3</t>
  </si>
  <si>
    <t>Relazioni di rendicontazione</t>
  </si>
  <si>
    <t>Relazioni di Stato Avanzamento Lavori</t>
  </si>
  <si>
    <t>Documentazione di gestione progetto (convocazioni e verbali incontri)</t>
  </si>
  <si>
    <t>Comunicazioni con AdG</t>
  </si>
  <si>
    <t>Rilascio piano di valutazione e monitoraggio interno</t>
  </si>
  <si>
    <t>Piano di valutazione e monitoraggio interno</t>
  </si>
  <si>
    <t xml:space="preserve">Rilascio versione definitiva documentazione tecnica per il trasferimento degli strumenti tecnologici </t>
  </si>
  <si>
    <t xml:space="preserve">Rilascio versione definitiva linee guida gestionali e amministrative per il trasferimento della buona pratica </t>
  </si>
  <si>
    <t>Report di sperimentazione degli strumenti gestionali e amministrativi per il trasferimento della buona pratica</t>
  </si>
  <si>
    <t>Report di sperimentazione degli strumenti tecnologici predisposti</t>
  </si>
  <si>
    <t xml:space="preserve">Rilascio report di sintesi di potenziali future fonti di finanziamento della buona pratica </t>
  </si>
  <si>
    <t xml:space="preserve">Report di sintesi di potenziali future fonti di finanziamento della buona pratica </t>
  </si>
  <si>
    <t>Verbale di collaudo della soluzione tecnologica presso gli Enti Riusanti</t>
  </si>
  <si>
    <t>Report di sintesi del trasferimento della buona pratica presso gli Enti Riusanti - Utilizzo strumenti tecnologici</t>
  </si>
  <si>
    <t>Piano a finire/linee guida per messa a regime</t>
  </si>
  <si>
    <t>Verbale di collaudo delle evoluzioni realizzate</t>
  </si>
  <si>
    <t>Documento di specifiche funzionali per le evoluzioni individuate</t>
  </si>
  <si>
    <t>Verbale di rilascio delle evoluzioni realizzate</t>
  </si>
  <si>
    <t>Verbale di rilascio delle evoluzioni presso gli Enti riusanti</t>
  </si>
  <si>
    <t>Sito di progetto</t>
  </si>
  <si>
    <t>Partecipazione a iniziative nazionali o locali</t>
  </si>
  <si>
    <t>Attestati di partecipazione</t>
  </si>
  <si>
    <t>Realizzazione di materiale di comunicazione</t>
  </si>
  <si>
    <t>Comue di Siracusa</t>
  </si>
  <si>
    <t>Città Metropolitana di Firenze</t>
  </si>
  <si>
    <t>Regione Pemionte</t>
  </si>
  <si>
    <t>Coordinatore dell'azione</t>
  </si>
  <si>
    <t>Data inzio effettiva</t>
  </si>
  <si>
    <t>Data fine effettiva</t>
  </si>
  <si>
    <t>Durata</t>
  </si>
  <si>
    <t>Data inizio - Presentazione Progetto</t>
  </si>
  <si>
    <t>Data fine - Presentazione Progetto</t>
  </si>
  <si>
    <t>Giorni a finire</t>
  </si>
  <si>
    <t>Indicatore di output e di risultato (R)</t>
  </si>
  <si>
    <t>Prima versione della relazione di sintesi degli strumenti gestionali e amministrativi per il trasferimento della buona pratica</t>
  </si>
  <si>
    <t>Prima versione della documentazione tecnica per il trasferimento degli strumenti tecnologici</t>
  </si>
  <si>
    <t>Versione definitiva della relazione di sintesi degli strumenti gestionali e amministrativi per il trasferimento della buona pratica</t>
  </si>
  <si>
    <t>Versione definitiva della documentazione tecnica per il trasferimento degli strumenti tecnologici</t>
  </si>
  <si>
    <t>&lt;&lt;&lt;&lt;</t>
  </si>
  <si>
    <t>Rilascio report di sintesi del trasferimento della buona pratica presso gli Enti Riusanti</t>
  </si>
  <si>
    <t>Rilascio Progetto esecutivo</t>
  </si>
  <si>
    <t>Progetto esecutivo</t>
  </si>
  <si>
    <t>Piano di comunicazione</t>
  </si>
  <si>
    <t>Evento di lancio</t>
  </si>
  <si>
    <t>Eventi territoriali</t>
  </si>
  <si>
    <t>Numero di relazioni di Stato Avanzamento Lavori rilasciate &gt;2
-------
(R ) Rispetto delle milestone di progetto = Sì/No</t>
  </si>
  <si>
    <t>Rilascio prima versione documentazione tecnica per il trasferimento degli strumenti tecnologici
------
Rilascio report riassuntivo di precedenti esperienze di riuso degli Enti Cedenti</t>
  </si>
  <si>
    <t>Collaudo della soluzione tecnologica presso gli Enti Riusanti
------------
(R ) Numero di Enti con il sistema di monitoraggio del traffico attivo &gt;= 2
----------
(R ) Numero di incroci stradali controllati dal sistema di monitoraggio &gt;= 20</t>
  </si>
  <si>
    <t>Rilascio report di sintesi del trasferimento della buona pratica presso gli Enti Riusanti
------------
(R ) Numero di dipendenti degli Enti Riusanti formati all'utilizzo dei nuovi strumenti di monitoraggio del traffico &gt;=20</t>
  </si>
  <si>
    <t>Rilascio documento di specifiche funzionali per le evoluzioni individuate
-------------
(R ) Numero di Enti coinvolti in percorsi di co-progettazione delle evoluzioni &gt;= 5</t>
  </si>
  <si>
    <t>Numero di contatti di disseminazione presso altri Enti, limitrofi ai partner di progetto  &gt;10
----------
(R ) Numero di soggetti raggiunti dalle azioni di comunicazione del progetto &gt;100</t>
  </si>
  <si>
    <t>Realizzazione eventi territoriali &gt;2
----------
(R ) Numero di Enti esterni al partenariato che hanno avviato un percorso di riuso della buona pratica</t>
  </si>
  <si>
    <t>Sezione Valutazione e Monitoraggio</t>
  </si>
  <si>
    <t>Stato Attività</t>
  </si>
  <si>
    <t>Stato deliverable</t>
  </si>
  <si>
    <t>Valore</t>
  </si>
  <si>
    <r>
      <t xml:space="preserve">Rilascio prima versione linee guida gestionali e amministrative per il trasferimento della buona pratica 
-------
Rilascio report di clusterizzazione dei potenziali Enti Riusanti;
-------
</t>
    </r>
    <r>
      <rPr>
        <sz val="11"/>
        <color rgb="FFFF0000"/>
        <rFont val="Calibri"/>
        <family val="2"/>
        <scheme val="minor"/>
      </rPr>
      <t>(R ) Conformità del "kit del riuso" agli standard definiti dall'AdG = Sì/No</t>
    </r>
  </si>
  <si>
    <r>
      <rPr>
        <i/>
        <u/>
        <sz val="11"/>
        <color theme="1"/>
        <rFont val="Calibri"/>
        <family val="2"/>
        <scheme val="minor"/>
      </rPr>
      <t>Eventuale</t>
    </r>
    <r>
      <rPr>
        <i/>
        <sz val="11"/>
        <color theme="1"/>
        <rFont val="Calibri"/>
        <family val="2"/>
        <scheme val="minor"/>
      </rPr>
      <t xml:space="preserve"> predisposizione di nuovi strumenti gestionali, organizzativi, amministrativi e informativi per il trasferimento della buona pratica presso gli Enti Riusanti</t>
    </r>
  </si>
  <si>
    <r>
      <rPr>
        <i/>
        <u/>
        <sz val="11"/>
        <color theme="1"/>
        <rFont val="Calibri"/>
        <family val="2"/>
        <scheme val="minor"/>
      </rPr>
      <t>Eventuale</t>
    </r>
    <r>
      <rPr>
        <i/>
        <sz val="11"/>
        <color theme="1"/>
        <rFont val="Calibri"/>
        <family val="2"/>
        <scheme val="minor"/>
      </rPr>
      <t xml:space="preserve"> predisposizione di nuovi strumenti tecnologici per il trasferimento della buona pratica presso gli Enti Riusanti</t>
    </r>
  </si>
  <si>
    <r>
      <t xml:space="preserve">Definizione </t>
    </r>
    <r>
      <rPr>
        <i/>
        <u/>
        <sz val="11"/>
        <color theme="1"/>
        <rFont val="Calibri"/>
        <family val="2"/>
        <scheme val="minor"/>
      </rPr>
      <t>eventuale</t>
    </r>
    <r>
      <rPr>
        <i/>
        <sz val="11"/>
        <color theme="1"/>
        <rFont val="Calibri"/>
        <family val="2"/>
        <scheme val="minor"/>
      </rPr>
      <t xml:space="preserve"> piano a finire</t>
    </r>
  </si>
  <si>
    <r>
      <t xml:space="preserve">Rilascio </t>
    </r>
    <r>
      <rPr>
        <i/>
        <u/>
        <sz val="11"/>
        <color theme="1"/>
        <rFont val="Calibri"/>
        <family val="2"/>
        <scheme val="minor"/>
      </rPr>
      <t>eventuale</t>
    </r>
    <r>
      <rPr>
        <i/>
        <sz val="11"/>
        <color theme="1"/>
        <rFont val="Calibri"/>
        <family val="2"/>
        <scheme val="minor"/>
      </rPr>
      <t xml:space="preserve"> piano a finire/linee guida per messa a regime</t>
    </r>
  </si>
  <si>
    <t>Azioni e attività</t>
  </si>
  <si>
    <t>Tempi</t>
  </si>
  <si>
    <t>In corso</t>
  </si>
  <si>
    <t>Conclusa</t>
  </si>
  <si>
    <t>Completato</t>
  </si>
  <si>
    <t>Raggiunto</t>
  </si>
  <si>
    <t>Non avviata</t>
  </si>
  <si>
    <t>Report fabbisogni di potenziamento della buona pratica</t>
  </si>
  <si>
    <t>WIP</t>
  </si>
  <si>
    <t>Da realizzare</t>
  </si>
  <si>
    <t>Note</t>
  </si>
  <si>
    <t>Raccogliere fogli presenze, foto e documentazione dell'evento del 31 maggio presso 5T</t>
  </si>
  <si>
    <r>
      <t>Assessment interno</t>
    </r>
    <r>
      <rPr>
        <i/>
        <sz val="11"/>
        <color theme="1"/>
        <rFont val="Calibri"/>
        <family val="2"/>
        <scheme val="minor"/>
      </rPr>
      <t xml:space="preserve"> (</t>
    </r>
    <r>
      <rPr>
        <i/>
        <u/>
        <sz val="11"/>
        <color theme="1"/>
        <rFont val="Calibri"/>
        <family val="2"/>
        <scheme val="minor"/>
      </rPr>
      <t>Funzionale alla definzione del piano dei fabbisogni di eventuali strumenti tecnologici</t>
    </r>
    <r>
      <rPr>
        <i/>
        <sz val="11"/>
        <color theme="1"/>
        <rFont val="Calibri"/>
        <family val="2"/>
        <scheme val="minor"/>
      </rPr>
      <t>)</t>
    </r>
  </si>
  <si>
    <r>
      <t>Assessmenti esterno</t>
    </r>
    <r>
      <rPr>
        <i/>
        <sz val="11"/>
        <color theme="1"/>
        <rFont val="Calibri"/>
        <family val="2"/>
        <scheme val="minor"/>
      </rPr>
      <t xml:space="preserve"> (</t>
    </r>
    <r>
      <rPr>
        <i/>
        <u/>
        <sz val="11"/>
        <color theme="1"/>
        <rFont val="Calibri"/>
        <family val="2"/>
        <scheme val="minor"/>
      </rPr>
      <t>Funzionale alla definzione del piano dei fabbisogni di eventuali strumenti tecnologici</t>
    </r>
    <r>
      <rPr>
        <i/>
        <sz val="11"/>
        <color theme="1"/>
        <rFont val="Calibri"/>
        <family val="2"/>
        <scheme val="minor"/>
      </rPr>
      <t>)</t>
    </r>
  </si>
  <si>
    <t>Milestone di riferimento</t>
  </si>
  <si>
    <t>Data fine ripianificata (31/07/18)</t>
  </si>
  <si>
    <t>Data fine ripianificata (31/10/18)</t>
  </si>
  <si>
    <t>Data fine ripianificata (31/01/19)</t>
  </si>
  <si>
    <t>Data fine ripianificata (30/04/19)</t>
  </si>
  <si>
    <t>M1.1</t>
  </si>
  <si>
    <t>M1.2</t>
  </si>
  <si>
    <t>M2.1</t>
  </si>
  <si>
    <t>M2.2</t>
  </si>
  <si>
    <t>M2.3</t>
  </si>
  <si>
    <t>M3.1</t>
  </si>
  <si>
    <t>M3.2</t>
  </si>
  <si>
    <t>M3.3</t>
  </si>
  <si>
    <t>M3.4</t>
  </si>
  <si>
    <t>M5.1</t>
  </si>
  <si>
    <t>M5.2</t>
  </si>
  <si>
    <t>M5.3</t>
  </si>
  <si>
    <t>M4.1</t>
  </si>
  <si>
    <t>M4.2</t>
  </si>
  <si>
    <t>M4.3</t>
  </si>
  <si>
    <t>M4.4</t>
  </si>
  <si>
    <t>Report di sintesi del trasferimento della buona pratica presso gli Enti Riusanti - Aspetti gestionali e organizzativi</t>
  </si>
  <si>
    <t>Data inizio ripianificata (31/07/18)</t>
  </si>
  <si>
    <t>Data inizio ripianificata (31/10/18)</t>
  </si>
  <si>
    <t>Data inizio ripianificata (31/01/19)</t>
  </si>
  <si>
    <t>Data inizio ripianificata (30/04/19)</t>
  </si>
  <si>
    <t>Avanzamento lineare</t>
  </si>
  <si>
    <t>R</t>
  </si>
  <si>
    <t>P</t>
  </si>
  <si>
    <t>E</t>
  </si>
  <si>
    <t>RE</t>
  </si>
  <si>
    <t>Soggetti coinvolti (R = responsabile; E = esecutore; P = partecipante)</t>
  </si>
  <si>
    <t>Stato</t>
  </si>
  <si>
    <t>Report di analisi dei fabbisogni degli Enti Riusanti</t>
  </si>
  <si>
    <t>Rilascio report di analisi dei fabbisogni degli Enti Riusanti</t>
  </si>
  <si>
    <t>Data inizio ripianificata (31/07/19)</t>
  </si>
  <si>
    <t>Data fine ripianificata (31/07/19)</t>
  </si>
  <si>
    <t>Data inizio ripianificata (31/10/19)</t>
  </si>
  <si>
    <t>Data fine ripianificata (31/10/19)</t>
  </si>
  <si>
    <t>impostazione del documento fatta.Va perfezionato per il rilascio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</si>
</sst>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trike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4" fillId="6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14" fontId="6" fillId="3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14" fontId="8" fillId="3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0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14" fontId="4" fillId="4" borderId="2" xfId="1" applyNumberFormat="1" applyFont="1" applyFill="1" applyBorder="1" applyAlignment="1">
      <alignment horizontal="center" vertical="center" wrapText="1"/>
    </xf>
    <xf numFmtId="14" fontId="4" fillId="5" borderId="2" xfId="1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 wrapText="1"/>
    </xf>
    <xf numFmtId="2" fontId="0" fillId="0" borderId="0" xfId="1" applyNumberFormat="1" applyFont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  <xf numFmtId="14" fontId="6" fillId="0" borderId="2" xfId="0" applyNumberFormat="1" applyFont="1" applyFill="1" applyBorder="1" applyAlignment="1">
      <alignment horizontal="center" vertical="center"/>
    </xf>
    <xf numFmtId="164" fontId="0" fillId="0" borderId="2" xfId="1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64" fontId="6" fillId="0" borderId="2" xfId="1" applyNumberFormat="1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14" fontId="4" fillId="8" borderId="2" xfId="1" applyNumberFormat="1" applyFont="1" applyFill="1" applyBorder="1" applyAlignment="1">
      <alignment horizontal="center" vertical="center" wrapText="1"/>
    </xf>
    <xf numFmtId="14" fontId="1" fillId="0" borderId="0" xfId="1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4" fontId="5" fillId="4" borderId="2" xfId="1" applyNumberFormat="1" applyFont="1" applyFill="1" applyBorder="1" applyAlignment="1">
      <alignment horizontal="center" vertical="center" wrapText="1"/>
    </xf>
    <xf numFmtId="9" fontId="7" fillId="0" borderId="2" xfId="2" applyFont="1" applyFill="1" applyBorder="1" applyAlignment="1">
      <alignment horizontal="center" vertical="center"/>
    </xf>
    <xf numFmtId="2" fontId="7" fillId="0" borderId="0" xfId="1" applyNumberFormat="1" applyFont="1" applyBorder="1" applyAlignment="1">
      <alignment horizontal="center" vertical="center" wrapText="1"/>
    </xf>
    <xf numFmtId="14" fontId="7" fillId="0" borderId="0" xfId="1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14" fontId="4" fillId="4" borderId="2" xfId="1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/>
    <xf numFmtId="14" fontId="4" fillId="4" borderId="2" xfId="1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4" fontId="4" fillId="5" borderId="2" xfId="1" applyNumberFormat="1" applyFont="1" applyFill="1" applyBorder="1" applyAlignment="1">
      <alignment horizontal="center" vertical="center" wrapText="1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1"/>
  <sheetViews>
    <sheetView showGridLines="0" tabSelected="1" zoomScale="90" zoomScaleNormal="90" zoomScaleSheetLayoutView="11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D3" sqref="D3"/>
    </sheetView>
  </sheetViews>
  <sheetFormatPr defaultColWidth="9.33203125" defaultRowHeight="14.4" x14ac:dyDescent="0.3"/>
  <cols>
    <col min="1" max="1" width="18" style="14" customWidth="1"/>
    <col min="2" max="2" width="9" style="14" customWidth="1"/>
    <col min="3" max="3" width="50.33203125" style="14" customWidth="1"/>
    <col min="4" max="4" width="17.33203125" style="14" customWidth="1"/>
    <col min="5" max="8" width="13.88671875" style="15" hidden="1" customWidth="1"/>
    <col min="9" max="10" width="13.88671875" style="39" hidden="1" customWidth="1"/>
    <col min="11" max="14" width="13.88671875" style="15" hidden="1" customWidth="1"/>
    <col min="15" max="20" width="13.88671875" style="15" customWidth="1"/>
    <col min="21" max="21" width="14.109375" style="15" customWidth="1"/>
    <col min="22" max="22" width="14.109375" style="44" customWidth="1"/>
    <col min="23" max="23" width="13.33203125" style="15" bestFit="1" customWidth="1"/>
    <col min="24" max="24" width="13.44140625" style="15" bestFit="1" customWidth="1"/>
    <col min="25" max="25" width="11.6640625" style="15" customWidth="1"/>
    <col min="26" max="26" width="31.109375" style="14" customWidth="1"/>
    <col min="27" max="27" width="11.88671875" style="14" customWidth="1"/>
    <col min="28" max="28" width="19.6640625" style="14" customWidth="1"/>
    <col min="29" max="29" width="37.33203125" style="14" customWidth="1"/>
    <col min="30" max="30" width="10.6640625" style="14" customWidth="1"/>
    <col min="31" max="33" width="15.44140625" style="14" customWidth="1"/>
    <col min="34" max="36" width="15.44140625" style="16" customWidth="1"/>
    <col min="37" max="37" width="24.44140625" style="16" bestFit="1" customWidth="1"/>
    <col min="38" max="16384" width="9.33203125" style="17"/>
  </cols>
  <sheetData>
    <row r="1" spans="1:39" ht="14.4" customHeight="1" x14ac:dyDescent="0.3">
      <c r="A1" s="56" t="s">
        <v>142</v>
      </c>
      <c r="B1" s="56"/>
      <c r="C1" s="56"/>
      <c r="D1" s="40"/>
      <c r="E1" s="55" t="s">
        <v>143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8" t="s">
        <v>133</v>
      </c>
      <c r="Y1" s="58"/>
      <c r="Z1" s="58"/>
      <c r="AA1" s="58"/>
      <c r="AB1" s="58"/>
      <c r="AC1" s="58"/>
      <c r="AD1" s="58"/>
      <c r="AE1" s="57" t="s">
        <v>187</v>
      </c>
      <c r="AF1" s="57"/>
      <c r="AG1" s="57"/>
      <c r="AH1" s="57"/>
      <c r="AI1" s="57"/>
      <c r="AJ1" s="57"/>
      <c r="AK1" s="57"/>
    </row>
    <row r="2" spans="1:39" s="18" customFormat="1" ht="43.2" x14ac:dyDescent="0.3">
      <c r="A2" s="21" t="s">
        <v>2</v>
      </c>
      <c r="B2" s="21" t="s">
        <v>6</v>
      </c>
      <c r="C2" s="21" t="s">
        <v>0</v>
      </c>
      <c r="D2" s="40" t="str">
        <f>Y2</f>
        <v>Milestone di riferimento</v>
      </c>
      <c r="E2" s="22" t="s">
        <v>111</v>
      </c>
      <c r="F2" s="22" t="s">
        <v>112</v>
      </c>
      <c r="G2" s="22" t="s">
        <v>108</v>
      </c>
      <c r="H2" s="22" t="s">
        <v>109</v>
      </c>
      <c r="I2" s="22" t="s">
        <v>178</v>
      </c>
      <c r="J2" s="22" t="s">
        <v>157</v>
      </c>
      <c r="K2" s="38" t="s">
        <v>179</v>
      </c>
      <c r="L2" s="38" t="s">
        <v>158</v>
      </c>
      <c r="M2" s="22" t="s">
        <v>180</v>
      </c>
      <c r="N2" s="22" t="s">
        <v>159</v>
      </c>
      <c r="O2" s="38" t="s">
        <v>181</v>
      </c>
      <c r="P2" s="38" t="s">
        <v>160</v>
      </c>
      <c r="Q2" s="50" t="s">
        <v>191</v>
      </c>
      <c r="R2" s="50" t="s">
        <v>192</v>
      </c>
      <c r="S2" s="38" t="s">
        <v>193</v>
      </c>
      <c r="T2" s="38" t="s">
        <v>194</v>
      </c>
      <c r="U2" s="22" t="s">
        <v>110</v>
      </c>
      <c r="V2" s="41" t="s">
        <v>182</v>
      </c>
      <c r="W2" s="22" t="s">
        <v>113</v>
      </c>
      <c r="X2" s="23" t="s">
        <v>134</v>
      </c>
      <c r="Y2" s="24" t="s">
        <v>156</v>
      </c>
      <c r="Z2" s="24" t="s">
        <v>3</v>
      </c>
      <c r="AA2" s="24" t="s">
        <v>135</v>
      </c>
      <c r="AB2" s="24" t="s">
        <v>152</v>
      </c>
      <c r="AC2" s="25" t="s">
        <v>114</v>
      </c>
      <c r="AD2" s="25" t="s">
        <v>136</v>
      </c>
      <c r="AE2" s="1" t="s">
        <v>107</v>
      </c>
      <c r="AF2" s="1" t="s">
        <v>43</v>
      </c>
      <c r="AG2" s="1" t="s">
        <v>44</v>
      </c>
      <c r="AH2" s="1" t="s">
        <v>104</v>
      </c>
      <c r="AI2" s="1" t="s">
        <v>105</v>
      </c>
      <c r="AJ2" s="1" t="s">
        <v>106</v>
      </c>
      <c r="AK2" s="1" t="s">
        <v>1</v>
      </c>
    </row>
    <row r="3" spans="1:39" ht="28.8" x14ac:dyDescent="0.3">
      <c r="A3" s="2" t="s">
        <v>66</v>
      </c>
      <c r="B3" s="3" t="s">
        <v>7</v>
      </c>
      <c r="C3" s="4" t="s">
        <v>45</v>
      </c>
      <c r="D3" s="9" t="str">
        <f t="shared" ref="D3:D36" si="0">Y3</f>
        <v>M1.1</v>
      </c>
      <c r="E3" s="5">
        <v>42845</v>
      </c>
      <c r="F3" s="5">
        <v>43008</v>
      </c>
      <c r="G3" s="6">
        <f>E3</f>
        <v>42845</v>
      </c>
      <c r="H3" s="5">
        <v>43221</v>
      </c>
      <c r="I3" s="7">
        <v>43222</v>
      </c>
      <c r="J3" s="7">
        <v>43358</v>
      </c>
      <c r="K3" s="7">
        <v>43222</v>
      </c>
      <c r="L3" s="7">
        <v>43419</v>
      </c>
      <c r="M3" s="7">
        <v>43222</v>
      </c>
      <c r="N3" s="7">
        <v>43490</v>
      </c>
      <c r="O3" s="7">
        <f>M3</f>
        <v>43222</v>
      </c>
      <c r="P3" s="7">
        <f>N3</f>
        <v>43490</v>
      </c>
      <c r="Q3" s="7"/>
      <c r="R3" s="7"/>
      <c r="S3" s="7"/>
      <c r="T3" s="7"/>
      <c r="U3" s="8">
        <f>P3-O3</f>
        <v>268</v>
      </c>
      <c r="V3" s="42">
        <f ca="1">IF(NOW()-O3&gt;0,IF(X3&lt;&gt;"Conclusa",(NOW()-O3)/U3,100%),0%)</f>
        <v>1</v>
      </c>
      <c r="W3" s="8">
        <f ca="1">ROUND(IF(NOW()-O3&gt;0,IF(X3&lt;&gt;"Conclusa",P3-NOW(),0),U3),0)</f>
        <v>0</v>
      </c>
      <c r="X3" s="8" t="s">
        <v>145</v>
      </c>
      <c r="Y3" s="9" t="s">
        <v>161</v>
      </c>
      <c r="Z3" s="4" t="s">
        <v>122</v>
      </c>
      <c r="AA3" s="9" t="s">
        <v>146</v>
      </c>
      <c r="AB3" s="9"/>
      <c r="AC3" s="4" t="s">
        <v>121</v>
      </c>
      <c r="AD3" s="9" t="s">
        <v>147</v>
      </c>
      <c r="AE3" s="9" t="s">
        <v>43</v>
      </c>
      <c r="AF3" s="9" t="s">
        <v>183</v>
      </c>
      <c r="AG3" s="9"/>
      <c r="AH3" s="10"/>
      <c r="AI3" s="10"/>
      <c r="AJ3" s="10"/>
      <c r="AK3" s="10" t="s">
        <v>4</v>
      </c>
    </row>
    <row r="4" spans="1:39" ht="86.4" x14ac:dyDescent="0.3">
      <c r="A4" s="2" t="s">
        <v>66</v>
      </c>
      <c r="B4" s="3" t="s">
        <v>8</v>
      </c>
      <c r="C4" s="4" t="s">
        <v>46</v>
      </c>
      <c r="D4" s="9" t="str">
        <f t="shared" si="0"/>
        <v>M1.2</v>
      </c>
      <c r="E4" s="5">
        <v>43009</v>
      </c>
      <c r="F4" s="5">
        <v>43373</v>
      </c>
      <c r="G4" s="6">
        <f>E4+($H$3-$F$3)</f>
        <v>43222</v>
      </c>
      <c r="H4" s="5">
        <f>F4+($H$3-$F$3)</f>
        <v>43586</v>
      </c>
      <c r="I4" s="7">
        <v>43222</v>
      </c>
      <c r="J4" s="7">
        <v>43586</v>
      </c>
      <c r="K4" s="7">
        <v>43222</v>
      </c>
      <c r="L4" s="7">
        <v>43586</v>
      </c>
      <c r="M4" s="7">
        <v>43222</v>
      </c>
      <c r="N4" s="7">
        <v>43586</v>
      </c>
      <c r="O4" s="7">
        <f t="shared" ref="O4:O36" si="1">M4</f>
        <v>43222</v>
      </c>
      <c r="P4" s="7">
        <v>43769</v>
      </c>
      <c r="Q4" s="7"/>
      <c r="R4" s="7"/>
      <c r="S4" s="7"/>
      <c r="T4" s="7"/>
      <c r="U4" s="8">
        <f t="shared" ref="U4:U36" si="2">P4-O4</f>
        <v>547</v>
      </c>
      <c r="V4" s="42">
        <f t="shared" ref="V4:V36" ca="1" si="3">IF(NOW()-O4&gt;0,IF(X4&lt;&gt;"Conclusa",(NOW()-O4)/U4,100%),0%)</f>
        <v>0.79432895168934703</v>
      </c>
      <c r="W4" s="8">
        <f t="shared" ref="W4:W36" ca="1" si="4">ROUND(IF(NOW()-O4&gt;0,IF(X4&lt;&gt;"Conclusa",P4-NOW(),0),U4),0)</f>
        <v>113</v>
      </c>
      <c r="X4" s="8" t="s">
        <v>144</v>
      </c>
      <c r="Y4" s="9" t="s">
        <v>162</v>
      </c>
      <c r="Z4" s="4" t="s">
        <v>82</v>
      </c>
      <c r="AA4" s="9" t="s">
        <v>150</v>
      </c>
      <c r="AB4" s="9"/>
      <c r="AC4" s="4" t="s">
        <v>126</v>
      </c>
      <c r="AD4" s="9"/>
      <c r="AE4" s="9" t="s">
        <v>43</v>
      </c>
      <c r="AF4" s="9" t="s">
        <v>183</v>
      </c>
      <c r="AG4" s="9"/>
      <c r="AH4" s="10"/>
      <c r="AI4" s="10"/>
      <c r="AJ4" s="10"/>
      <c r="AK4" s="10" t="s">
        <v>4</v>
      </c>
    </row>
    <row r="5" spans="1:39" ht="43.2" x14ac:dyDescent="0.3">
      <c r="A5" s="2" t="s">
        <v>66</v>
      </c>
      <c r="B5" s="3" t="s">
        <v>9</v>
      </c>
      <c r="C5" s="4" t="s">
        <v>47</v>
      </c>
      <c r="D5" s="9" t="str">
        <f t="shared" si="0"/>
        <v>M1.2</v>
      </c>
      <c r="E5" s="5">
        <v>43009</v>
      </c>
      <c r="F5" s="5">
        <v>43373</v>
      </c>
      <c r="G5" s="6">
        <f t="shared" ref="G5:G36" si="5">E5+($H$3-$F$3)</f>
        <v>43222</v>
      </c>
      <c r="H5" s="5">
        <f t="shared" ref="H5:H36" si="6">F5+($H$3-$F$3)</f>
        <v>43586</v>
      </c>
      <c r="I5" s="7">
        <v>43222</v>
      </c>
      <c r="J5" s="7">
        <v>43586</v>
      </c>
      <c r="K5" s="7">
        <v>43222</v>
      </c>
      <c r="L5" s="7">
        <v>43586</v>
      </c>
      <c r="M5" s="7">
        <v>43222</v>
      </c>
      <c r="N5" s="7">
        <v>43586</v>
      </c>
      <c r="O5" s="7">
        <f t="shared" si="1"/>
        <v>43222</v>
      </c>
      <c r="P5" s="7">
        <v>43769</v>
      </c>
      <c r="Q5" s="7"/>
      <c r="R5" s="7"/>
      <c r="S5" s="7"/>
      <c r="T5" s="7"/>
      <c r="U5" s="8">
        <f t="shared" si="2"/>
        <v>547</v>
      </c>
      <c r="V5" s="42">
        <f t="shared" ca="1" si="3"/>
        <v>0.79432895168934703</v>
      </c>
      <c r="W5" s="8">
        <f t="shared" ca="1" si="4"/>
        <v>113</v>
      </c>
      <c r="X5" s="8" t="s">
        <v>144</v>
      </c>
      <c r="Y5" s="9" t="s">
        <v>162</v>
      </c>
      <c r="Z5" s="4" t="s">
        <v>83</v>
      </c>
      <c r="AA5" s="9" t="s">
        <v>150</v>
      </c>
      <c r="AB5" s="9"/>
      <c r="AC5" s="4" t="s">
        <v>71</v>
      </c>
      <c r="AD5" s="9"/>
      <c r="AE5" s="9" t="s">
        <v>43</v>
      </c>
      <c r="AF5" s="9" t="s">
        <v>183</v>
      </c>
      <c r="AG5" s="9"/>
      <c r="AH5" s="10"/>
      <c r="AI5" s="10"/>
      <c r="AJ5" s="10"/>
      <c r="AK5" s="10" t="s">
        <v>4</v>
      </c>
    </row>
    <row r="6" spans="1:39" ht="72" x14ac:dyDescent="0.3">
      <c r="A6" s="2" t="s">
        <v>66</v>
      </c>
      <c r="B6" s="3" t="s">
        <v>10</v>
      </c>
      <c r="C6" s="4" t="s">
        <v>48</v>
      </c>
      <c r="D6" s="9" t="str">
        <f t="shared" si="0"/>
        <v>M1.2</v>
      </c>
      <c r="E6" s="5">
        <v>43009</v>
      </c>
      <c r="F6" s="5">
        <v>43373</v>
      </c>
      <c r="G6" s="6">
        <f t="shared" si="5"/>
        <v>43222</v>
      </c>
      <c r="H6" s="5">
        <f t="shared" si="6"/>
        <v>43586</v>
      </c>
      <c r="I6" s="7">
        <v>43222</v>
      </c>
      <c r="J6" s="7">
        <v>43586</v>
      </c>
      <c r="K6" s="7">
        <v>43222</v>
      </c>
      <c r="L6" s="7">
        <v>43586</v>
      </c>
      <c r="M6" s="7">
        <v>43222</v>
      </c>
      <c r="N6" s="7">
        <v>43586</v>
      </c>
      <c r="O6" s="7">
        <f t="shared" si="1"/>
        <v>43222</v>
      </c>
      <c r="P6" s="7">
        <v>43769</v>
      </c>
      <c r="Q6" s="7"/>
      <c r="R6" s="7"/>
      <c r="S6" s="7"/>
      <c r="T6" s="7"/>
      <c r="U6" s="8">
        <f t="shared" si="2"/>
        <v>547</v>
      </c>
      <c r="V6" s="42">
        <f t="shared" ca="1" si="3"/>
        <v>0.79432895168934703</v>
      </c>
      <c r="W6" s="8">
        <f t="shared" ca="1" si="4"/>
        <v>113</v>
      </c>
      <c r="X6" s="8" t="s">
        <v>144</v>
      </c>
      <c r="Y6" s="9" t="s">
        <v>162</v>
      </c>
      <c r="Z6" s="4" t="s">
        <v>81</v>
      </c>
      <c r="AA6" s="9" t="s">
        <v>150</v>
      </c>
      <c r="AB6" s="9"/>
      <c r="AC6" s="4" t="s">
        <v>72</v>
      </c>
      <c r="AD6" s="9"/>
      <c r="AE6" s="9" t="s">
        <v>43</v>
      </c>
      <c r="AF6" s="9" t="s">
        <v>183</v>
      </c>
      <c r="AG6" s="9" t="s">
        <v>185</v>
      </c>
      <c r="AH6" s="10" t="s">
        <v>185</v>
      </c>
      <c r="AI6" s="10" t="s">
        <v>185</v>
      </c>
      <c r="AJ6" s="10" t="s">
        <v>185</v>
      </c>
      <c r="AK6" s="10" t="s">
        <v>4</v>
      </c>
    </row>
    <row r="7" spans="1:39" ht="28.8" x14ac:dyDescent="0.3">
      <c r="A7" s="2" t="s">
        <v>66</v>
      </c>
      <c r="B7" s="3" t="s">
        <v>11</v>
      </c>
      <c r="C7" s="4" t="s">
        <v>49</v>
      </c>
      <c r="D7" s="9" t="str">
        <f t="shared" si="0"/>
        <v>M1.2</v>
      </c>
      <c r="E7" s="5">
        <v>43009</v>
      </c>
      <c r="F7" s="5">
        <v>43373</v>
      </c>
      <c r="G7" s="6">
        <f t="shared" si="5"/>
        <v>43222</v>
      </c>
      <c r="H7" s="5">
        <f t="shared" si="6"/>
        <v>43586</v>
      </c>
      <c r="I7" s="7">
        <v>43222</v>
      </c>
      <c r="J7" s="7">
        <v>43586</v>
      </c>
      <c r="K7" s="7">
        <v>43222</v>
      </c>
      <c r="L7" s="7">
        <v>43586</v>
      </c>
      <c r="M7" s="7">
        <v>43222</v>
      </c>
      <c r="N7" s="7">
        <v>43586</v>
      </c>
      <c r="O7" s="7">
        <f t="shared" si="1"/>
        <v>43222</v>
      </c>
      <c r="P7" s="7">
        <v>43769</v>
      </c>
      <c r="Q7" s="7"/>
      <c r="R7" s="7"/>
      <c r="S7" s="7"/>
      <c r="T7" s="7"/>
      <c r="U7" s="8">
        <f t="shared" si="2"/>
        <v>547</v>
      </c>
      <c r="V7" s="42">
        <f t="shared" ca="1" si="3"/>
        <v>0.79432895168934703</v>
      </c>
      <c r="W7" s="8">
        <f t="shared" ca="1" si="4"/>
        <v>113</v>
      </c>
      <c r="X7" s="8" t="s">
        <v>144</v>
      </c>
      <c r="Y7" s="9" t="s">
        <v>162</v>
      </c>
      <c r="Z7" s="4" t="s">
        <v>84</v>
      </c>
      <c r="AA7" s="9" t="s">
        <v>150</v>
      </c>
      <c r="AB7" s="9"/>
      <c r="AC7" s="4" t="s">
        <v>71</v>
      </c>
      <c r="AD7" s="9"/>
      <c r="AE7" s="9" t="s">
        <v>43</v>
      </c>
      <c r="AF7" s="9" t="s">
        <v>183</v>
      </c>
      <c r="AG7" s="9"/>
      <c r="AH7" s="10"/>
      <c r="AI7" s="10"/>
      <c r="AJ7" s="10"/>
      <c r="AK7" s="10" t="s">
        <v>4</v>
      </c>
    </row>
    <row r="8" spans="1:39" ht="28.8" x14ac:dyDescent="0.3">
      <c r="A8" s="2" t="s">
        <v>66</v>
      </c>
      <c r="B8" s="3" t="s">
        <v>12</v>
      </c>
      <c r="C8" s="4" t="s">
        <v>76</v>
      </c>
      <c r="D8" s="9" t="str">
        <f t="shared" si="0"/>
        <v>M1.1</v>
      </c>
      <c r="E8" s="5">
        <v>43009</v>
      </c>
      <c r="F8" s="5">
        <v>43069</v>
      </c>
      <c r="G8" s="7">
        <f t="shared" si="5"/>
        <v>43222</v>
      </c>
      <c r="H8" s="5">
        <f t="shared" si="6"/>
        <v>43282</v>
      </c>
      <c r="I8" s="7">
        <v>43222</v>
      </c>
      <c r="J8" s="7">
        <v>43312</v>
      </c>
      <c r="K8" s="7">
        <v>43222</v>
      </c>
      <c r="L8" s="7">
        <v>43312</v>
      </c>
      <c r="M8" s="7">
        <v>43222</v>
      </c>
      <c r="N8" s="7">
        <v>43312</v>
      </c>
      <c r="O8" s="7">
        <f t="shared" si="1"/>
        <v>43222</v>
      </c>
      <c r="P8" s="7">
        <f t="shared" ref="P8:P33" si="7">N8</f>
        <v>43312</v>
      </c>
      <c r="Q8" s="7"/>
      <c r="R8" s="7"/>
      <c r="S8" s="7"/>
      <c r="T8" s="7"/>
      <c r="U8" s="8">
        <f t="shared" si="2"/>
        <v>90</v>
      </c>
      <c r="V8" s="42">
        <f t="shared" ca="1" si="3"/>
        <v>1</v>
      </c>
      <c r="W8" s="8">
        <f t="shared" ca="1" si="4"/>
        <v>0</v>
      </c>
      <c r="X8" s="8" t="s">
        <v>145</v>
      </c>
      <c r="Y8" s="9" t="s">
        <v>161</v>
      </c>
      <c r="Z8" s="4" t="s">
        <v>86</v>
      </c>
      <c r="AA8" s="9" t="s">
        <v>146</v>
      </c>
      <c r="AB8" s="9"/>
      <c r="AC8" s="4" t="s">
        <v>85</v>
      </c>
      <c r="AD8" s="9" t="s">
        <v>147</v>
      </c>
      <c r="AE8" s="9" t="s">
        <v>43</v>
      </c>
      <c r="AF8" s="9" t="s">
        <v>183</v>
      </c>
      <c r="AG8" s="9"/>
      <c r="AH8" s="10"/>
      <c r="AI8" s="10"/>
      <c r="AJ8" s="10"/>
      <c r="AK8" s="10" t="s">
        <v>4</v>
      </c>
    </row>
    <row r="9" spans="1:39" ht="129.6" x14ac:dyDescent="0.3">
      <c r="A9" s="2" t="s">
        <v>67</v>
      </c>
      <c r="B9" s="3" t="s">
        <v>14</v>
      </c>
      <c r="C9" s="27" t="s">
        <v>50</v>
      </c>
      <c r="D9" s="26" t="str">
        <f t="shared" si="0"/>
        <v>M2.1</v>
      </c>
      <c r="E9" s="5">
        <v>43009</v>
      </c>
      <c r="F9" s="5">
        <v>43100</v>
      </c>
      <c r="G9" s="6">
        <f t="shared" si="5"/>
        <v>43222</v>
      </c>
      <c r="H9" s="5">
        <f t="shared" si="6"/>
        <v>43313</v>
      </c>
      <c r="I9" s="7">
        <v>43313</v>
      </c>
      <c r="J9" s="7">
        <v>43373</v>
      </c>
      <c r="K9" s="7">
        <v>43252</v>
      </c>
      <c r="L9" s="7">
        <v>43465</v>
      </c>
      <c r="M9" s="7">
        <v>43252</v>
      </c>
      <c r="N9" s="7">
        <v>43511</v>
      </c>
      <c r="O9" s="7">
        <f t="shared" si="1"/>
        <v>43252</v>
      </c>
      <c r="P9" s="7">
        <f t="shared" si="7"/>
        <v>43511</v>
      </c>
      <c r="Q9" s="7"/>
      <c r="R9" s="7"/>
      <c r="S9" s="7"/>
      <c r="T9" s="7"/>
      <c r="U9" s="8">
        <f t="shared" si="2"/>
        <v>259</v>
      </c>
      <c r="V9" s="42">
        <f t="shared" ca="1" si="3"/>
        <v>1</v>
      </c>
      <c r="W9" s="8">
        <f t="shared" ca="1" si="4"/>
        <v>0</v>
      </c>
      <c r="X9" s="8" t="s">
        <v>145</v>
      </c>
      <c r="Y9" s="9" t="s">
        <v>163</v>
      </c>
      <c r="Z9" s="4" t="s">
        <v>115</v>
      </c>
      <c r="AA9" s="47" t="s">
        <v>150</v>
      </c>
      <c r="AB9" s="47" t="s">
        <v>195</v>
      </c>
      <c r="AC9" s="4" t="s">
        <v>137</v>
      </c>
      <c r="AD9" s="47"/>
      <c r="AE9" s="9" t="s">
        <v>44</v>
      </c>
      <c r="AF9" s="9"/>
      <c r="AG9" s="9" t="s">
        <v>186</v>
      </c>
      <c r="AH9" s="10"/>
      <c r="AI9" s="10"/>
      <c r="AJ9" s="10" t="s">
        <v>184</v>
      </c>
      <c r="AK9" s="10"/>
      <c r="AL9" s="17" t="s">
        <v>5</v>
      </c>
    </row>
    <row r="10" spans="1:39" ht="102.6" customHeight="1" x14ac:dyDescent="0.3">
      <c r="A10" s="2" t="s">
        <v>67</v>
      </c>
      <c r="B10" s="3" t="s">
        <v>13</v>
      </c>
      <c r="C10" s="27" t="s">
        <v>51</v>
      </c>
      <c r="D10" s="26" t="str">
        <f t="shared" si="0"/>
        <v>M2.1</v>
      </c>
      <c r="E10" s="5">
        <v>43009</v>
      </c>
      <c r="F10" s="5">
        <v>43100</v>
      </c>
      <c r="G10" s="6">
        <f t="shared" si="5"/>
        <v>43222</v>
      </c>
      <c r="H10" s="5">
        <f t="shared" si="6"/>
        <v>43313</v>
      </c>
      <c r="I10" s="7">
        <v>43313</v>
      </c>
      <c r="J10" s="7">
        <v>43373</v>
      </c>
      <c r="K10" s="7">
        <v>43252</v>
      </c>
      <c r="L10" s="7">
        <v>43465</v>
      </c>
      <c r="M10" s="7">
        <v>43252</v>
      </c>
      <c r="N10" s="7">
        <v>43511</v>
      </c>
      <c r="O10" s="7">
        <f t="shared" si="1"/>
        <v>43252</v>
      </c>
      <c r="P10" s="7">
        <f t="shared" si="7"/>
        <v>43511</v>
      </c>
      <c r="Q10" s="7"/>
      <c r="R10" s="7"/>
      <c r="S10" s="7"/>
      <c r="T10" s="7"/>
      <c r="U10" s="8">
        <f t="shared" si="2"/>
        <v>259</v>
      </c>
      <c r="V10" s="42">
        <f t="shared" ca="1" si="3"/>
        <v>1</v>
      </c>
      <c r="W10" s="8">
        <f t="shared" ca="1" si="4"/>
        <v>0</v>
      </c>
      <c r="X10" s="8" t="s">
        <v>145</v>
      </c>
      <c r="Y10" s="9" t="s">
        <v>163</v>
      </c>
      <c r="Z10" s="4" t="s">
        <v>116</v>
      </c>
      <c r="AA10" s="47" t="s">
        <v>150</v>
      </c>
      <c r="AB10" s="47" t="s">
        <v>195</v>
      </c>
      <c r="AC10" s="4" t="s">
        <v>127</v>
      </c>
      <c r="AD10" s="47"/>
      <c r="AE10" s="9" t="s">
        <v>44</v>
      </c>
      <c r="AF10" s="9"/>
      <c r="AG10" s="9" t="s">
        <v>186</v>
      </c>
      <c r="AH10" s="10"/>
      <c r="AI10" s="10"/>
      <c r="AJ10" s="10" t="s">
        <v>184</v>
      </c>
      <c r="AK10" s="10"/>
    </row>
    <row r="11" spans="1:39" ht="57.6" x14ac:dyDescent="0.3">
      <c r="A11" s="2" t="s">
        <v>67</v>
      </c>
      <c r="B11" s="3" t="s">
        <v>15</v>
      </c>
      <c r="C11" s="11" t="s">
        <v>52</v>
      </c>
      <c r="D11" s="45" t="str">
        <f t="shared" si="0"/>
        <v>M2.2</v>
      </c>
      <c r="E11" s="12">
        <v>43070</v>
      </c>
      <c r="F11" s="12">
        <v>43312</v>
      </c>
      <c r="G11" s="6">
        <f t="shared" si="5"/>
        <v>43283</v>
      </c>
      <c r="H11" s="5">
        <f t="shared" si="6"/>
        <v>43525</v>
      </c>
      <c r="I11" s="7">
        <v>43374</v>
      </c>
      <c r="J11" s="7">
        <v>43525</v>
      </c>
      <c r="K11" s="7">
        <v>43466</v>
      </c>
      <c r="L11" s="7">
        <v>43525</v>
      </c>
      <c r="M11" s="7">
        <v>43466</v>
      </c>
      <c r="N11" s="7">
        <v>43555</v>
      </c>
      <c r="O11" s="7">
        <f t="shared" si="1"/>
        <v>43466</v>
      </c>
      <c r="P11" s="7">
        <v>43677</v>
      </c>
      <c r="Q11" s="7"/>
      <c r="R11" s="7"/>
      <c r="S11" s="7"/>
      <c r="T11" s="7"/>
      <c r="U11" s="8">
        <f t="shared" si="2"/>
        <v>211</v>
      </c>
      <c r="V11" s="42">
        <f t="shared" ca="1" si="3"/>
        <v>0.90283382262593748</v>
      </c>
      <c r="W11" s="8">
        <f t="shared" ca="1" si="4"/>
        <v>21</v>
      </c>
      <c r="X11" s="8" t="s">
        <v>144</v>
      </c>
      <c r="Y11" s="9" t="s">
        <v>164</v>
      </c>
      <c r="Z11" s="11" t="s">
        <v>89</v>
      </c>
      <c r="AA11" s="9" t="s">
        <v>151</v>
      </c>
      <c r="AB11" s="9"/>
      <c r="AC11" s="11" t="s">
        <v>119</v>
      </c>
      <c r="AD11" s="9"/>
      <c r="AE11" s="9" t="s">
        <v>44</v>
      </c>
      <c r="AF11" s="9" t="s">
        <v>185</v>
      </c>
      <c r="AG11" s="9" t="s">
        <v>183</v>
      </c>
      <c r="AH11" s="10" t="s">
        <v>185</v>
      </c>
      <c r="AI11" s="10" t="s">
        <v>185</v>
      </c>
      <c r="AJ11" s="10"/>
      <c r="AK11" s="10"/>
    </row>
    <row r="12" spans="1:39" ht="28.8" x14ac:dyDescent="0.3">
      <c r="A12" s="2" t="s">
        <v>67</v>
      </c>
      <c r="B12" s="3" t="s">
        <v>16</v>
      </c>
      <c r="C12" s="11" t="s">
        <v>53</v>
      </c>
      <c r="D12" s="45" t="str">
        <f t="shared" si="0"/>
        <v>M2.2</v>
      </c>
      <c r="E12" s="12">
        <v>43070</v>
      </c>
      <c r="F12" s="12">
        <v>43312</v>
      </c>
      <c r="G12" s="6">
        <f t="shared" si="5"/>
        <v>43283</v>
      </c>
      <c r="H12" s="5">
        <f t="shared" si="6"/>
        <v>43525</v>
      </c>
      <c r="I12" s="7">
        <v>43374</v>
      </c>
      <c r="J12" s="7">
        <v>43525</v>
      </c>
      <c r="K12" s="7">
        <v>43466</v>
      </c>
      <c r="L12" s="7">
        <v>43525</v>
      </c>
      <c r="M12" s="7">
        <v>43466</v>
      </c>
      <c r="N12" s="7">
        <v>43555</v>
      </c>
      <c r="O12" s="7">
        <f t="shared" si="1"/>
        <v>43466</v>
      </c>
      <c r="P12" s="7">
        <v>43677</v>
      </c>
      <c r="Q12" s="7"/>
      <c r="R12" s="7"/>
      <c r="S12" s="7"/>
      <c r="T12" s="7"/>
      <c r="U12" s="8">
        <f t="shared" si="2"/>
        <v>211</v>
      </c>
      <c r="V12" s="42">
        <f t="shared" ca="1" si="3"/>
        <v>0.90283382262593748</v>
      </c>
      <c r="W12" s="8">
        <f t="shared" ca="1" si="4"/>
        <v>21</v>
      </c>
      <c r="X12" s="8" t="s">
        <v>144</v>
      </c>
      <c r="Y12" s="9" t="s">
        <v>164</v>
      </c>
      <c r="Z12" s="11" t="s">
        <v>90</v>
      </c>
      <c r="AA12" s="9" t="s">
        <v>151</v>
      </c>
      <c r="AB12" s="9"/>
      <c r="AC12" s="11" t="s">
        <v>119</v>
      </c>
      <c r="AD12" s="9"/>
      <c r="AE12" s="9" t="s">
        <v>44</v>
      </c>
      <c r="AF12" s="9" t="s">
        <v>185</v>
      </c>
      <c r="AG12" s="9" t="s">
        <v>183</v>
      </c>
      <c r="AH12" s="10" t="s">
        <v>185</v>
      </c>
      <c r="AI12" s="10" t="s">
        <v>185</v>
      </c>
      <c r="AJ12" s="10"/>
      <c r="AK12" s="10"/>
    </row>
    <row r="13" spans="1:39" s="19" customFormat="1" ht="57.6" x14ac:dyDescent="0.3">
      <c r="A13" s="2" t="s">
        <v>67</v>
      </c>
      <c r="B13" s="3" t="s">
        <v>17</v>
      </c>
      <c r="C13" s="11" t="s">
        <v>54</v>
      </c>
      <c r="D13" s="45" t="str">
        <f t="shared" si="0"/>
        <v>M2.3</v>
      </c>
      <c r="E13" s="12">
        <v>43282</v>
      </c>
      <c r="F13" s="12">
        <v>43373</v>
      </c>
      <c r="G13" s="6">
        <f t="shared" si="5"/>
        <v>43495</v>
      </c>
      <c r="H13" s="5">
        <f t="shared" si="6"/>
        <v>43586</v>
      </c>
      <c r="I13" s="7">
        <v>43495</v>
      </c>
      <c r="J13" s="7">
        <v>43586</v>
      </c>
      <c r="K13" s="7">
        <v>43497</v>
      </c>
      <c r="L13" s="7">
        <v>43586</v>
      </c>
      <c r="M13" s="7">
        <v>43497</v>
      </c>
      <c r="N13" s="7">
        <v>43586</v>
      </c>
      <c r="O13" s="7">
        <v>43556</v>
      </c>
      <c r="P13" s="7">
        <v>43769</v>
      </c>
      <c r="Q13" s="7"/>
      <c r="R13" s="7"/>
      <c r="S13" s="7"/>
      <c r="T13" s="7"/>
      <c r="U13" s="8">
        <f t="shared" si="2"/>
        <v>213</v>
      </c>
      <c r="V13" s="42">
        <f t="shared" ca="1" si="3"/>
        <v>0.4718212984698254</v>
      </c>
      <c r="W13" s="8">
        <f t="shared" ca="1" si="4"/>
        <v>113</v>
      </c>
      <c r="X13" s="8" t="s">
        <v>144</v>
      </c>
      <c r="Y13" s="9" t="s">
        <v>165</v>
      </c>
      <c r="Z13" s="4" t="s">
        <v>117</v>
      </c>
      <c r="AA13" s="9" t="s">
        <v>151</v>
      </c>
      <c r="AB13" s="9"/>
      <c r="AC13" s="4" t="s">
        <v>88</v>
      </c>
      <c r="AD13" s="9"/>
      <c r="AE13" s="9" t="s">
        <v>44</v>
      </c>
      <c r="AF13" s="9"/>
      <c r="AG13" s="9" t="s">
        <v>186</v>
      </c>
      <c r="AH13" s="10"/>
      <c r="AI13" s="10"/>
      <c r="AJ13" s="10" t="s">
        <v>184</v>
      </c>
      <c r="AK13" s="10"/>
      <c r="AM13" s="17"/>
    </row>
    <row r="14" spans="1:39" s="19" customFormat="1" ht="57.6" x14ac:dyDescent="0.3">
      <c r="A14" s="2" t="s">
        <v>67</v>
      </c>
      <c r="B14" s="3" t="s">
        <v>18</v>
      </c>
      <c r="C14" s="29" t="s">
        <v>55</v>
      </c>
      <c r="D14" s="46" t="str">
        <f t="shared" si="0"/>
        <v>M2.3</v>
      </c>
      <c r="E14" s="12">
        <v>43282</v>
      </c>
      <c r="F14" s="12">
        <v>43373</v>
      </c>
      <c r="G14" s="7">
        <f t="shared" si="5"/>
        <v>43495</v>
      </c>
      <c r="H14" s="5">
        <f t="shared" si="6"/>
        <v>43586</v>
      </c>
      <c r="I14" s="7">
        <v>43495</v>
      </c>
      <c r="J14" s="7">
        <v>43586</v>
      </c>
      <c r="K14" s="7">
        <v>43497</v>
      </c>
      <c r="L14" s="7">
        <v>43586</v>
      </c>
      <c r="M14" s="7">
        <v>43497</v>
      </c>
      <c r="N14" s="7">
        <v>43586</v>
      </c>
      <c r="O14" s="7">
        <v>43556</v>
      </c>
      <c r="P14" s="7">
        <v>43769</v>
      </c>
      <c r="Q14" s="7"/>
      <c r="R14" s="7"/>
      <c r="S14" s="7"/>
      <c r="T14" s="7"/>
      <c r="U14" s="8">
        <f t="shared" si="2"/>
        <v>213</v>
      </c>
      <c r="V14" s="42">
        <f t="shared" ca="1" si="3"/>
        <v>0.4718212984698254</v>
      </c>
      <c r="W14" s="8">
        <f t="shared" ca="1" si="4"/>
        <v>113</v>
      </c>
      <c r="X14" s="8" t="s">
        <v>144</v>
      </c>
      <c r="Y14" s="26" t="s">
        <v>165</v>
      </c>
      <c r="Z14" s="27" t="s">
        <v>118</v>
      </c>
      <c r="AA14" s="26" t="s">
        <v>151</v>
      </c>
      <c r="AB14" s="26"/>
      <c r="AC14" s="27" t="s">
        <v>87</v>
      </c>
      <c r="AD14" s="26"/>
      <c r="AE14" s="26" t="s">
        <v>44</v>
      </c>
      <c r="AF14" s="26"/>
      <c r="AG14" s="26" t="s">
        <v>186</v>
      </c>
      <c r="AH14" s="34"/>
      <c r="AI14" s="34"/>
      <c r="AJ14" s="34" t="s">
        <v>184</v>
      </c>
      <c r="AK14" s="34"/>
      <c r="AM14" s="17"/>
    </row>
    <row r="15" spans="1:39" ht="43.2" x14ac:dyDescent="0.3">
      <c r="A15" s="30" t="s">
        <v>67</v>
      </c>
      <c r="B15" s="31" t="s">
        <v>19</v>
      </c>
      <c r="C15" s="32" t="s">
        <v>138</v>
      </c>
      <c r="D15" s="35" t="str">
        <f t="shared" si="0"/>
        <v>M2.3</v>
      </c>
      <c r="E15" s="5">
        <v>43282</v>
      </c>
      <c r="F15" s="5">
        <v>43373</v>
      </c>
      <c r="G15" s="33">
        <f t="shared" si="5"/>
        <v>43495</v>
      </c>
      <c r="H15" s="5">
        <f t="shared" si="6"/>
        <v>43586</v>
      </c>
      <c r="I15" s="7">
        <v>43495</v>
      </c>
      <c r="J15" s="7">
        <v>43586</v>
      </c>
      <c r="K15" s="7">
        <v>43511</v>
      </c>
      <c r="L15" s="7">
        <v>43586</v>
      </c>
      <c r="M15" s="7">
        <v>43511</v>
      </c>
      <c r="N15" s="7">
        <v>43586</v>
      </c>
      <c r="O15" s="7">
        <v>43709</v>
      </c>
      <c r="P15" s="7">
        <v>43769</v>
      </c>
      <c r="Q15" s="7"/>
      <c r="R15" s="7"/>
      <c r="S15" s="7"/>
      <c r="T15" s="7"/>
      <c r="U15" s="8">
        <f t="shared" si="2"/>
        <v>60</v>
      </c>
      <c r="V15" s="42">
        <f t="shared" ca="1" si="3"/>
        <v>0</v>
      </c>
      <c r="W15" s="8">
        <f t="shared" ca="1" si="4"/>
        <v>60</v>
      </c>
      <c r="X15" s="8" t="s">
        <v>148</v>
      </c>
      <c r="Y15" s="35" t="s">
        <v>165</v>
      </c>
      <c r="Z15" s="30" t="s">
        <v>119</v>
      </c>
      <c r="AA15" s="26"/>
      <c r="AB15" s="26"/>
      <c r="AC15" s="30" t="s">
        <v>119</v>
      </c>
      <c r="AD15" s="26"/>
      <c r="AE15" s="35" t="s">
        <v>44</v>
      </c>
      <c r="AF15" s="35"/>
      <c r="AG15" s="35" t="s">
        <v>186</v>
      </c>
      <c r="AH15" s="36"/>
      <c r="AI15" s="36"/>
      <c r="AJ15" s="36" t="s">
        <v>184</v>
      </c>
      <c r="AK15" s="36"/>
    </row>
    <row r="16" spans="1:39" ht="43.2" x14ac:dyDescent="0.3">
      <c r="A16" s="30" t="s">
        <v>67</v>
      </c>
      <c r="B16" s="31" t="s">
        <v>20</v>
      </c>
      <c r="C16" s="32" t="s">
        <v>139</v>
      </c>
      <c r="D16" s="35" t="str">
        <f t="shared" si="0"/>
        <v>M2.3</v>
      </c>
      <c r="E16" s="5">
        <v>43282</v>
      </c>
      <c r="F16" s="5">
        <v>43373</v>
      </c>
      <c r="G16" s="33">
        <f t="shared" si="5"/>
        <v>43495</v>
      </c>
      <c r="H16" s="5">
        <f t="shared" si="6"/>
        <v>43586</v>
      </c>
      <c r="I16" s="7">
        <v>43495</v>
      </c>
      <c r="J16" s="7">
        <v>43586</v>
      </c>
      <c r="K16" s="7">
        <v>43511</v>
      </c>
      <c r="L16" s="7">
        <v>43586</v>
      </c>
      <c r="M16" s="7">
        <v>43511</v>
      </c>
      <c r="N16" s="7">
        <v>43586</v>
      </c>
      <c r="O16" s="7">
        <v>43709</v>
      </c>
      <c r="P16" s="7">
        <v>43769</v>
      </c>
      <c r="Q16" s="7"/>
      <c r="R16" s="7"/>
      <c r="S16" s="7"/>
      <c r="T16" s="7"/>
      <c r="U16" s="8">
        <f t="shared" si="2"/>
        <v>60</v>
      </c>
      <c r="V16" s="42">
        <f t="shared" ca="1" si="3"/>
        <v>0</v>
      </c>
      <c r="W16" s="8">
        <f t="shared" ca="1" si="4"/>
        <v>60</v>
      </c>
      <c r="X16" s="8" t="s">
        <v>148</v>
      </c>
      <c r="Y16" s="35" t="s">
        <v>165</v>
      </c>
      <c r="Z16" s="30" t="s">
        <v>119</v>
      </c>
      <c r="AA16" s="26"/>
      <c r="AB16" s="26"/>
      <c r="AC16" s="30" t="s">
        <v>119</v>
      </c>
      <c r="AD16" s="26"/>
      <c r="AE16" s="35" t="s">
        <v>44</v>
      </c>
      <c r="AF16" s="35"/>
      <c r="AG16" s="35" t="s">
        <v>186</v>
      </c>
      <c r="AH16" s="36"/>
      <c r="AI16" s="36"/>
      <c r="AJ16" s="36" t="s">
        <v>184</v>
      </c>
      <c r="AK16" s="36"/>
    </row>
    <row r="17" spans="1:39" ht="28.8" x14ac:dyDescent="0.3">
      <c r="A17" s="27" t="s">
        <v>68</v>
      </c>
      <c r="B17" s="3" t="s">
        <v>21</v>
      </c>
      <c r="C17" s="27" t="s">
        <v>154</v>
      </c>
      <c r="D17" s="26" t="str">
        <f t="shared" si="0"/>
        <v>M3.1</v>
      </c>
      <c r="E17" s="5">
        <v>43009</v>
      </c>
      <c r="F17" s="5">
        <v>43069</v>
      </c>
      <c r="G17" s="7">
        <f t="shared" si="5"/>
        <v>43222</v>
      </c>
      <c r="H17" s="5">
        <f t="shared" si="6"/>
        <v>43282</v>
      </c>
      <c r="I17" s="7">
        <v>43251</v>
      </c>
      <c r="J17" s="7">
        <v>43322</v>
      </c>
      <c r="K17" s="7">
        <v>43251</v>
      </c>
      <c r="L17" s="7">
        <v>43326</v>
      </c>
      <c r="M17" s="7">
        <v>43251</v>
      </c>
      <c r="N17" s="7">
        <v>43326</v>
      </c>
      <c r="O17" s="7">
        <f t="shared" si="1"/>
        <v>43251</v>
      </c>
      <c r="P17" s="7">
        <f t="shared" si="7"/>
        <v>43326</v>
      </c>
      <c r="Q17" s="7"/>
      <c r="R17" s="7"/>
      <c r="S17" s="7"/>
      <c r="T17" s="7"/>
      <c r="U17" s="8">
        <f t="shared" si="2"/>
        <v>75</v>
      </c>
      <c r="V17" s="42">
        <f t="shared" ca="1" si="3"/>
        <v>1</v>
      </c>
      <c r="W17" s="8">
        <f t="shared" ca="1" si="4"/>
        <v>0</v>
      </c>
      <c r="X17" s="8" t="s">
        <v>145</v>
      </c>
      <c r="Y17" s="26" t="s">
        <v>166</v>
      </c>
      <c r="Z17" s="27" t="s">
        <v>189</v>
      </c>
      <c r="AA17" s="26" t="s">
        <v>146</v>
      </c>
      <c r="AB17" s="26"/>
      <c r="AC17" s="27" t="s">
        <v>190</v>
      </c>
      <c r="AD17" s="26" t="s">
        <v>147</v>
      </c>
      <c r="AE17" s="26" t="s">
        <v>43</v>
      </c>
      <c r="AF17" s="26" t="s">
        <v>185</v>
      </c>
      <c r="AG17" s="26" t="s">
        <v>183</v>
      </c>
      <c r="AH17" s="34" t="s">
        <v>185</v>
      </c>
      <c r="AI17" s="34" t="s">
        <v>185</v>
      </c>
      <c r="AJ17" s="34"/>
      <c r="AK17" s="26"/>
    </row>
    <row r="18" spans="1:39" ht="28.8" x14ac:dyDescent="0.3">
      <c r="A18" s="27" t="s">
        <v>68</v>
      </c>
      <c r="B18" s="3" t="s">
        <v>22</v>
      </c>
      <c r="C18" s="27" t="s">
        <v>155</v>
      </c>
      <c r="D18" s="26" t="str">
        <f t="shared" si="0"/>
        <v>M3.1</v>
      </c>
      <c r="E18" s="5">
        <v>43009</v>
      </c>
      <c r="F18" s="5">
        <v>43069</v>
      </c>
      <c r="G18" s="7">
        <f t="shared" si="5"/>
        <v>43222</v>
      </c>
      <c r="H18" s="5">
        <f t="shared" si="6"/>
        <v>43282</v>
      </c>
      <c r="I18" s="7">
        <v>43251</v>
      </c>
      <c r="J18" s="7">
        <v>43322</v>
      </c>
      <c r="K18" s="7">
        <v>43251</v>
      </c>
      <c r="L18" s="7">
        <v>43326</v>
      </c>
      <c r="M18" s="7">
        <v>43251</v>
      </c>
      <c r="N18" s="7">
        <v>43326</v>
      </c>
      <c r="O18" s="7">
        <f t="shared" si="1"/>
        <v>43251</v>
      </c>
      <c r="P18" s="7">
        <f t="shared" si="7"/>
        <v>43326</v>
      </c>
      <c r="Q18" s="7"/>
      <c r="R18" s="7"/>
      <c r="S18" s="7"/>
      <c r="T18" s="7"/>
      <c r="U18" s="8">
        <f t="shared" si="2"/>
        <v>75</v>
      </c>
      <c r="V18" s="42">
        <f t="shared" ca="1" si="3"/>
        <v>1</v>
      </c>
      <c r="W18" s="8">
        <f t="shared" ca="1" si="4"/>
        <v>0</v>
      </c>
      <c r="X18" s="8" t="s">
        <v>145</v>
      </c>
      <c r="Y18" s="26" t="s">
        <v>166</v>
      </c>
      <c r="Z18" s="27" t="s">
        <v>189</v>
      </c>
      <c r="AA18" s="26" t="s">
        <v>146</v>
      </c>
      <c r="AB18" s="26"/>
      <c r="AC18" s="27" t="s">
        <v>190</v>
      </c>
      <c r="AD18" s="26" t="s">
        <v>147</v>
      </c>
      <c r="AE18" s="26" t="s">
        <v>43</v>
      </c>
      <c r="AF18" s="26" t="s">
        <v>185</v>
      </c>
      <c r="AG18" s="26" t="s">
        <v>183</v>
      </c>
      <c r="AH18" s="34" t="s">
        <v>185</v>
      </c>
      <c r="AI18" s="34" t="s">
        <v>185</v>
      </c>
      <c r="AJ18" s="34"/>
      <c r="AK18" s="26"/>
    </row>
    <row r="19" spans="1:39" ht="43.2" x14ac:dyDescent="0.3">
      <c r="A19" s="27" t="s">
        <v>68</v>
      </c>
      <c r="B19" s="3" t="s">
        <v>23</v>
      </c>
      <c r="C19" s="27" t="s">
        <v>56</v>
      </c>
      <c r="D19" s="26" t="str">
        <f t="shared" si="0"/>
        <v>M3.4</v>
      </c>
      <c r="E19" s="5">
        <v>43009</v>
      </c>
      <c r="F19" s="5">
        <v>43373</v>
      </c>
      <c r="G19" s="7">
        <f t="shared" si="5"/>
        <v>43222</v>
      </c>
      <c r="H19" s="5">
        <f t="shared" si="6"/>
        <v>43586</v>
      </c>
      <c r="I19" s="7">
        <v>43222</v>
      </c>
      <c r="J19" s="7">
        <v>43586</v>
      </c>
      <c r="K19" s="7">
        <v>43222</v>
      </c>
      <c r="L19" s="7">
        <v>43586</v>
      </c>
      <c r="M19" s="7">
        <v>43222</v>
      </c>
      <c r="N19" s="7">
        <v>43586</v>
      </c>
      <c r="O19" s="7">
        <f t="shared" si="1"/>
        <v>43222</v>
      </c>
      <c r="P19" s="7">
        <v>43769</v>
      </c>
      <c r="Q19" s="7"/>
      <c r="R19" s="7"/>
      <c r="S19" s="7"/>
      <c r="T19" s="7"/>
      <c r="U19" s="8">
        <f t="shared" si="2"/>
        <v>547</v>
      </c>
      <c r="V19" s="42">
        <f t="shared" ca="1" si="3"/>
        <v>0.79432895168934703</v>
      </c>
      <c r="W19" s="8">
        <f t="shared" ca="1" si="4"/>
        <v>113</v>
      </c>
      <c r="X19" s="8" t="s">
        <v>144</v>
      </c>
      <c r="Y19" s="26" t="s">
        <v>169</v>
      </c>
      <c r="Z19" s="27" t="s">
        <v>92</v>
      </c>
      <c r="AA19" s="26" t="s">
        <v>151</v>
      </c>
      <c r="AB19" s="26"/>
      <c r="AC19" s="27" t="s">
        <v>91</v>
      </c>
      <c r="AD19" s="26"/>
      <c r="AE19" s="26" t="s">
        <v>43</v>
      </c>
      <c r="AF19" s="26" t="s">
        <v>186</v>
      </c>
      <c r="AG19" s="26"/>
      <c r="AH19" s="34"/>
      <c r="AI19" s="34"/>
      <c r="AJ19" s="34"/>
      <c r="AK19" s="26"/>
    </row>
    <row r="20" spans="1:39" ht="28.8" x14ac:dyDescent="0.3">
      <c r="A20" s="27" t="s">
        <v>68</v>
      </c>
      <c r="B20" s="3" t="s">
        <v>24</v>
      </c>
      <c r="C20" s="27" t="s">
        <v>57</v>
      </c>
      <c r="D20" s="26" t="str">
        <f t="shared" si="0"/>
        <v>M3.2</v>
      </c>
      <c r="E20" s="5">
        <v>43070</v>
      </c>
      <c r="F20" s="5">
        <v>43311</v>
      </c>
      <c r="G20" s="7">
        <f t="shared" si="5"/>
        <v>43283</v>
      </c>
      <c r="H20" s="5">
        <f t="shared" si="6"/>
        <v>43524</v>
      </c>
      <c r="I20" s="7">
        <v>43323</v>
      </c>
      <c r="J20" s="7">
        <v>43524</v>
      </c>
      <c r="K20" s="7">
        <v>43435</v>
      </c>
      <c r="L20" s="7">
        <v>43524</v>
      </c>
      <c r="M20" s="7">
        <v>43435</v>
      </c>
      <c r="N20" s="7">
        <v>43555</v>
      </c>
      <c r="O20" s="7">
        <f t="shared" si="1"/>
        <v>43435</v>
      </c>
      <c r="P20" s="7">
        <v>43677</v>
      </c>
      <c r="Q20" s="7"/>
      <c r="R20" s="7"/>
      <c r="S20" s="7"/>
      <c r="T20" s="7"/>
      <c r="U20" s="8">
        <f t="shared" si="2"/>
        <v>242</v>
      </c>
      <c r="V20" s="42">
        <f t="shared" ca="1" si="3"/>
        <v>0.91528072964492901</v>
      </c>
      <c r="W20" s="8">
        <f t="shared" ca="1" si="4"/>
        <v>21</v>
      </c>
      <c r="X20" s="8" t="s">
        <v>144</v>
      </c>
      <c r="Y20" s="26" t="s">
        <v>167</v>
      </c>
      <c r="Z20" s="27"/>
      <c r="AA20" s="26" t="s">
        <v>151</v>
      </c>
      <c r="AB20" s="26"/>
      <c r="AC20" s="27"/>
      <c r="AD20" s="26"/>
      <c r="AE20" s="26" t="s">
        <v>43</v>
      </c>
      <c r="AF20" s="26"/>
      <c r="AG20" s="26" t="s">
        <v>186</v>
      </c>
      <c r="AH20" s="34"/>
      <c r="AI20" s="34"/>
      <c r="AJ20" s="34" t="s">
        <v>184</v>
      </c>
      <c r="AK20" s="26"/>
    </row>
    <row r="21" spans="1:39" ht="28.8" x14ac:dyDescent="0.3">
      <c r="A21" s="27" t="s">
        <v>68</v>
      </c>
      <c r="B21" s="3" t="s">
        <v>25</v>
      </c>
      <c r="C21" s="27" t="s">
        <v>58</v>
      </c>
      <c r="D21" s="26" t="str">
        <f t="shared" si="0"/>
        <v>M3.2</v>
      </c>
      <c r="E21" s="5">
        <v>43070</v>
      </c>
      <c r="F21" s="5">
        <v>43311</v>
      </c>
      <c r="G21" s="7">
        <f t="shared" si="5"/>
        <v>43283</v>
      </c>
      <c r="H21" s="5">
        <f t="shared" si="6"/>
        <v>43524</v>
      </c>
      <c r="I21" s="7">
        <v>43323</v>
      </c>
      <c r="J21" s="7">
        <v>43524</v>
      </c>
      <c r="K21" s="7">
        <v>43435</v>
      </c>
      <c r="L21" s="7">
        <v>43524</v>
      </c>
      <c r="M21" s="7">
        <v>43435</v>
      </c>
      <c r="N21" s="7">
        <v>43555</v>
      </c>
      <c r="O21" s="7">
        <f t="shared" si="1"/>
        <v>43435</v>
      </c>
      <c r="P21" s="7">
        <v>43677</v>
      </c>
      <c r="Q21" s="7"/>
      <c r="R21" s="7"/>
      <c r="S21" s="7"/>
      <c r="T21" s="7"/>
      <c r="U21" s="8">
        <f t="shared" si="2"/>
        <v>242</v>
      </c>
      <c r="V21" s="42">
        <f t="shared" ca="1" si="3"/>
        <v>0.91528072964492901</v>
      </c>
      <c r="W21" s="8">
        <f t="shared" ca="1" si="4"/>
        <v>21</v>
      </c>
      <c r="X21" s="8" t="s">
        <v>144</v>
      </c>
      <c r="Y21" s="26" t="s">
        <v>167</v>
      </c>
      <c r="Z21" s="27"/>
      <c r="AA21" s="26" t="s">
        <v>151</v>
      </c>
      <c r="AB21" s="26"/>
      <c r="AC21" s="27"/>
      <c r="AD21" s="26"/>
      <c r="AE21" s="26" t="s">
        <v>43</v>
      </c>
      <c r="AF21" s="26"/>
      <c r="AG21" s="26" t="s">
        <v>186</v>
      </c>
      <c r="AH21" s="34"/>
      <c r="AI21" s="34"/>
      <c r="AJ21" s="34" t="s">
        <v>184</v>
      </c>
      <c r="AK21" s="26"/>
    </row>
    <row r="22" spans="1:39" ht="115.2" x14ac:dyDescent="0.3">
      <c r="A22" s="27" t="s">
        <v>68</v>
      </c>
      <c r="B22" s="3" t="s">
        <v>26</v>
      </c>
      <c r="C22" s="27" t="s">
        <v>59</v>
      </c>
      <c r="D22" s="26" t="str">
        <f t="shared" si="0"/>
        <v>M3.2</v>
      </c>
      <c r="E22" s="5">
        <v>43070</v>
      </c>
      <c r="F22" s="5">
        <v>43311</v>
      </c>
      <c r="G22" s="7">
        <f t="shared" si="5"/>
        <v>43283</v>
      </c>
      <c r="H22" s="5">
        <f t="shared" si="6"/>
        <v>43524</v>
      </c>
      <c r="I22" s="7">
        <v>43466</v>
      </c>
      <c r="J22" s="7">
        <v>43524</v>
      </c>
      <c r="K22" s="7">
        <v>43466</v>
      </c>
      <c r="L22" s="7">
        <v>43556</v>
      </c>
      <c r="M22" s="7">
        <v>43466</v>
      </c>
      <c r="N22" s="7">
        <v>43570</v>
      </c>
      <c r="O22" s="7">
        <f t="shared" si="1"/>
        <v>43466</v>
      </c>
      <c r="P22" s="7">
        <v>43677</v>
      </c>
      <c r="Q22" s="7"/>
      <c r="R22" s="7"/>
      <c r="S22" s="7"/>
      <c r="T22" s="7"/>
      <c r="U22" s="8">
        <f t="shared" si="2"/>
        <v>211</v>
      </c>
      <c r="V22" s="42">
        <f t="shared" ca="1" si="3"/>
        <v>0.90283382262593748</v>
      </c>
      <c r="W22" s="8">
        <f t="shared" ca="1" si="4"/>
        <v>21</v>
      </c>
      <c r="X22" s="8" t="s">
        <v>144</v>
      </c>
      <c r="Y22" s="26" t="s">
        <v>167</v>
      </c>
      <c r="Z22" s="27" t="s">
        <v>93</v>
      </c>
      <c r="AA22" s="26" t="s">
        <v>151</v>
      </c>
      <c r="AB22" s="26"/>
      <c r="AC22" s="27" t="s">
        <v>128</v>
      </c>
      <c r="AD22" s="26"/>
      <c r="AE22" s="26" t="s">
        <v>43</v>
      </c>
      <c r="AF22" s="26"/>
      <c r="AG22" s="26" t="s">
        <v>186</v>
      </c>
      <c r="AH22" s="34"/>
      <c r="AI22" s="34"/>
      <c r="AJ22" s="34"/>
      <c r="AK22" s="26"/>
    </row>
    <row r="23" spans="1:39" ht="57.6" x14ac:dyDescent="0.3">
      <c r="A23" s="27" t="s">
        <v>68</v>
      </c>
      <c r="B23" s="3" t="s">
        <v>27</v>
      </c>
      <c r="C23" s="27" t="s">
        <v>60</v>
      </c>
      <c r="D23" s="26" t="str">
        <f t="shared" si="0"/>
        <v>M3.3</v>
      </c>
      <c r="E23" s="5">
        <v>43191</v>
      </c>
      <c r="F23" s="5">
        <v>43373</v>
      </c>
      <c r="G23" s="7">
        <f t="shared" si="5"/>
        <v>43404</v>
      </c>
      <c r="H23" s="5">
        <f t="shared" si="6"/>
        <v>43586</v>
      </c>
      <c r="I23" s="7">
        <v>43466</v>
      </c>
      <c r="J23" s="7">
        <v>43570</v>
      </c>
      <c r="K23" s="7">
        <v>43466</v>
      </c>
      <c r="L23" s="7">
        <v>43570</v>
      </c>
      <c r="M23" s="7">
        <v>43466</v>
      </c>
      <c r="N23" s="7">
        <v>43586</v>
      </c>
      <c r="O23" s="7">
        <f t="shared" si="1"/>
        <v>43466</v>
      </c>
      <c r="P23" s="7">
        <v>43728</v>
      </c>
      <c r="Q23" s="7"/>
      <c r="R23" s="7"/>
      <c r="S23" s="7"/>
      <c r="T23" s="7"/>
      <c r="U23" s="8">
        <f t="shared" si="2"/>
        <v>262</v>
      </c>
      <c r="V23" s="42">
        <f t="shared" ca="1" si="3"/>
        <v>0.72709136096974358</v>
      </c>
      <c r="W23" s="8">
        <f t="shared" ca="1" si="4"/>
        <v>72</v>
      </c>
      <c r="X23" s="8" t="s">
        <v>144</v>
      </c>
      <c r="Y23" s="26" t="s">
        <v>168</v>
      </c>
      <c r="Z23" s="27" t="s">
        <v>177</v>
      </c>
      <c r="AA23" s="26" t="s">
        <v>151</v>
      </c>
      <c r="AB23" s="26"/>
      <c r="AC23" s="27" t="s">
        <v>120</v>
      </c>
      <c r="AD23" s="26"/>
      <c r="AE23" s="26" t="s">
        <v>43</v>
      </c>
      <c r="AF23" s="26" t="s">
        <v>185</v>
      </c>
      <c r="AG23" s="26" t="s">
        <v>183</v>
      </c>
      <c r="AH23" s="34" t="s">
        <v>185</v>
      </c>
      <c r="AI23" s="34" t="s">
        <v>185</v>
      </c>
      <c r="AJ23" s="34" t="s">
        <v>184</v>
      </c>
      <c r="AK23" s="26"/>
    </row>
    <row r="24" spans="1:39" ht="86.4" x14ac:dyDescent="0.3">
      <c r="A24" s="27" t="s">
        <v>68</v>
      </c>
      <c r="B24" s="3" t="s">
        <v>28</v>
      </c>
      <c r="C24" s="27" t="s">
        <v>61</v>
      </c>
      <c r="D24" s="26" t="str">
        <f t="shared" si="0"/>
        <v>M3.3</v>
      </c>
      <c r="E24" s="5">
        <v>43191</v>
      </c>
      <c r="F24" s="5">
        <v>43373</v>
      </c>
      <c r="G24" s="7">
        <f t="shared" si="5"/>
        <v>43404</v>
      </c>
      <c r="H24" s="5">
        <f t="shared" si="6"/>
        <v>43586</v>
      </c>
      <c r="I24" s="7">
        <v>43466</v>
      </c>
      <c r="J24" s="7">
        <v>43570</v>
      </c>
      <c r="K24" s="7">
        <v>43466</v>
      </c>
      <c r="L24" s="7">
        <v>43570</v>
      </c>
      <c r="M24" s="7">
        <v>43466</v>
      </c>
      <c r="N24" s="7">
        <v>43586</v>
      </c>
      <c r="O24" s="7">
        <f t="shared" si="1"/>
        <v>43466</v>
      </c>
      <c r="P24" s="7">
        <v>43728</v>
      </c>
      <c r="Q24" s="7"/>
      <c r="R24" s="7"/>
      <c r="S24" s="7"/>
      <c r="T24" s="7"/>
      <c r="U24" s="8">
        <f t="shared" si="2"/>
        <v>262</v>
      </c>
      <c r="V24" s="42">
        <f t="shared" ca="1" si="3"/>
        <v>0.72709136096974358</v>
      </c>
      <c r="W24" s="8">
        <f t="shared" ca="1" si="4"/>
        <v>72</v>
      </c>
      <c r="X24" s="8" t="s">
        <v>144</v>
      </c>
      <c r="Y24" s="26" t="s">
        <v>168</v>
      </c>
      <c r="Z24" s="27" t="s">
        <v>94</v>
      </c>
      <c r="AA24" s="26" t="s">
        <v>151</v>
      </c>
      <c r="AB24" s="26"/>
      <c r="AC24" s="27" t="s">
        <v>129</v>
      </c>
      <c r="AD24" s="26"/>
      <c r="AE24" s="26" t="s">
        <v>43</v>
      </c>
      <c r="AF24" s="26" t="s">
        <v>185</v>
      </c>
      <c r="AG24" s="26" t="s">
        <v>183</v>
      </c>
      <c r="AH24" s="34" t="s">
        <v>185</v>
      </c>
      <c r="AI24" s="34" t="s">
        <v>185</v>
      </c>
      <c r="AJ24" s="34" t="s">
        <v>184</v>
      </c>
      <c r="AK24" s="26"/>
    </row>
    <row r="25" spans="1:39" s="20" customFormat="1" ht="28.8" x14ac:dyDescent="0.3">
      <c r="A25" s="32" t="s">
        <v>68</v>
      </c>
      <c r="B25" s="31" t="s">
        <v>29</v>
      </c>
      <c r="C25" s="32" t="s">
        <v>140</v>
      </c>
      <c r="D25" s="35" t="str">
        <f t="shared" si="0"/>
        <v>M3.4</v>
      </c>
      <c r="E25" s="5">
        <v>43344</v>
      </c>
      <c r="F25" s="5">
        <v>43373</v>
      </c>
      <c r="G25" s="33">
        <f t="shared" si="5"/>
        <v>43557</v>
      </c>
      <c r="H25" s="5">
        <f t="shared" si="6"/>
        <v>43586</v>
      </c>
      <c r="I25" s="7">
        <v>43557</v>
      </c>
      <c r="J25" s="7">
        <v>43586</v>
      </c>
      <c r="K25" s="7">
        <v>43557</v>
      </c>
      <c r="L25" s="7">
        <v>43586</v>
      </c>
      <c r="M25" s="7">
        <v>43557</v>
      </c>
      <c r="N25" s="7">
        <v>43586</v>
      </c>
      <c r="O25" s="7">
        <f t="shared" si="1"/>
        <v>43557</v>
      </c>
      <c r="P25" s="7">
        <v>43769</v>
      </c>
      <c r="Q25" s="7"/>
      <c r="R25" s="7"/>
      <c r="S25" s="7"/>
      <c r="T25" s="7"/>
      <c r="U25" s="8">
        <f t="shared" si="2"/>
        <v>212</v>
      </c>
      <c r="V25" s="42">
        <f t="shared" ca="1" si="3"/>
        <v>0.46932988950034343</v>
      </c>
      <c r="W25" s="8">
        <f t="shared" ca="1" si="4"/>
        <v>113</v>
      </c>
      <c r="X25" s="8" t="s">
        <v>148</v>
      </c>
      <c r="Y25" s="35" t="s">
        <v>169</v>
      </c>
      <c r="Z25" s="32" t="s">
        <v>95</v>
      </c>
      <c r="AA25" s="26" t="s">
        <v>151</v>
      </c>
      <c r="AB25" s="26"/>
      <c r="AC25" s="32" t="s">
        <v>141</v>
      </c>
      <c r="AD25" s="26"/>
      <c r="AE25" s="35" t="s">
        <v>43</v>
      </c>
      <c r="AF25" s="35"/>
      <c r="AG25" s="35" t="s">
        <v>186</v>
      </c>
      <c r="AH25" s="36"/>
      <c r="AI25" s="36"/>
      <c r="AJ25" s="36"/>
      <c r="AK25" s="35"/>
      <c r="AM25" s="17"/>
    </row>
    <row r="26" spans="1:39" ht="57.6" x14ac:dyDescent="0.3">
      <c r="A26" s="2" t="s">
        <v>69</v>
      </c>
      <c r="B26" s="3" t="s">
        <v>30</v>
      </c>
      <c r="C26" s="27" t="s">
        <v>77</v>
      </c>
      <c r="D26" s="26" t="str">
        <f t="shared" si="0"/>
        <v>M4.1</v>
      </c>
      <c r="E26" s="5">
        <v>43101</v>
      </c>
      <c r="F26" s="5">
        <v>43190</v>
      </c>
      <c r="G26" s="7">
        <f t="shared" si="5"/>
        <v>43314</v>
      </c>
      <c r="H26" s="5">
        <f t="shared" si="6"/>
        <v>43403</v>
      </c>
      <c r="I26" s="7">
        <v>43323</v>
      </c>
      <c r="J26" s="7">
        <v>43403</v>
      </c>
      <c r="K26" s="7">
        <v>43252</v>
      </c>
      <c r="L26" s="7">
        <v>43434</v>
      </c>
      <c r="M26" s="7">
        <v>43252</v>
      </c>
      <c r="N26" s="7">
        <v>43511</v>
      </c>
      <c r="O26" s="7">
        <f t="shared" si="1"/>
        <v>43252</v>
      </c>
      <c r="P26" s="7">
        <f t="shared" si="7"/>
        <v>43511</v>
      </c>
      <c r="Q26" s="7"/>
      <c r="R26" s="7"/>
      <c r="S26" s="7"/>
      <c r="T26" s="7"/>
      <c r="U26" s="8">
        <f t="shared" si="2"/>
        <v>259</v>
      </c>
      <c r="V26" s="42">
        <f t="shared" ca="1" si="3"/>
        <v>1</v>
      </c>
      <c r="W26" s="8">
        <f t="shared" ca="1" si="4"/>
        <v>0</v>
      </c>
      <c r="X26" s="8" t="s">
        <v>145</v>
      </c>
      <c r="Y26" s="26" t="s">
        <v>173</v>
      </c>
      <c r="Z26" s="27" t="s">
        <v>149</v>
      </c>
      <c r="AA26" s="47" t="s">
        <v>150</v>
      </c>
      <c r="AB26" s="47" t="s">
        <v>195</v>
      </c>
      <c r="AC26" s="27"/>
      <c r="AD26" s="47"/>
      <c r="AE26" s="26" t="s">
        <v>43</v>
      </c>
      <c r="AF26" s="26" t="s">
        <v>183</v>
      </c>
      <c r="AG26" s="26" t="s">
        <v>185</v>
      </c>
      <c r="AH26" s="34" t="s">
        <v>185</v>
      </c>
      <c r="AI26" s="34" t="s">
        <v>185</v>
      </c>
      <c r="AJ26" s="34" t="s">
        <v>185</v>
      </c>
      <c r="AK26" s="26"/>
    </row>
    <row r="27" spans="1:39" ht="72" x14ac:dyDescent="0.3">
      <c r="A27" s="2" t="s">
        <v>69</v>
      </c>
      <c r="B27" s="3" t="s">
        <v>32</v>
      </c>
      <c r="C27" s="27" t="s">
        <v>78</v>
      </c>
      <c r="D27" s="26" t="str">
        <f t="shared" si="0"/>
        <v>M4.1</v>
      </c>
      <c r="E27" s="5">
        <v>43160</v>
      </c>
      <c r="F27" s="5">
        <v>43220</v>
      </c>
      <c r="G27" s="7">
        <f t="shared" si="5"/>
        <v>43373</v>
      </c>
      <c r="H27" s="5">
        <f t="shared" si="6"/>
        <v>43433</v>
      </c>
      <c r="I27" s="7">
        <v>43373</v>
      </c>
      <c r="J27" s="7">
        <v>43433</v>
      </c>
      <c r="K27" s="7">
        <v>43374</v>
      </c>
      <c r="L27" s="7">
        <v>43465</v>
      </c>
      <c r="M27" s="7">
        <v>43374</v>
      </c>
      <c r="N27" s="7">
        <v>43511</v>
      </c>
      <c r="O27" s="7">
        <f t="shared" si="1"/>
        <v>43374</v>
      </c>
      <c r="P27" s="7">
        <f t="shared" si="7"/>
        <v>43511</v>
      </c>
      <c r="Q27" s="7"/>
      <c r="R27" s="7"/>
      <c r="S27" s="7"/>
      <c r="T27" s="7"/>
      <c r="U27" s="8">
        <f t="shared" si="2"/>
        <v>137</v>
      </c>
      <c r="V27" s="42">
        <f t="shared" ca="1" si="3"/>
        <v>1</v>
      </c>
      <c r="W27" s="8">
        <f t="shared" ca="1" si="4"/>
        <v>0</v>
      </c>
      <c r="X27" s="8" t="s">
        <v>145</v>
      </c>
      <c r="Y27" s="26" t="s">
        <v>173</v>
      </c>
      <c r="Z27" s="27" t="s">
        <v>97</v>
      </c>
      <c r="AA27" s="47" t="s">
        <v>150</v>
      </c>
      <c r="AB27" s="47" t="s">
        <v>195</v>
      </c>
      <c r="AC27" s="27" t="s">
        <v>130</v>
      </c>
      <c r="AD27" s="47"/>
      <c r="AE27" s="26" t="s">
        <v>43</v>
      </c>
      <c r="AF27" s="26" t="s">
        <v>185</v>
      </c>
      <c r="AG27" s="26" t="s">
        <v>186</v>
      </c>
      <c r="AH27" s="34" t="s">
        <v>185</v>
      </c>
      <c r="AI27" s="34" t="s">
        <v>185</v>
      </c>
      <c r="AJ27" s="34" t="s">
        <v>184</v>
      </c>
      <c r="AK27" s="26"/>
    </row>
    <row r="28" spans="1:39" ht="28.8" x14ac:dyDescent="0.3">
      <c r="A28" s="2" t="s">
        <v>69</v>
      </c>
      <c r="B28" s="3" t="s">
        <v>33</v>
      </c>
      <c r="C28" s="4" t="s">
        <v>79</v>
      </c>
      <c r="D28" s="9" t="str">
        <f t="shared" si="0"/>
        <v>M4.2</v>
      </c>
      <c r="E28" s="5">
        <v>43191</v>
      </c>
      <c r="F28" s="5">
        <v>43343</v>
      </c>
      <c r="G28" s="7">
        <f t="shared" si="5"/>
        <v>43404</v>
      </c>
      <c r="H28" s="5">
        <f t="shared" si="6"/>
        <v>43556</v>
      </c>
      <c r="I28" s="7">
        <v>43404</v>
      </c>
      <c r="J28" s="7">
        <v>43556</v>
      </c>
      <c r="K28" s="7">
        <v>43435</v>
      </c>
      <c r="L28" s="7">
        <v>43556</v>
      </c>
      <c r="M28" s="7">
        <v>43435</v>
      </c>
      <c r="N28" s="7">
        <v>43570</v>
      </c>
      <c r="O28" s="7">
        <f t="shared" si="1"/>
        <v>43435</v>
      </c>
      <c r="P28" s="7">
        <v>43738</v>
      </c>
      <c r="Q28" s="7"/>
      <c r="R28" s="7"/>
      <c r="S28" s="7"/>
      <c r="T28" s="7"/>
      <c r="U28" s="8">
        <f t="shared" si="2"/>
        <v>303</v>
      </c>
      <c r="V28" s="42">
        <f t="shared" ca="1" si="3"/>
        <v>0.7310162923236726</v>
      </c>
      <c r="W28" s="8">
        <f t="shared" ca="1" si="4"/>
        <v>82</v>
      </c>
      <c r="X28" s="8" t="s">
        <v>148</v>
      </c>
      <c r="Y28" s="26" t="s">
        <v>174</v>
      </c>
      <c r="Z28" s="27" t="s">
        <v>98</v>
      </c>
      <c r="AA28" s="26" t="s">
        <v>151</v>
      </c>
      <c r="AB28" s="26"/>
      <c r="AC28" s="27"/>
      <c r="AD28" s="26"/>
      <c r="AE28" s="26" t="s">
        <v>43</v>
      </c>
      <c r="AF28" s="26"/>
      <c r="AG28" s="26" t="s">
        <v>186</v>
      </c>
      <c r="AH28" s="34"/>
      <c r="AI28" s="34"/>
      <c r="AJ28" s="34"/>
      <c r="AK28" s="26"/>
    </row>
    <row r="29" spans="1:39" ht="28.8" x14ac:dyDescent="0.3">
      <c r="A29" s="2" t="s">
        <v>69</v>
      </c>
      <c r="B29" s="3" t="s">
        <v>34</v>
      </c>
      <c r="C29" s="4" t="s">
        <v>31</v>
      </c>
      <c r="D29" s="9" t="str">
        <f t="shared" si="0"/>
        <v>M4.3</v>
      </c>
      <c r="E29" s="5">
        <v>43221</v>
      </c>
      <c r="F29" s="5">
        <v>43343</v>
      </c>
      <c r="G29" s="7">
        <f t="shared" si="5"/>
        <v>43434</v>
      </c>
      <c r="H29" s="5">
        <f t="shared" si="6"/>
        <v>43556</v>
      </c>
      <c r="I29" s="7">
        <v>43434</v>
      </c>
      <c r="J29" s="7">
        <v>43556</v>
      </c>
      <c r="K29" s="7">
        <v>43466</v>
      </c>
      <c r="L29" s="7">
        <v>43556</v>
      </c>
      <c r="M29" s="7">
        <v>43466</v>
      </c>
      <c r="N29" s="7">
        <v>43570</v>
      </c>
      <c r="O29" s="7">
        <f t="shared" si="1"/>
        <v>43466</v>
      </c>
      <c r="P29" s="7">
        <v>43738</v>
      </c>
      <c r="Q29" s="7"/>
      <c r="R29" s="7"/>
      <c r="S29" s="7"/>
      <c r="T29" s="7"/>
      <c r="U29" s="8">
        <f t="shared" si="2"/>
        <v>272</v>
      </c>
      <c r="V29" s="42">
        <f t="shared" ca="1" si="3"/>
        <v>0.7003600609340912</v>
      </c>
      <c r="W29" s="8">
        <f t="shared" ca="1" si="4"/>
        <v>82</v>
      </c>
      <c r="X29" s="8" t="s">
        <v>148</v>
      </c>
      <c r="Y29" s="26" t="s">
        <v>175</v>
      </c>
      <c r="Z29" s="27" t="s">
        <v>96</v>
      </c>
      <c r="AA29" s="26" t="s">
        <v>151</v>
      </c>
      <c r="AB29" s="26"/>
      <c r="AC29" s="27" t="s">
        <v>73</v>
      </c>
      <c r="AD29" s="26"/>
      <c r="AE29" s="26" t="s">
        <v>43</v>
      </c>
      <c r="AF29" s="26"/>
      <c r="AG29" s="26" t="s">
        <v>186</v>
      </c>
      <c r="AH29" s="34"/>
      <c r="AI29" s="34"/>
      <c r="AJ29" s="34"/>
      <c r="AK29" s="26"/>
    </row>
    <row r="30" spans="1:39" ht="43.2" x14ac:dyDescent="0.3">
      <c r="A30" s="2" t="s">
        <v>69</v>
      </c>
      <c r="B30" s="3" t="s">
        <v>35</v>
      </c>
      <c r="C30" s="4" t="s">
        <v>80</v>
      </c>
      <c r="D30" s="9" t="str">
        <f t="shared" si="0"/>
        <v>M4.4</v>
      </c>
      <c r="E30" s="5">
        <v>43252</v>
      </c>
      <c r="F30" s="5">
        <v>43373</v>
      </c>
      <c r="G30" s="6">
        <f t="shared" si="5"/>
        <v>43465</v>
      </c>
      <c r="H30" s="5">
        <f t="shared" si="6"/>
        <v>43586</v>
      </c>
      <c r="I30" s="7">
        <v>43465</v>
      </c>
      <c r="J30" s="7">
        <v>43586</v>
      </c>
      <c r="K30" s="7">
        <v>43497</v>
      </c>
      <c r="L30" s="7">
        <v>43586</v>
      </c>
      <c r="M30" s="7">
        <v>43497</v>
      </c>
      <c r="N30" s="7">
        <v>43586</v>
      </c>
      <c r="O30" s="7">
        <f t="shared" si="1"/>
        <v>43497</v>
      </c>
      <c r="P30" s="7">
        <v>43769</v>
      </c>
      <c r="Q30" s="7"/>
      <c r="R30" s="7"/>
      <c r="S30" s="7"/>
      <c r="T30" s="7"/>
      <c r="U30" s="8">
        <f t="shared" si="2"/>
        <v>272</v>
      </c>
      <c r="V30" s="42">
        <f t="shared" ca="1" si="3"/>
        <v>0.58638947269879704</v>
      </c>
      <c r="W30" s="8">
        <f t="shared" ca="1" si="4"/>
        <v>113</v>
      </c>
      <c r="X30" s="8" t="s">
        <v>148</v>
      </c>
      <c r="Y30" s="26" t="s">
        <v>176</v>
      </c>
      <c r="Z30" s="27" t="s">
        <v>99</v>
      </c>
      <c r="AA30" s="26" t="s">
        <v>151</v>
      </c>
      <c r="AB30" s="26"/>
      <c r="AC30" s="27"/>
      <c r="AD30" s="26"/>
      <c r="AE30" s="26" t="s">
        <v>43</v>
      </c>
      <c r="AF30" s="26" t="s">
        <v>185</v>
      </c>
      <c r="AG30" s="26" t="s">
        <v>183</v>
      </c>
      <c r="AH30" s="34" t="s">
        <v>185</v>
      </c>
      <c r="AI30" s="34" t="s">
        <v>185</v>
      </c>
      <c r="AJ30" s="34"/>
      <c r="AK30" s="26"/>
    </row>
    <row r="31" spans="1:39" ht="28.8" x14ac:dyDescent="0.3">
      <c r="A31" s="2" t="s">
        <v>70</v>
      </c>
      <c r="B31" s="3" t="s">
        <v>36</v>
      </c>
      <c r="C31" s="27" t="s">
        <v>62</v>
      </c>
      <c r="D31" s="26" t="str">
        <f t="shared" si="0"/>
        <v>M5.1</v>
      </c>
      <c r="E31" s="5">
        <v>43101</v>
      </c>
      <c r="F31" s="5">
        <v>43159</v>
      </c>
      <c r="G31" s="6">
        <f t="shared" si="5"/>
        <v>43314</v>
      </c>
      <c r="H31" s="5">
        <f t="shared" si="6"/>
        <v>43372</v>
      </c>
      <c r="I31" s="7">
        <v>43314</v>
      </c>
      <c r="J31" s="7">
        <v>43372</v>
      </c>
      <c r="K31" s="7">
        <v>43405</v>
      </c>
      <c r="L31" s="7">
        <v>43496</v>
      </c>
      <c r="M31" s="7">
        <v>43405</v>
      </c>
      <c r="N31" s="7">
        <v>43539</v>
      </c>
      <c r="O31" s="7">
        <f t="shared" si="1"/>
        <v>43405</v>
      </c>
      <c r="P31" s="7">
        <v>43552</v>
      </c>
      <c r="Q31" s="7"/>
      <c r="R31" s="7"/>
      <c r="S31" s="7"/>
      <c r="T31" s="7"/>
      <c r="U31" s="8">
        <f t="shared" si="2"/>
        <v>147</v>
      </c>
      <c r="V31" s="42">
        <f t="shared" ca="1" si="3"/>
        <v>1</v>
      </c>
      <c r="W31" s="8">
        <f t="shared" ca="1" si="4"/>
        <v>0</v>
      </c>
      <c r="X31" s="8" t="s">
        <v>145</v>
      </c>
      <c r="Y31" s="26" t="s">
        <v>170</v>
      </c>
      <c r="Z31" s="27" t="s">
        <v>123</v>
      </c>
      <c r="AA31" s="26" t="s">
        <v>146</v>
      </c>
      <c r="AB31" s="26"/>
      <c r="AC31" s="27" t="s">
        <v>74</v>
      </c>
      <c r="AD31" s="26" t="s">
        <v>147</v>
      </c>
      <c r="AE31" s="26" t="s">
        <v>43</v>
      </c>
      <c r="AF31" s="26" t="s">
        <v>186</v>
      </c>
      <c r="AG31" s="26"/>
      <c r="AH31" s="34"/>
      <c r="AI31" s="34"/>
      <c r="AJ31" s="34"/>
      <c r="AK31" s="26"/>
    </row>
    <row r="32" spans="1:39" ht="28.8" x14ac:dyDescent="0.3">
      <c r="A32" s="2" t="s">
        <v>70</v>
      </c>
      <c r="B32" s="3" t="s">
        <v>37</v>
      </c>
      <c r="C32" s="4" t="s">
        <v>63</v>
      </c>
      <c r="D32" s="9" t="str">
        <f t="shared" si="0"/>
        <v>M5.1</v>
      </c>
      <c r="E32" s="5">
        <v>43009</v>
      </c>
      <c r="F32" s="5">
        <v>43100</v>
      </c>
      <c r="G32" s="6">
        <f t="shared" si="5"/>
        <v>43222</v>
      </c>
      <c r="H32" s="5">
        <f t="shared" si="6"/>
        <v>43313</v>
      </c>
      <c r="I32" s="7">
        <v>43222</v>
      </c>
      <c r="J32" s="7">
        <v>43496</v>
      </c>
      <c r="K32" s="7">
        <v>43405</v>
      </c>
      <c r="L32" s="7">
        <v>43496</v>
      </c>
      <c r="M32" s="7">
        <v>43405</v>
      </c>
      <c r="N32" s="7">
        <v>43555</v>
      </c>
      <c r="O32" s="7">
        <f t="shared" si="1"/>
        <v>43405</v>
      </c>
      <c r="P32" s="7">
        <v>43585</v>
      </c>
      <c r="Q32" s="7"/>
      <c r="R32" s="7"/>
      <c r="S32" s="7"/>
      <c r="T32" s="7"/>
      <c r="U32" s="8">
        <f t="shared" si="2"/>
        <v>180</v>
      </c>
      <c r="V32" s="42">
        <f t="shared" ca="1" si="3"/>
        <v>1</v>
      </c>
      <c r="W32" s="8">
        <f t="shared" ca="1" si="4"/>
        <v>0</v>
      </c>
      <c r="X32" s="8" t="s">
        <v>145</v>
      </c>
      <c r="Y32" s="26" t="s">
        <v>170</v>
      </c>
      <c r="Z32" s="27" t="s">
        <v>100</v>
      </c>
      <c r="AA32" s="26" t="s">
        <v>146</v>
      </c>
      <c r="AB32" s="26"/>
      <c r="AC32" s="27"/>
      <c r="AD32" s="26" t="s">
        <v>147</v>
      </c>
      <c r="AE32" s="26" t="s">
        <v>43</v>
      </c>
      <c r="AF32" s="26" t="s">
        <v>186</v>
      </c>
      <c r="AG32" s="26"/>
      <c r="AH32" s="34"/>
      <c r="AI32" s="34"/>
      <c r="AJ32" s="34"/>
      <c r="AK32" s="26"/>
    </row>
    <row r="33" spans="1:37" ht="72" x14ac:dyDescent="0.3">
      <c r="A33" s="2" t="s">
        <v>70</v>
      </c>
      <c r="B33" s="3" t="s">
        <v>38</v>
      </c>
      <c r="C33" s="4" t="s">
        <v>42</v>
      </c>
      <c r="D33" s="9" t="str">
        <f t="shared" si="0"/>
        <v>M5.1</v>
      </c>
      <c r="E33" s="5">
        <v>43009</v>
      </c>
      <c r="F33" s="5">
        <v>43100</v>
      </c>
      <c r="G33" s="6">
        <f t="shared" si="5"/>
        <v>43222</v>
      </c>
      <c r="H33" s="5">
        <f t="shared" si="6"/>
        <v>43313</v>
      </c>
      <c r="I33" s="7">
        <v>43222</v>
      </c>
      <c r="J33" s="7">
        <v>43251</v>
      </c>
      <c r="K33" s="7">
        <v>43222</v>
      </c>
      <c r="L33" s="7">
        <v>43251</v>
      </c>
      <c r="M33" s="7">
        <v>43222</v>
      </c>
      <c r="N33" s="7">
        <v>43251</v>
      </c>
      <c r="O33" s="7">
        <f t="shared" si="1"/>
        <v>43222</v>
      </c>
      <c r="P33" s="7">
        <f t="shared" si="7"/>
        <v>43251</v>
      </c>
      <c r="Q33" s="7"/>
      <c r="R33" s="7"/>
      <c r="S33" s="7"/>
      <c r="T33" s="7"/>
      <c r="U33" s="8">
        <f t="shared" si="2"/>
        <v>29</v>
      </c>
      <c r="V33" s="42">
        <f t="shared" ca="1" si="3"/>
        <v>1</v>
      </c>
      <c r="W33" s="8">
        <f t="shared" ca="1" si="4"/>
        <v>0</v>
      </c>
      <c r="X33" s="8" t="s">
        <v>145</v>
      </c>
      <c r="Y33" s="9" t="s">
        <v>170</v>
      </c>
      <c r="Z33" s="4" t="s">
        <v>124</v>
      </c>
      <c r="AA33" s="9" t="s">
        <v>146</v>
      </c>
      <c r="AB33" s="37" t="s">
        <v>153</v>
      </c>
      <c r="AC33" s="4" t="s">
        <v>75</v>
      </c>
      <c r="AD33" s="9" t="s">
        <v>147</v>
      </c>
      <c r="AE33" s="9" t="s">
        <v>43</v>
      </c>
      <c r="AF33" s="9" t="s">
        <v>186</v>
      </c>
      <c r="AG33" s="9" t="s">
        <v>185</v>
      </c>
      <c r="AH33" s="10" t="s">
        <v>185</v>
      </c>
      <c r="AI33" s="10" t="s">
        <v>185</v>
      </c>
      <c r="AJ33" s="10" t="s">
        <v>185</v>
      </c>
      <c r="AK33" s="10"/>
    </row>
    <row r="34" spans="1:37" ht="28.8" x14ac:dyDescent="0.3">
      <c r="A34" s="2" t="s">
        <v>70</v>
      </c>
      <c r="B34" s="3" t="s">
        <v>39</v>
      </c>
      <c r="C34" s="4" t="s">
        <v>101</v>
      </c>
      <c r="D34" s="9" t="str">
        <f t="shared" si="0"/>
        <v>M5.3</v>
      </c>
      <c r="E34" s="5">
        <v>43101</v>
      </c>
      <c r="F34" s="5">
        <v>43373</v>
      </c>
      <c r="G34" s="6">
        <f t="shared" si="5"/>
        <v>43314</v>
      </c>
      <c r="H34" s="5">
        <f t="shared" si="6"/>
        <v>43586</v>
      </c>
      <c r="I34" s="7">
        <v>43314</v>
      </c>
      <c r="J34" s="7">
        <v>43586</v>
      </c>
      <c r="K34" s="7">
        <v>43314</v>
      </c>
      <c r="L34" s="7">
        <v>43586</v>
      </c>
      <c r="M34" s="7">
        <v>43314</v>
      </c>
      <c r="N34" s="7">
        <v>43586</v>
      </c>
      <c r="O34" s="7">
        <f t="shared" si="1"/>
        <v>43314</v>
      </c>
      <c r="P34" s="7">
        <v>43769</v>
      </c>
      <c r="Q34" s="7"/>
      <c r="R34" s="7"/>
      <c r="S34" s="7"/>
      <c r="T34" s="7"/>
      <c r="U34" s="8">
        <f t="shared" si="2"/>
        <v>455</v>
      </c>
      <c r="V34" s="42">
        <f t="shared" ca="1" si="3"/>
        <v>0.75274271774521495</v>
      </c>
      <c r="W34" s="8">
        <f t="shared" ca="1" si="4"/>
        <v>113</v>
      </c>
      <c r="X34" s="8" t="s">
        <v>144</v>
      </c>
      <c r="Y34" s="9" t="s">
        <v>172</v>
      </c>
      <c r="Z34" s="4" t="s">
        <v>102</v>
      </c>
      <c r="AA34" s="9" t="s">
        <v>151</v>
      </c>
      <c r="AB34" s="9"/>
      <c r="AC34" s="4"/>
      <c r="AD34" s="9"/>
      <c r="AE34" s="9" t="s">
        <v>43</v>
      </c>
      <c r="AF34" s="9" t="s">
        <v>186</v>
      </c>
      <c r="AG34" s="9" t="s">
        <v>185</v>
      </c>
      <c r="AH34" s="10" t="s">
        <v>185</v>
      </c>
      <c r="AI34" s="10" t="s">
        <v>185</v>
      </c>
      <c r="AJ34" s="10" t="s">
        <v>185</v>
      </c>
      <c r="AK34" s="10"/>
    </row>
    <row r="35" spans="1:37" ht="72" x14ac:dyDescent="0.3">
      <c r="A35" s="2" t="s">
        <v>70</v>
      </c>
      <c r="B35" s="3" t="s">
        <v>40</v>
      </c>
      <c r="C35" s="4" t="s">
        <v>64</v>
      </c>
      <c r="D35" s="9" t="str">
        <f t="shared" si="0"/>
        <v>M5.3</v>
      </c>
      <c r="E35" s="5">
        <v>43101</v>
      </c>
      <c r="F35" s="5">
        <v>43373</v>
      </c>
      <c r="G35" s="6">
        <f t="shared" si="5"/>
        <v>43314</v>
      </c>
      <c r="H35" s="5">
        <f t="shared" si="6"/>
        <v>43586</v>
      </c>
      <c r="I35" s="7">
        <v>43314</v>
      </c>
      <c r="J35" s="7">
        <v>43586</v>
      </c>
      <c r="K35" s="7">
        <v>43314</v>
      </c>
      <c r="L35" s="7">
        <v>43586</v>
      </c>
      <c r="M35" s="7">
        <v>43314</v>
      </c>
      <c r="N35" s="7">
        <v>43586</v>
      </c>
      <c r="O35" s="7">
        <f t="shared" si="1"/>
        <v>43314</v>
      </c>
      <c r="P35" s="7">
        <v>43769</v>
      </c>
      <c r="Q35" s="7"/>
      <c r="R35" s="7"/>
      <c r="S35" s="7"/>
      <c r="T35" s="7"/>
      <c r="U35" s="8">
        <f t="shared" si="2"/>
        <v>455</v>
      </c>
      <c r="V35" s="42">
        <f t="shared" ca="1" si="3"/>
        <v>0.75274271774521495</v>
      </c>
      <c r="W35" s="8">
        <f t="shared" ca="1" si="4"/>
        <v>113</v>
      </c>
      <c r="X35" s="8" t="s">
        <v>144</v>
      </c>
      <c r="Y35" s="9" t="s">
        <v>172</v>
      </c>
      <c r="Z35" s="4" t="s">
        <v>125</v>
      </c>
      <c r="AA35" s="9" t="s">
        <v>150</v>
      </c>
      <c r="AB35" s="9"/>
      <c r="AC35" s="13" t="s">
        <v>132</v>
      </c>
      <c r="AD35" s="9"/>
      <c r="AE35" s="9" t="s">
        <v>43</v>
      </c>
      <c r="AF35" s="9" t="s">
        <v>186</v>
      </c>
      <c r="AG35" s="9" t="s">
        <v>185</v>
      </c>
      <c r="AH35" s="10" t="s">
        <v>185</v>
      </c>
      <c r="AI35" s="10" t="s">
        <v>185</v>
      </c>
      <c r="AJ35" s="10" t="s">
        <v>185</v>
      </c>
      <c r="AK35" s="10"/>
    </row>
    <row r="36" spans="1:37" ht="86.4" x14ac:dyDescent="0.3">
      <c r="A36" s="2" t="s">
        <v>70</v>
      </c>
      <c r="B36" s="3" t="s">
        <v>41</v>
      </c>
      <c r="C36" s="4" t="s">
        <v>103</v>
      </c>
      <c r="D36" s="9" t="str">
        <f t="shared" si="0"/>
        <v>M5.2</v>
      </c>
      <c r="E36" s="5">
        <v>43101</v>
      </c>
      <c r="F36" s="5">
        <v>43373</v>
      </c>
      <c r="G36" s="6">
        <f t="shared" si="5"/>
        <v>43314</v>
      </c>
      <c r="H36" s="5">
        <f t="shared" si="6"/>
        <v>43586</v>
      </c>
      <c r="I36" s="7">
        <v>43314</v>
      </c>
      <c r="J36" s="7">
        <v>43586</v>
      </c>
      <c r="K36" s="7">
        <v>43314</v>
      </c>
      <c r="L36" s="7">
        <v>43586</v>
      </c>
      <c r="M36" s="7">
        <v>43314</v>
      </c>
      <c r="N36" s="7">
        <v>43586</v>
      </c>
      <c r="O36" s="7">
        <f t="shared" si="1"/>
        <v>43314</v>
      </c>
      <c r="P36" s="7">
        <v>43769</v>
      </c>
      <c r="Q36" s="7"/>
      <c r="R36" s="7"/>
      <c r="S36" s="7"/>
      <c r="T36" s="7"/>
      <c r="U36" s="8">
        <f t="shared" si="2"/>
        <v>455</v>
      </c>
      <c r="V36" s="42">
        <f t="shared" ca="1" si="3"/>
        <v>0.75274271774521495</v>
      </c>
      <c r="W36" s="8">
        <f t="shared" ca="1" si="4"/>
        <v>113</v>
      </c>
      <c r="X36" s="8" t="s">
        <v>144</v>
      </c>
      <c r="Y36" s="9" t="s">
        <v>171</v>
      </c>
      <c r="Z36" s="4" t="s">
        <v>65</v>
      </c>
      <c r="AA36" s="9" t="s">
        <v>150</v>
      </c>
      <c r="AB36" s="9"/>
      <c r="AC36" s="4" t="s">
        <v>131</v>
      </c>
      <c r="AD36" s="9"/>
      <c r="AE36" s="9" t="s">
        <v>43</v>
      </c>
      <c r="AF36" s="9" t="s">
        <v>186</v>
      </c>
      <c r="AG36" s="9" t="s">
        <v>185</v>
      </c>
      <c r="AH36" s="10" t="s">
        <v>185</v>
      </c>
      <c r="AI36" s="10" t="s">
        <v>185</v>
      </c>
      <c r="AJ36" s="10" t="s">
        <v>185</v>
      </c>
      <c r="AK36" s="10"/>
    </row>
    <row r="41" spans="1:37" x14ac:dyDescent="0.3">
      <c r="U41" s="28"/>
      <c r="V41" s="43"/>
    </row>
  </sheetData>
  <autoFilter ref="A2:AL36" xr:uid="{0EFA37B4-B0D1-46BC-A92A-F121DCFFAA65}"/>
  <mergeCells count="4">
    <mergeCell ref="E1:W1"/>
    <mergeCell ref="A1:C1"/>
    <mergeCell ref="AE1:AK1"/>
    <mergeCell ref="X1:AD1"/>
  </mergeCells>
  <conditionalFormatting sqref="W3:W36">
    <cfRule type="iconSet" priority="11">
      <iconSet iconSet="3Symbols">
        <cfvo type="percent" val="0"/>
        <cfvo type="num" val="0"/>
        <cfvo type="num" val="20"/>
      </iconSet>
    </cfRule>
  </conditionalFormatting>
  <conditionalFormatting sqref="AD3:AD36">
    <cfRule type="iconSet" priority="6">
      <iconSet iconSet="3Symbols">
        <cfvo type="percent" val="0"/>
        <cfvo type="percent" val="33"/>
        <cfvo type="percent" val="67"/>
      </iconSet>
    </cfRule>
  </conditionalFormatting>
  <dataValidations xWindow="1106" yWindow="354" count="9">
    <dataValidation allowBlank="1" showInputMessage="1" showErrorMessage="1" prompt="Date di inizio calcolate sulla base dell'effettivo avio dei lavori: data di invio della Convenzione controfirmata da parte dell'AdG (2 maggio 2018)" sqref="G2" xr:uid="{5CE04605-2068-4D80-A64C-53C53B504697}"/>
    <dataValidation allowBlank="1" showInputMessage="1" showErrorMessage="1" prompt="Date di fine calcolate sulla base dell'effettivo avio dei lavori: data di invio della Convenzione controfirmata da parte dell'AdG (2 maggio 2018)" sqref="H2" xr:uid="{AF3DE9B2-20E3-4938-9C80-6433FAC11C47}"/>
    <dataValidation allowBlank="1" showInputMessage="1" showErrorMessage="1" prompt="Giorni a finire = Data fine ripianificata - data odierna" sqref="W2" xr:uid="{7C1B019F-9F0E-4C8B-8C70-8FE173F57F53}"/>
    <dataValidation allowBlank="1" showInputMessage="1" showErrorMessage="1" prompt="Data fine ripianificata rispetto alla data fine effettiva sulla base di esigenze progettuali" sqref="J2 L2 N2 P2 R2 T2" xr:uid="{905B7953-DE7C-497B-884C-D7992439EFE9}"/>
    <dataValidation type="list" allowBlank="1" showInputMessage="1" showErrorMessage="1" sqref="X3:X36" xr:uid="{BD0CF064-0EB9-46CC-A2FC-7C3B07774C34}">
      <formula1>"Non avviata, In corso, Conclusa"</formula1>
    </dataValidation>
    <dataValidation type="list" allowBlank="1" showInputMessage="1" showErrorMessage="1" sqref="AA3:AA36" xr:uid="{DEBC799F-28FF-4C21-B334-6E6A7AF6E55A}">
      <formula1>"Da realizzare, WIP, Completato"</formula1>
    </dataValidation>
    <dataValidation type="list" allowBlank="1" showInputMessage="1" showErrorMessage="1" sqref="AD3:AD36" xr:uid="{056DCE8B-FFB1-4ED6-BE82-C217A767DCA4}">
      <formula1>"Raggiunto, NON raggiunto"</formula1>
    </dataValidation>
    <dataValidation allowBlank="1" showInputMessage="1" showErrorMessage="1" prompt="Data inizio ripianificata rispetto alla data inizio effettiva sulla base di esigenze progettuali" sqref="I2 K2 M2 O2 Q2 S2" xr:uid="{495013FC-6036-4B71-8BD4-88909198C9A3}"/>
    <dataValidation allowBlank="1" showInputMessage="1" showErrorMessage="1" prompt="Durata = Data fine ripianificata - Data inizio ripianificata" sqref="U2" xr:uid="{C36CE799-E8B5-4287-9BEC-D3CAA2CCD4CE}"/>
  </dataValidations>
  <pageMargins left="0" right="0" top="0" bottom="0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E634-F0AF-481B-B473-96228182F3EB}">
  <dimension ref="A1:D45"/>
  <sheetViews>
    <sheetView showGridLines="0" workbookViewId="0"/>
  </sheetViews>
  <sheetFormatPr defaultRowHeight="14.4" x14ac:dyDescent="0.3"/>
  <cols>
    <col min="1" max="1" width="11.33203125" style="48" bestFit="1" customWidth="1"/>
    <col min="2" max="2" width="19.109375" style="48" bestFit="1" customWidth="1"/>
    <col min="3" max="3" width="42.109375" customWidth="1"/>
    <col min="4" max="4" width="12.77734375" style="48" customWidth="1"/>
  </cols>
  <sheetData>
    <row r="1" spans="1:4" s="48" customFormat="1" ht="28.8" x14ac:dyDescent="0.3">
      <c r="A1" s="49" t="s">
        <v>156</v>
      </c>
      <c r="B1" s="49" t="s">
        <v>160</v>
      </c>
      <c r="C1" s="49" t="s">
        <v>3</v>
      </c>
      <c r="D1" s="49" t="s">
        <v>188</v>
      </c>
    </row>
    <row r="2" spans="1:4" x14ac:dyDescent="0.3">
      <c r="A2" s="52" t="str">
        <f>'Piano Monitoraggio'!Y3</f>
        <v>M1.1</v>
      </c>
      <c r="B2" s="53">
        <f>'Piano Monitoraggio'!P3</f>
        <v>43490</v>
      </c>
      <c r="C2" s="54" t="str">
        <f>'Piano Monitoraggio'!Z3</f>
        <v>Progetto esecutivo</v>
      </c>
      <c r="D2" s="52" t="str">
        <f>'Piano Monitoraggio'!AA3</f>
        <v>Completato</v>
      </c>
    </row>
    <row r="3" spans="1:4" x14ac:dyDescent="0.3">
      <c r="A3" s="52" t="str">
        <f>'Piano Monitoraggio'!Y4</f>
        <v>M1.2</v>
      </c>
      <c r="B3" s="53">
        <f>'Piano Monitoraggio'!P4</f>
        <v>43769</v>
      </c>
      <c r="C3" s="54" t="str">
        <f>'Piano Monitoraggio'!Z4</f>
        <v>Relazioni di Stato Avanzamento Lavori</v>
      </c>
      <c r="D3" s="52" t="str">
        <f>'Piano Monitoraggio'!AA4</f>
        <v>WIP</v>
      </c>
    </row>
    <row r="4" spans="1:4" x14ac:dyDescent="0.3">
      <c r="A4" s="52" t="str">
        <f>'Piano Monitoraggio'!Y5</f>
        <v>M1.2</v>
      </c>
      <c r="B4" s="53">
        <f>'Piano Monitoraggio'!P5</f>
        <v>43769</v>
      </c>
      <c r="C4" s="54" t="str">
        <f>'Piano Monitoraggio'!Z5</f>
        <v>Documentazione di gestione progetto (convocazioni e verbali incontri)</v>
      </c>
      <c r="D4" s="52" t="str">
        <f>'Piano Monitoraggio'!AA5</f>
        <v>WIP</v>
      </c>
    </row>
    <row r="5" spans="1:4" x14ac:dyDescent="0.3">
      <c r="A5" s="52" t="str">
        <f>'Piano Monitoraggio'!Y6</f>
        <v>M1.2</v>
      </c>
      <c r="B5" s="53">
        <f>'Piano Monitoraggio'!P6</f>
        <v>43769</v>
      </c>
      <c r="C5" s="54" t="str">
        <f>'Piano Monitoraggio'!Z6</f>
        <v>Relazioni di rendicontazione</v>
      </c>
      <c r="D5" s="52" t="str">
        <f>'Piano Monitoraggio'!AA6</f>
        <v>WIP</v>
      </c>
    </row>
    <row r="6" spans="1:4" x14ac:dyDescent="0.3">
      <c r="A6" s="52" t="str">
        <f>'Piano Monitoraggio'!Y7</f>
        <v>M1.2</v>
      </c>
      <c r="B6" s="53">
        <f>'Piano Monitoraggio'!P7</f>
        <v>43769</v>
      </c>
      <c r="C6" s="54" t="str">
        <f>'Piano Monitoraggio'!Z7</f>
        <v>Comunicazioni con AdG</v>
      </c>
      <c r="D6" s="52" t="str">
        <f>'Piano Monitoraggio'!AA7</f>
        <v>WIP</v>
      </c>
    </row>
    <row r="7" spans="1:4" x14ac:dyDescent="0.3">
      <c r="A7" s="52" t="str">
        <f>'Piano Monitoraggio'!Y8</f>
        <v>M1.1</v>
      </c>
      <c r="B7" s="53">
        <f>'Piano Monitoraggio'!P8</f>
        <v>43312</v>
      </c>
      <c r="C7" s="54" t="str">
        <f>'Piano Monitoraggio'!Z8</f>
        <v>Piano di valutazione e monitoraggio interno</v>
      </c>
      <c r="D7" s="52" t="str">
        <f>'Piano Monitoraggio'!AA8</f>
        <v>Completato</v>
      </c>
    </row>
    <row r="8" spans="1:4" x14ac:dyDescent="0.3">
      <c r="A8" s="52" t="str">
        <f>'Piano Monitoraggio'!Y9</f>
        <v>M2.1</v>
      </c>
      <c r="B8" s="53">
        <f>'Piano Monitoraggio'!P9</f>
        <v>43511</v>
      </c>
      <c r="C8" s="54" t="str">
        <f>'Piano Monitoraggio'!Z9</f>
        <v>Prima versione della relazione di sintesi degli strumenti gestionali e amministrativi per il trasferimento della buona pratica</v>
      </c>
      <c r="D8" s="52" t="str">
        <f>'Piano Monitoraggio'!AA9</f>
        <v>WIP</v>
      </c>
    </row>
    <row r="9" spans="1:4" x14ac:dyDescent="0.3">
      <c r="A9" s="52" t="str">
        <f>'Piano Monitoraggio'!Y10</f>
        <v>M2.1</v>
      </c>
      <c r="B9" s="53">
        <f>'Piano Monitoraggio'!P10</f>
        <v>43511</v>
      </c>
      <c r="C9" s="54" t="str">
        <f>'Piano Monitoraggio'!Z10</f>
        <v>Prima versione della documentazione tecnica per il trasferimento degli strumenti tecnologici</v>
      </c>
      <c r="D9" s="52" t="str">
        <f>'Piano Monitoraggio'!AA10</f>
        <v>WIP</v>
      </c>
    </row>
    <row r="10" spans="1:4" x14ac:dyDescent="0.3">
      <c r="A10" s="52" t="str">
        <f>'Piano Monitoraggio'!Y11</f>
        <v>M2.2</v>
      </c>
      <c r="B10" s="53">
        <f>'Piano Monitoraggio'!P11</f>
        <v>43677</v>
      </c>
      <c r="C10" s="54" t="str">
        <f>'Piano Monitoraggio'!Z11</f>
        <v>Report di sperimentazione degli strumenti gestionali e amministrativi per il trasferimento della buona pratica</v>
      </c>
      <c r="D10" s="52" t="str">
        <f>'Piano Monitoraggio'!AA11</f>
        <v>Da realizzare</v>
      </c>
    </row>
    <row r="11" spans="1:4" x14ac:dyDescent="0.3">
      <c r="A11" s="52" t="str">
        <f>'Piano Monitoraggio'!Y12</f>
        <v>M2.2</v>
      </c>
      <c r="B11" s="53">
        <f>'Piano Monitoraggio'!P12</f>
        <v>43677</v>
      </c>
      <c r="C11" s="54" t="str">
        <f>'Piano Monitoraggio'!Z12</f>
        <v>Report di sperimentazione degli strumenti tecnologici predisposti</v>
      </c>
      <c r="D11" s="52" t="str">
        <f>'Piano Monitoraggio'!AA12</f>
        <v>Da realizzare</v>
      </c>
    </row>
    <row r="12" spans="1:4" x14ac:dyDescent="0.3">
      <c r="A12" s="52" t="str">
        <f>'Piano Monitoraggio'!Y13</f>
        <v>M2.3</v>
      </c>
      <c r="B12" s="53">
        <f>'Piano Monitoraggio'!P13</f>
        <v>43769</v>
      </c>
      <c r="C12" s="54" t="str">
        <f>'Piano Monitoraggio'!Z13</f>
        <v>Versione definitiva della relazione di sintesi degli strumenti gestionali e amministrativi per il trasferimento della buona pratica</v>
      </c>
      <c r="D12" s="52" t="str">
        <f>'Piano Monitoraggio'!AA13</f>
        <v>Da realizzare</v>
      </c>
    </row>
    <row r="13" spans="1:4" x14ac:dyDescent="0.3">
      <c r="A13" s="52" t="str">
        <f>'Piano Monitoraggio'!Y14</f>
        <v>M2.3</v>
      </c>
      <c r="B13" s="53">
        <f>'Piano Monitoraggio'!P14</f>
        <v>43769</v>
      </c>
      <c r="C13" s="54" t="str">
        <f>'Piano Monitoraggio'!Z14</f>
        <v>Versione definitiva della documentazione tecnica per il trasferimento degli strumenti tecnologici</v>
      </c>
      <c r="D13" s="52" t="str">
        <f>'Piano Monitoraggio'!AA14</f>
        <v>Da realizzare</v>
      </c>
    </row>
    <row r="14" spans="1:4" x14ac:dyDescent="0.3">
      <c r="A14" s="52" t="str">
        <f>'Piano Monitoraggio'!Y15</f>
        <v>M2.3</v>
      </c>
      <c r="B14" s="53">
        <f>'Piano Monitoraggio'!P15</f>
        <v>43769</v>
      </c>
      <c r="C14" s="54" t="str">
        <f>'Piano Monitoraggio'!Z15</f>
        <v>&lt;&lt;&lt;&lt;</v>
      </c>
      <c r="D14" s="52">
        <f>'Piano Monitoraggio'!AA15</f>
        <v>0</v>
      </c>
    </row>
    <row r="15" spans="1:4" x14ac:dyDescent="0.3">
      <c r="A15" s="52" t="str">
        <f>'Piano Monitoraggio'!Y16</f>
        <v>M2.3</v>
      </c>
      <c r="B15" s="53">
        <f>'Piano Monitoraggio'!P16</f>
        <v>43769</v>
      </c>
      <c r="C15" s="54" t="str">
        <f>'Piano Monitoraggio'!Z16</f>
        <v>&lt;&lt;&lt;&lt;</v>
      </c>
      <c r="D15" s="52">
        <f>'Piano Monitoraggio'!AA16</f>
        <v>0</v>
      </c>
    </row>
    <row r="16" spans="1:4" x14ac:dyDescent="0.3">
      <c r="A16" s="52" t="str">
        <f>'Piano Monitoraggio'!Y17</f>
        <v>M3.1</v>
      </c>
      <c r="B16" s="53">
        <f>'Piano Monitoraggio'!P17</f>
        <v>43326</v>
      </c>
      <c r="C16" s="54" t="str">
        <f>'Piano Monitoraggio'!Z17</f>
        <v>Report di analisi dei fabbisogni degli Enti Riusanti</v>
      </c>
      <c r="D16" s="52" t="str">
        <f>'Piano Monitoraggio'!AA17</f>
        <v>Completato</v>
      </c>
    </row>
    <row r="17" spans="1:4" x14ac:dyDescent="0.3">
      <c r="A17" s="52" t="str">
        <f>'Piano Monitoraggio'!Y18</f>
        <v>M3.1</v>
      </c>
      <c r="B17" s="53">
        <f>'Piano Monitoraggio'!P18</f>
        <v>43326</v>
      </c>
      <c r="C17" s="54" t="str">
        <f>'Piano Monitoraggio'!Z18</f>
        <v>Report di analisi dei fabbisogni degli Enti Riusanti</v>
      </c>
      <c r="D17" s="52" t="str">
        <f>'Piano Monitoraggio'!AA18</f>
        <v>Completato</v>
      </c>
    </row>
    <row r="18" spans="1:4" x14ac:dyDescent="0.3">
      <c r="A18" s="52" t="str">
        <f>'Piano Monitoraggio'!Y19</f>
        <v>M3.4</v>
      </c>
      <c r="B18" s="53">
        <f>'Piano Monitoraggio'!P19</f>
        <v>43769</v>
      </c>
      <c r="C18" s="54" t="str">
        <f>'Piano Monitoraggio'!Z19</f>
        <v xml:space="preserve">Report di sintesi di potenziali future fonti di finanziamento della buona pratica </v>
      </c>
      <c r="D18" s="52" t="str">
        <f>'Piano Monitoraggio'!AA19</f>
        <v>Da realizzare</v>
      </c>
    </row>
    <row r="19" spans="1:4" x14ac:dyDescent="0.3">
      <c r="A19" s="52" t="str">
        <f>'Piano Monitoraggio'!Y20</f>
        <v>M3.2</v>
      </c>
      <c r="B19" s="53">
        <f>'Piano Monitoraggio'!P20</f>
        <v>43677</v>
      </c>
      <c r="C19" s="54">
        <f>'Piano Monitoraggio'!Z20</f>
        <v>0</v>
      </c>
      <c r="D19" s="52" t="str">
        <f>'Piano Monitoraggio'!AA20</f>
        <v>Da realizzare</v>
      </c>
    </row>
    <row r="20" spans="1:4" x14ac:dyDescent="0.3">
      <c r="A20" s="52" t="str">
        <f>'Piano Monitoraggio'!Y21</f>
        <v>M3.2</v>
      </c>
      <c r="B20" s="53">
        <f>'Piano Monitoraggio'!P21</f>
        <v>43677</v>
      </c>
      <c r="C20" s="54">
        <f>'Piano Monitoraggio'!Z21</f>
        <v>0</v>
      </c>
      <c r="D20" s="52" t="str">
        <f>'Piano Monitoraggio'!AA21</f>
        <v>Da realizzare</v>
      </c>
    </row>
    <row r="21" spans="1:4" x14ac:dyDescent="0.3">
      <c r="A21" s="52" t="str">
        <f>'Piano Monitoraggio'!Y22</f>
        <v>M3.2</v>
      </c>
      <c r="B21" s="53">
        <f>'Piano Monitoraggio'!P22</f>
        <v>43677</v>
      </c>
      <c r="C21" s="54" t="str">
        <f>'Piano Monitoraggio'!Z22</f>
        <v>Verbale di collaudo della soluzione tecnologica presso gli Enti Riusanti</v>
      </c>
      <c r="D21" s="52" t="str">
        <f>'Piano Monitoraggio'!AA22</f>
        <v>Da realizzare</v>
      </c>
    </row>
    <row r="22" spans="1:4" x14ac:dyDescent="0.3">
      <c r="A22" s="52" t="str">
        <f>'Piano Monitoraggio'!Y23</f>
        <v>M3.3</v>
      </c>
      <c r="B22" s="53">
        <f>'Piano Monitoraggio'!P23</f>
        <v>43728</v>
      </c>
      <c r="C22" s="54" t="str">
        <f>'Piano Monitoraggio'!Z23</f>
        <v>Report di sintesi del trasferimento della buona pratica presso gli Enti Riusanti - Aspetti gestionali e organizzativi</v>
      </c>
      <c r="D22" s="52" t="str">
        <f>'Piano Monitoraggio'!AA23</f>
        <v>Da realizzare</v>
      </c>
    </row>
    <row r="23" spans="1:4" x14ac:dyDescent="0.3">
      <c r="A23" s="52" t="str">
        <f>'Piano Monitoraggio'!Y24</f>
        <v>M3.3</v>
      </c>
      <c r="B23" s="53">
        <f>'Piano Monitoraggio'!P24</f>
        <v>43728</v>
      </c>
      <c r="C23" s="54" t="str">
        <f>'Piano Monitoraggio'!Z24</f>
        <v>Report di sintesi del trasferimento della buona pratica presso gli Enti Riusanti - Utilizzo strumenti tecnologici</v>
      </c>
      <c r="D23" s="52" t="str">
        <f>'Piano Monitoraggio'!AA24</f>
        <v>Da realizzare</v>
      </c>
    </row>
    <row r="24" spans="1:4" x14ac:dyDescent="0.3">
      <c r="A24" s="52" t="str">
        <f>'Piano Monitoraggio'!Y25</f>
        <v>M3.4</v>
      </c>
      <c r="B24" s="53">
        <f>'Piano Monitoraggio'!P25</f>
        <v>43769</v>
      </c>
      <c r="C24" s="54" t="str">
        <f>'Piano Monitoraggio'!Z25</f>
        <v>Piano a finire/linee guida per messa a regime</v>
      </c>
      <c r="D24" s="52" t="str">
        <f>'Piano Monitoraggio'!AA25</f>
        <v>Da realizzare</v>
      </c>
    </row>
    <row r="25" spans="1:4" x14ac:dyDescent="0.3">
      <c r="A25" s="52" t="str">
        <f>'Piano Monitoraggio'!Y26</f>
        <v>M4.1</v>
      </c>
      <c r="B25" s="53">
        <f>'Piano Monitoraggio'!P26</f>
        <v>43511</v>
      </c>
      <c r="C25" s="54" t="str">
        <f>'Piano Monitoraggio'!Z26</f>
        <v>Report fabbisogni di potenziamento della buona pratica</v>
      </c>
      <c r="D25" s="52" t="str">
        <f>'Piano Monitoraggio'!AA26</f>
        <v>WIP</v>
      </c>
    </row>
    <row r="26" spans="1:4" x14ac:dyDescent="0.3">
      <c r="A26" s="52" t="str">
        <f>'Piano Monitoraggio'!Y27</f>
        <v>M4.1</v>
      </c>
      <c r="B26" s="53">
        <f>'Piano Monitoraggio'!P27</f>
        <v>43511</v>
      </c>
      <c r="C26" s="54" t="str">
        <f>'Piano Monitoraggio'!Z27</f>
        <v>Documento di specifiche funzionali per le evoluzioni individuate</v>
      </c>
      <c r="D26" s="52" t="str">
        <f>'Piano Monitoraggio'!AA27</f>
        <v>WIP</v>
      </c>
    </row>
    <row r="27" spans="1:4" x14ac:dyDescent="0.3">
      <c r="A27" s="52" t="str">
        <f>'Piano Monitoraggio'!Y28</f>
        <v>M4.2</v>
      </c>
      <c r="B27" s="53">
        <f>'Piano Monitoraggio'!P28</f>
        <v>43738</v>
      </c>
      <c r="C27" s="54" t="str">
        <f>'Piano Monitoraggio'!Z28</f>
        <v>Verbale di rilascio delle evoluzioni realizzate</v>
      </c>
      <c r="D27" s="52" t="str">
        <f>'Piano Monitoraggio'!AA28</f>
        <v>Da realizzare</v>
      </c>
    </row>
    <row r="28" spans="1:4" x14ac:dyDescent="0.3">
      <c r="A28" s="52" t="str">
        <f>'Piano Monitoraggio'!Y29</f>
        <v>M4.3</v>
      </c>
      <c r="B28" s="53">
        <f>'Piano Monitoraggio'!P29</f>
        <v>43738</v>
      </c>
      <c r="C28" s="54" t="str">
        <f>'Piano Monitoraggio'!Z29</f>
        <v>Verbale di collaudo delle evoluzioni realizzate</v>
      </c>
      <c r="D28" s="52" t="str">
        <f>'Piano Monitoraggio'!AA29</f>
        <v>Da realizzare</v>
      </c>
    </row>
    <row r="29" spans="1:4" x14ac:dyDescent="0.3">
      <c r="A29" s="52" t="str">
        <f>'Piano Monitoraggio'!Y30</f>
        <v>M4.4</v>
      </c>
      <c r="B29" s="53">
        <f>'Piano Monitoraggio'!P30</f>
        <v>43769</v>
      </c>
      <c r="C29" s="54" t="str">
        <f>'Piano Monitoraggio'!Z30</f>
        <v>Verbale di rilascio delle evoluzioni presso gli Enti riusanti</v>
      </c>
      <c r="D29" s="52" t="str">
        <f>'Piano Monitoraggio'!AA30</f>
        <v>Da realizzare</v>
      </c>
    </row>
    <row r="30" spans="1:4" x14ac:dyDescent="0.3">
      <c r="A30" s="52" t="str">
        <f>'Piano Monitoraggio'!Y31</f>
        <v>M5.1</v>
      </c>
      <c r="B30" s="53">
        <f>'Piano Monitoraggio'!P31</f>
        <v>43552</v>
      </c>
      <c r="C30" s="54" t="str">
        <f>'Piano Monitoraggio'!Z31</f>
        <v>Piano di comunicazione</v>
      </c>
      <c r="D30" s="52" t="str">
        <f>'Piano Monitoraggio'!AA31</f>
        <v>Completato</v>
      </c>
    </row>
    <row r="31" spans="1:4" x14ac:dyDescent="0.3">
      <c r="A31" s="52" t="str">
        <f>'Piano Monitoraggio'!Y32</f>
        <v>M5.1</v>
      </c>
      <c r="B31" s="53">
        <f>'Piano Monitoraggio'!P32</f>
        <v>43585</v>
      </c>
      <c r="C31" s="54" t="str">
        <f>'Piano Monitoraggio'!Z32</f>
        <v>Sito di progetto</v>
      </c>
      <c r="D31" s="52" t="str">
        <f>'Piano Monitoraggio'!AA32</f>
        <v>Completato</v>
      </c>
    </row>
    <row r="32" spans="1:4" x14ac:dyDescent="0.3">
      <c r="A32" s="52" t="str">
        <f>'Piano Monitoraggio'!Y33</f>
        <v>M5.1</v>
      </c>
      <c r="B32" s="53">
        <f>'Piano Monitoraggio'!P33</f>
        <v>43251</v>
      </c>
      <c r="C32" s="54" t="str">
        <f>'Piano Monitoraggio'!Z33</f>
        <v>Evento di lancio</v>
      </c>
      <c r="D32" s="52" t="str">
        <f>'Piano Monitoraggio'!AA33</f>
        <v>Completato</v>
      </c>
    </row>
    <row r="33" spans="1:4" x14ac:dyDescent="0.3">
      <c r="A33" s="52" t="str">
        <f>'Piano Monitoraggio'!Y34</f>
        <v>M5.3</v>
      </c>
      <c r="B33" s="53">
        <f>'Piano Monitoraggio'!P34</f>
        <v>43769</v>
      </c>
      <c r="C33" s="54" t="str">
        <f>'Piano Monitoraggio'!Z34</f>
        <v>Attestati di partecipazione</v>
      </c>
      <c r="D33" s="52" t="str">
        <f>'Piano Monitoraggio'!AA34</f>
        <v>Da realizzare</v>
      </c>
    </row>
    <row r="34" spans="1:4" x14ac:dyDescent="0.3">
      <c r="A34" s="52" t="str">
        <f>'Piano Monitoraggio'!Y35</f>
        <v>M5.3</v>
      </c>
      <c r="B34" s="53">
        <f>'Piano Monitoraggio'!P35</f>
        <v>43769</v>
      </c>
      <c r="C34" s="54" t="str">
        <f>'Piano Monitoraggio'!Z35</f>
        <v>Eventi territoriali</v>
      </c>
      <c r="D34" s="52" t="str">
        <f>'Piano Monitoraggio'!AA35</f>
        <v>WIP</v>
      </c>
    </row>
    <row r="35" spans="1:4" x14ac:dyDescent="0.3">
      <c r="A35" s="52" t="str">
        <f>'Piano Monitoraggio'!Y36</f>
        <v>M5.2</v>
      </c>
      <c r="B35" s="53">
        <f>'Piano Monitoraggio'!P36</f>
        <v>43769</v>
      </c>
      <c r="C35" s="54" t="str">
        <f>'Piano Monitoraggio'!Z36</f>
        <v>Materiale di comunicazione</v>
      </c>
      <c r="D35" s="52" t="str">
        <f>'Piano Monitoraggio'!AA36</f>
        <v>WIP</v>
      </c>
    </row>
    <row r="36" spans="1:4" x14ac:dyDescent="0.3">
      <c r="B36" s="51"/>
    </row>
    <row r="37" spans="1:4" x14ac:dyDescent="0.3">
      <c r="B37" s="51"/>
    </row>
    <row r="38" spans="1:4" x14ac:dyDescent="0.3">
      <c r="B38" s="51"/>
    </row>
    <row r="39" spans="1:4" x14ac:dyDescent="0.3">
      <c r="B39" s="51"/>
    </row>
    <row r="40" spans="1:4" x14ac:dyDescent="0.3">
      <c r="B40" s="51"/>
    </row>
    <row r="41" spans="1:4" x14ac:dyDescent="0.3">
      <c r="B41" s="51"/>
    </row>
    <row r="42" spans="1:4" x14ac:dyDescent="0.3">
      <c r="B42" s="51"/>
    </row>
    <row r="43" spans="1:4" x14ac:dyDescent="0.3">
      <c r="B43" s="51"/>
    </row>
    <row r="44" spans="1:4" x14ac:dyDescent="0.3">
      <c r="B44" s="51"/>
    </row>
    <row r="45" spans="1:4" x14ac:dyDescent="0.3">
      <c r="B45" s="5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2EB8-1635-4D1C-84A3-3C86449968AB}">
  <dimension ref="A1:D40"/>
  <sheetViews>
    <sheetView showGridLines="0" workbookViewId="0"/>
  </sheetViews>
  <sheetFormatPr defaultRowHeight="14.4" x14ac:dyDescent="0.3"/>
  <cols>
    <col min="1" max="1" width="11.33203125" style="48" bestFit="1" customWidth="1"/>
    <col min="2" max="2" width="19.109375" style="48" bestFit="1" customWidth="1"/>
    <col min="3" max="3" width="104.5546875" bestFit="1" customWidth="1"/>
    <col min="4" max="4" width="12.77734375" style="48" customWidth="1"/>
  </cols>
  <sheetData>
    <row r="1" spans="1:4" s="48" customFormat="1" ht="28.8" x14ac:dyDescent="0.3">
      <c r="A1" s="49" t="s">
        <v>156</v>
      </c>
      <c r="B1" s="49" t="s">
        <v>160</v>
      </c>
      <c r="C1" s="49" t="s">
        <v>3</v>
      </c>
      <c r="D1" s="49" t="s">
        <v>188</v>
      </c>
    </row>
    <row r="2" spans="1:4" x14ac:dyDescent="0.3">
      <c r="A2" s="52" t="s">
        <v>170</v>
      </c>
      <c r="B2" s="53">
        <v>43251</v>
      </c>
      <c r="C2" s="54" t="s">
        <v>124</v>
      </c>
      <c r="D2" s="52" t="s">
        <v>146</v>
      </c>
    </row>
    <row r="3" spans="1:4" x14ac:dyDescent="0.3">
      <c r="A3" s="52" t="s">
        <v>161</v>
      </c>
      <c r="B3" s="53">
        <v>43312</v>
      </c>
      <c r="C3" s="54" t="s">
        <v>86</v>
      </c>
      <c r="D3" s="52" t="s">
        <v>146</v>
      </c>
    </row>
    <row r="4" spans="1:4" x14ac:dyDescent="0.3">
      <c r="A4" s="52" t="s">
        <v>166</v>
      </c>
      <c r="B4" s="53">
        <v>43326</v>
      </c>
      <c r="C4" s="54" t="s">
        <v>189</v>
      </c>
      <c r="D4" s="52" t="s">
        <v>146</v>
      </c>
    </row>
    <row r="5" spans="1:4" x14ac:dyDescent="0.3">
      <c r="A5" s="52" t="s">
        <v>161</v>
      </c>
      <c r="B5" s="53">
        <v>43490</v>
      </c>
      <c r="C5" s="54" t="s">
        <v>122</v>
      </c>
      <c r="D5" s="52" t="s">
        <v>146</v>
      </c>
    </row>
    <row r="6" spans="1:4" x14ac:dyDescent="0.3">
      <c r="A6" s="52" t="s">
        <v>163</v>
      </c>
      <c r="B6" s="53">
        <v>43511</v>
      </c>
      <c r="C6" s="54" t="s">
        <v>115</v>
      </c>
      <c r="D6" s="52" t="s">
        <v>151</v>
      </c>
    </row>
    <row r="7" spans="1:4" x14ac:dyDescent="0.3">
      <c r="A7" s="52" t="s">
        <v>163</v>
      </c>
      <c r="B7" s="53">
        <v>43511</v>
      </c>
      <c r="C7" s="54" t="s">
        <v>116</v>
      </c>
      <c r="D7" s="52" t="s">
        <v>151</v>
      </c>
    </row>
    <row r="8" spans="1:4" x14ac:dyDescent="0.3">
      <c r="A8" s="52" t="s">
        <v>173</v>
      </c>
      <c r="B8" s="53">
        <v>43511</v>
      </c>
      <c r="C8" s="54" t="s">
        <v>149</v>
      </c>
      <c r="D8" s="52" t="s">
        <v>151</v>
      </c>
    </row>
    <row r="9" spans="1:4" x14ac:dyDescent="0.3">
      <c r="A9" s="52" t="s">
        <v>173</v>
      </c>
      <c r="B9" s="53">
        <v>43511</v>
      </c>
      <c r="C9" s="54" t="s">
        <v>97</v>
      </c>
      <c r="D9" s="52" t="s">
        <v>151</v>
      </c>
    </row>
    <row r="10" spans="1:4" x14ac:dyDescent="0.3">
      <c r="A10" s="52" t="s">
        <v>170</v>
      </c>
      <c r="B10" s="53">
        <v>43552</v>
      </c>
      <c r="C10" s="54" t="s">
        <v>123</v>
      </c>
      <c r="D10" s="52" t="s">
        <v>146</v>
      </c>
    </row>
    <row r="11" spans="1:4" x14ac:dyDescent="0.3">
      <c r="A11" s="52" t="s">
        <v>167</v>
      </c>
      <c r="B11" s="53">
        <v>43570</v>
      </c>
      <c r="C11" s="54" t="s">
        <v>93</v>
      </c>
      <c r="D11" s="52" t="s">
        <v>151</v>
      </c>
    </row>
    <row r="12" spans="1:4" x14ac:dyDescent="0.3">
      <c r="A12" s="52" t="s">
        <v>174</v>
      </c>
      <c r="B12" s="53">
        <v>43570</v>
      </c>
      <c r="C12" s="54" t="s">
        <v>98</v>
      </c>
      <c r="D12" s="52" t="s">
        <v>151</v>
      </c>
    </row>
    <row r="13" spans="1:4" x14ac:dyDescent="0.3">
      <c r="A13" s="52" t="s">
        <v>175</v>
      </c>
      <c r="B13" s="53">
        <v>43570</v>
      </c>
      <c r="C13" s="54" t="s">
        <v>96</v>
      </c>
      <c r="D13" s="52" t="s">
        <v>151</v>
      </c>
    </row>
    <row r="14" spans="1:4" x14ac:dyDescent="0.3">
      <c r="A14" s="52" t="s">
        <v>170</v>
      </c>
      <c r="B14" s="53">
        <v>43585</v>
      </c>
      <c r="C14" s="54" t="s">
        <v>100</v>
      </c>
      <c r="D14" s="52" t="s">
        <v>146</v>
      </c>
    </row>
    <row r="15" spans="1:4" x14ac:dyDescent="0.3">
      <c r="A15" s="52" t="s">
        <v>164</v>
      </c>
      <c r="B15" s="53">
        <v>43646</v>
      </c>
      <c r="C15" s="54" t="s">
        <v>89</v>
      </c>
      <c r="D15" s="52" t="s">
        <v>151</v>
      </c>
    </row>
    <row r="16" spans="1:4" x14ac:dyDescent="0.3">
      <c r="A16" s="52" t="s">
        <v>164</v>
      </c>
      <c r="B16" s="53">
        <v>43646</v>
      </c>
      <c r="C16" s="54" t="s">
        <v>90</v>
      </c>
      <c r="D16" s="52" t="s">
        <v>151</v>
      </c>
    </row>
    <row r="17" spans="1:4" x14ac:dyDescent="0.3">
      <c r="A17" s="52" t="s">
        <v>168</v>
      </c>
      <c r="B17" s="53">
        <v>43646</v>
      </c>
      <c r="C17" s="54" t="s">
        <v>177</v>
      </c>
      <c r="D17" s="52" t="s">
        <v>151</v>
      </c>
    </row>
    <row r="18" spans="1:4" x14ac:dyDescent="0.3">
      <c r="A18" s="52" t="s">
        <v>168</v>
      </c>
      <c r="B18" s="53">
        <v>43646</v>
      </c>
      <c r="C18" s="54" t="s">
        <v>94</v>
      </c>
      <c r="D18" s="52" t="s">
        <v>151</v>
      </c>
    </row>
    <row r="19" spans="1:4" x14ac:dyDescent="0.3">
      <c r="A19" s="52" t="s">
        <v>162</v>
      </c>
      <c r="B19" s="53">
        <v>43769</v>
      </c>
      <c r="C19" s="54" t="s">
        <v>82</v>
      </c>
      <c r="D19" s="52" t="s">
        <v>150</v>
      </c>
    </row>
    <row r="20" spans="1:4" x14ac:dyDescent="0.3">
      <c r="A20" s="52" t="s">
        <v>162</v>
      </c>
      <c r="B20" s="53">
        <v>43769</v>
      </c>
      <c r="C20" s="54" t="s">
        <v>83</v>
      </c>
      <c r="D20" s="52" t="s">
        <v>150</v>
      </c>
    </row>
    <row r="21" spans="1:4" x14ac:dyDescent="0.3">
      <c r="A21" s="52" t="s">
        <v>162</v>
      </c>
      <c r="B21" s="53">
        <v>43769</v>
      </c>
      <c r="C21" s="54" t="s">
        <v>81</v>
      </c>
      <c r="D21" s="52" t="s">
        <v>150</v>
      </c>
    </row>
    <row r="22" spans="1:4" x14ac:dyDescent="0.3">
      <c r="A22" s="52" t="s">
        <v>162</v>
      </c>
      <c r="B22" s="53">
        <v>43769</v>
      </c>
      <c r="C22" s="54" t="s">
        <v>84</v>
      </c>
      <c r="D22" s="52" t="s">
        <v>150</v>
      </c>
    </row>
    <row r="23" spans="1:4" x14ac:dyDescent="0.3">
      <c r="A23" s="52" t="s">
        <v>165</v>
      </c>
      <c r="B23" s="53">
        <v>43769</v>
      </c>
      <c r="C23" s="54" t="s">
        <v>117</v>
      </c>
      <c r="D23" s="52" t="s">
        <v>151</v>
      </c>
    </row>
    <row r="24" spans="1:4" x14ac:dyDescent="0.3">
      <c r="A24" s="52" t="s">
        <v>165</v>
      </c>
      <c r="B24" s="53">
        <v>43769</v>
      </c>
      <c r="C24" s="54" t="s">
        <v>118</v>
      </c>
      <c r="D24" s="52" t="s">
        <v>151</v>
      </c>
    </row>
    <row r="25" spans="1:4" x14ac:dyDescent="0.3">
      <c r="A25" s="52" t="s">
        <v>169</v>
      </c>
      <c r="B25" s="53">
        <v>43769</v>
      </c>
      <c r="C25" s="54" t="s">
        <v>92</v>
      </c>
      <c r="D25" s="52" t="s">
        <v>151</v>
      </c>
    </row>
    <row r="26" spans="1:4" x14ac:dyDescent="0.3">
      <c r="A26" s="52" t="s">
        <v>169</v>
      </c>
      <c r="B26" s="53">
        <v>43769</v>
      </c>
      <c r="C26" s="54" t="s">
        <v>95</v>
      </c>
      <c r="D26" s="52" t="s">
        <v>151</v>
      </c>
    </row>
    <row r="27" spans="1:4" x14ac:dyDescent="0.3">
      <c r="A27" s="52" t="s">
        <v>176</v>
      </c>
      <c r="B27" s="53">
        <v>43769</v>
      </c>
      <c r="C27" s="54" t="s">
        <v>99</v>
      </c>
      <c r="D27" s="52" t="s">
        <v>151</v>
      </c>
    </row>
    <row r="28" spans="1:4" x14ac:dyDescent="0.3">
      <c r="A28" s="52" t="s">
        <v>171</v>
      </c>
      <c r="B28" s="53">
        <v>43769</v>
      </c>
      <c r="C28" s="54" t="s">
        <v>65</v>
      </c>
      <c r="D28" s="52" t="s">
        <v>151</v>
      </c>
    </row>
    <row r="29" spans="1:4" x14ac:dyDescent="0.3">
      <c r="A29" s="52" t="s">
        <v>172</v>
      </c>
      <c r="B29" s="53">
        <v>43769</v>
      </c>
      <c r="C29" s="54" t="s">
        <v>102</v>
      </c>
      <c r="D29" s="52" t="s">
        <v>151</v>
      </c>
    </row>
    <row r="30" spans="1:4" x14ac:dyDescent="0.3">
      <c r="A30" s="52" t="s">
        <v>172</v>
      </c>
      <c r="B30" s="53">
        <v>43769</v>
      </c>
      <c r="C30" s="54" t="s">
        <v>125</v>
      </c>
      <c r="D30" s="52" t="s">
        <v>151</v>
      </c>
    </row>
    <row r="31" spans="1:4" x14ac:dyDescent="0.3">
      <c r="B31" s="51"/>
    </row>
    <row r="32" spans="1:4" x14ac:dyDescent="0.3">
      <c r="B32" s="51"/>
    </row>
    <row r="33" spans="2:2" x14ac:dyDescent="0.3">
      <c r="B33" s="51"/>
    </row>
    <row r="34" spans="2:2" x14ac:dyDescent="0.3">
      <c r="B34" s="51"/>
    </row>
    <row r="35" spans="2:2" x14ac:dyDescent="0.3">
      <c r="B35" s="51"/>
    </row>
    <row r="36" spans="2:2" x14ac:dyDescent="0.3">
      <c r="B36" s="51"/>
    </row>
    <row r="37" spans="2:2" x14ac:dyDescent="0.3">
      <c r="B37" s="51"/>
    </row>
    <row r="38" spans="2:2" x14ac:dyDescent="0.3">
      <c r="B38" s="51"/>
    </row>
    <row r="39" spans="2:2" x14ac:dyDescent="0.3">
      <c r="B39" s="51"/>
    </row>
    <row r="40" spans="2:2" x14ac:dyDescent="0.3">
      <c r="B40" s="51"/>
    </row>
  </sheetData>
  <sortState xmlns:xlrd2="http://schemas.microsoft.com/office/spreadsheetml/2017/richdata2" ref="A2:D30">
    <sortCondition ref="B2:B30"/>
    <sortCondition ref="A2:A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Piano Monitoraggio</vt:lpstr>
      <vt:lpstr>Milestone 2019-04-30</vt:lpstr>
      <vt:lpstr>Milestone Sintesi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Marchio</dc:creator>
  <cp:lastModifiedBy>Giulio Fiamengo</cp:lastModifiedBy>
  <dcterms:created xsi:type="dcterms:W3CDTF">2018-07-19T09:50:02Z</dcterms:created>
  <dcterms:modified xsi:type="dcterms:W3CDTF">2019-07-10T10:04:54Z</dcterms:modified>
</cp:coreProperties>
</file>