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orusso/Dropbox (Personale)/Carlotta Bovi/PRODIGIO/"/>
    </mc:Choice>
  </mc:AlternateContent>
  <xr:revisionPtr revIDLastSave="0" documentId="13_ncr:1_{AF34EB5B-B290-714D-AAFB-078F31E14C2D}" xr6:coauthVersionLast="43" xr6:coauthVersionMax="43" xr10:uidLastSave="{00000000-0000-0000-0000-000000000000}"/>
  <bookViews>
    <workbookView xWindow="12320" yWindow="460" windowWidth="26440" windowHeight="16740" xr2:uid="{00000000-000D-0000-FFFF-FFFF00000000}"/>
  </bookViews>
  <sheets>
    <sheet name="PianoOperativo" sheetId="1" r:id="rId1"/>
  </sheets>
  <definedNames>
    <definedName name="_xlnm._FilterDatabase" localSheetId="0" hidden="1">PianoOperativo!$A$2:$AF$64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  <c r="S26" i="1"/>
  <c r="R14" i="1"/>
  <c r="Q14" i="1"/>
  <c r="S5" i="1"/>
  <c r="R5" i="1"/>
  <c r="Q5" i="1"/>
  <c r="S3" i="1"/>
  <c r="R3" i="1"/>
  <c r="Q3" i="1"/>
  <c r="Q58" i="1" l="1"/>
  <c r="S51" i="1"/>
  <c r="R51" i="1"/>
  <c r="Q51" i="1"/>
  <c r="S44" i="1"/>
  <c r="Q44" i="1"/>
  <c r="R44" i="1" s="1"/>
  <c r="R43" i="1"/>
  <c r="S41" i="1"/>
  <c r="R41" i="1"/>
  <c r="Q41" i="1"/>
  <c r="S42" i="1"/>
  <c r="R42" i="1"/>
  <c r="S39" i="1"/>
  <c r="S40" i="1"/>
  <c r="R39" i="1"/>
  <c r="S38" i="1"/>
  <c r="R38" i="1"/>
  <c r="Q38" i="1"/>
  <c r="S31" i="1"/>
  <c r="R31" i="1"/>
  <c r="Q31" i="1"/>
  <c r="Q29" i="1"/>
  <c r="S29" i="1" s="1"/>
  <c r="Q30" i="1"/>
  <c r="S30" i="1" s="1"/>
  <c r="Q28" i="1"/>
  <c r="S28" i="1" s="1"/>
  <c r="S23" i="1"/>
  <c r="Q26" i="1"/>
  <c r="R26" i="1" s="1"/>
  <c r="R25" i="1"/>
  <c r="R24" i="1"/>
  <c r="Q24" i="1"/>
  <c r="S24" i="1" s="1"/>
  <c r="Q23" i="1"/>
  <c r="R23" i="1" s="1"/>
  <c r="S22" i="1"/>
  <c r="S21" i="1"/>
  <c r="R21" i="1"/>
  <c r="Q20" i="1"/>
  <c r="R20" i="1" s="1"/>
  <c r="Q61" i="1"/>
  <c r="S61" i="1" s="1"/>
  <c r="Q63" i="1"/>
  <c r="R63" i="1" s="1"/>
  <c r="R61" i="1"/>
  <c r="S63" i="1"/>
  <c r="R64" i="1"/>
  <c r="Q64" i="1"/>
  <c r="S64" i="1" s="1"/>
  <c r="S60" i="1"/>
  <c r="S59" i="1"/>
  <c r="S58" i="1"/>
  <c r="R59" i="1"/>
  <c r="R58" i="1"/>
  <c r="Q39" i="1"/>
  <c r="Q27" i="1"/>
  <c r="S27" i="1" s="1"/>
  <c r="Q25" i="1"/>
  <c r="S25" i="1" s="1"/>
  <c r="Q21" i="1"/>
  <c r="Q22" i="1"/>
  <c r="R22" i="1" s="1"/>
  <c r="S20" i="1"/>
  <c r="S19" i="1"/>
  <c r="R19" i="1"/>
  <c r="Q19" i="1"/>
  <c r="Q17" i="1"/>
  <c r="Q10" i="1"/>
  <c r="Q60" i="1"/>
  <c r="R60" i="1" s="1"/>
  <c r="Q59" i="1"/>
  <c r="R12" i="1"/>
  <c r="Q12" i="1"/>
  <c r="S16" i="1"/>
  <c r="R29" i="1" l="1"/>
  <c r="R30" i="1"/>
  <c r="R28" i="1"/>
  <c r="R27" i="1"/>
  <c r="S43" i="1"/>
  <c r="R18" i="1"/>
  <c r="S17" i="1"/>
  <c r="R17" i="1"/>
  <c r="S13" i="1"/>
  <c r="S12" i="1"/>
  <c r="R11" i="1"/>
  <c r="R8" i="1"/>
  <c r="R7" i="1"/>
  <c r="Q16" i="1"/>
  <c r="R16" i="1" s="1"/>
  <c r="S15" i="1"/>
  <c r="Q15" i="1"/>
  <c r="R15" i="1" s="1"/>
  <c r="S14" i="1"/>
  <c r="R10" i="1"/>
  <c r="S11" i="1"/>
  <c r="S10" i="1"/>
  <c r="S9" i="1"/>
  <c r="Q8" i="1"/>
  <c r="S7" i="1"/>
  <c r="S8" i="1"/>
  <c r="Q7" i="1"/>
  <c r="Q18" i="1"/>
  <c r="S18" i="1" s="1"/>
  <c r="Q13" i="1"/>
  <c r="R13" i="1" s="1"/>
  <c r="Q11" i="1"/>
  <c r="Q9" i="1"/>
  <c r="R9" i="1" s="1"/>
  <c r="R6" i="1" l="1"/>
  <c r="S6" i="1"/>
  <c r="R4" i="1"/>
  <c r="S4" i="1"/>
  <c r="R40" i="1"/>
  <c r="R45" i="1"/>
  <c r="S45" i="1"/>
  <c r="R46" i="1"/>
  <c r="S46" i="1"/>
  <c r="R47" i="1"/>
  <c r="S47" i="1"/>
  <c r="R48" i="1"/>
  <c r="S48" i="1"/>
  <c r="R49" i="1"/>
  <c r="S49" i="1"/>
  <c r="R50" i="1"/>
  <c r="S50" i="1"/>
  <c r="R52" i="1"/>
  <c r="S52" i="1"/>
  <c r="R53" i="1"/>
  <c r="S53" i="1"/>
  <c r="R54" i="1"/>
  <c r="S54" i="1"/>
  <c r="R55" i="1"/>
  <c r="S55" i="1"/>
  <c r="R56" i="1"/>
  <c r="S56" i="1"/>
  <c r="R57" i="1"/>
  <c r="S57" i="1"/>
  <c r="R62" i="1"/>
  <c r="S62" i="1"/>
  <c r="T3" i="1" l="1"/>
  <c r="F5" i="1" l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30" i="1"/>
  <c r="F31" i="1"/>
  <c r="F38" i="1"/>
  <c r="F39" i="1"/>
  <c r="F43" i="1"/>
  <c r="F51" i="1"/>
  <c r="F58" i="1"/>
  <c r="F59" i="1"/>
  <c r="F60" i="1"/>
  <c r="F61" i="1"/>
  <c r="F63" i="1"/>
  <c r="F64" i="1"/>
  <c r="F3" i="1"/>
</calcChain>
</file>

<file path=xl/sharedStrings.xml><?xml version="1.0" encoding="utf-8"?>
<sst xmlns="http://schemas.openxmlformats.org/spreadsheetml/2006/main" count="423" uniqueCount="188">
  <si>
    <t>Nome attività</t>
  </si>
  <si>
    <t>Milestone</t>
  </si>
  <si>
    <t>Azione</t>
  </si>
  <si>
    <t>Deliverable di progetto</t>
  </si>
  <si>
    <t>A1</t>
  </si>
  <si>
    <t>Attuazione e monitoraggio delle procedure di acquisizione di beni e servizi</t>
  </si>
  <si>
    <t>Gestione del raccordo con l'Autorità di Gestione</t>
  </si>
  <si>
    <t>A2</t>
  </si>
  <si>
    <t>Definizione del fabbisogno per ciascun cluster di riusante e adeguamento degli strumenti per ambito e fase del processo di riuso</t>
  </si>
  <si>
    <t xml:space="preserve">Sperimentazione durante le fasi di trasferimento ed evoluzione della buona pratica </t>
  </si>
  <si>
    <t>Aggiornamento e rilascio "kit del riuso"</t>
  </si>
  <si>
    <t xml:space="preserve"> </t>
  </si>
  <si>
    <t>A3</t>
  </si>
  <si>
    <t>A4</t>
  </si>
  <si>
    <t>Attività</t>
  </si>
  <si>
    <t>A1.1</t>
  </si>
  <si>
    <t>A1.2</t>
  </si>
  <si>
    <t>A1.3</t>
  </si>
  <si>
    <t>A1.4</t>
  </si>
  <si>
    <t>A1.5</t>
  </si>
  <si>
    <t>A1.6</t>
  </si>
  <si>
    <t>A1.7</t>
  </si>
  <si>
    <t>A2.2</t>
  </si>
  <si>
    <t>A2.1</t>
  </si>
  <si>
    <t>A2.3</t>
  </si>
  <si>
    <t>A2.4</t>
  </si>
  <si>
    <t>A2.5</t>
  </si>
  <si>
    <t>A2.6</t>
  </si>
  <si>
    <t>A2.7</t>
  </si>
  <si>
    <t>A2.8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</si>
  <si>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</si>
  <si>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</si>
  <si>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</si>
  <si>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</si>
  <si>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</si>
  <si>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</si>
  <si>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</si>
  <si>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</si>
  <si>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</si>
  <si>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A4.1</t>
  </si>
  <si>
    <t>A3.10</t>
  </si>
  <si>
    <t>Estensione delle componenti implementate a tutto il partenariato coerentemente con l'approccio progettuale definito nelle azioni 2 e 3</t>
  </si>
  <si>
    <t>A4.2</t>
  </si>
  <si>
    <t>A4.3</t>
  </si>
  <si>
    <t>A5</t>
  </si>
  <si>
    <t>A5.1</t>
  </si>
  <si>
    <t xml:space="preserve">Definizione di un piano di promozione, comunicazione e disseminazione del progetto </t>
  </si>
  <si>
    <t>Realizzazione del Convegno di lancio del progetto</t>
  </si>
  <si>
    <t>Produzione di materiale di promozione, comunicazione e disseminazione</t>
  </si>
  <si>
    <t>Realizzazione del convegno di chiusura del progetto</t>
  </si>
  <si>
    <t>A5.2</t>
  </si>
  <si>
    <t>A5.3</t>
  </si>
  <si>
    <t>A5.4</t>
  </si>
  <si>
    <t>A5.5</t>
  </si>
  <si>
    <t>Convegno di lancio del progetto</t>
  </si>
  <si>
    <t>Convalida piano esecutivo di progetto</t>
  </si>
  <si>
    <t>Golive delle soluzioni tecnologiche</t>
  </si>
  <si>
    <t>A3.11</t>
  </si>
  <si>
    <t>A3.12</t>
  </si>
  <si>
    <t>Altri riusanti</t>
  </si>
  <si>
    <t>Mazara del vallo
(capofila)</t>
  </si>
  <si>
    <t>Padova
(cedente)</t>
  </si>
  <si>
    <t>Strumenti</t>
  </si>
  <si>
    <t>Responsabile</t>
  </si>
  <si>
    <t>Esecutore</t>
  </si>
  <si>
    <t>Partecipante</t>
  </si>
  <si>
    <t>Responsabile, esecutore</t>
  </si>
  <si>
    <t>Attuazione delle azioni di comunicazione, promozione e disseminazione rivolte agli stakeholder degli Enti partner</t>
  </si>
  <si>
    <t>Gestionale</t>
  </si>
  <si>
    <t>Organizzativo</t>
  </si>
  <si>
    <t>Organizzativo e sviluppo IT</t>
  </si>
  <si>
    <t>Sviluppo IT</t>
  </si>
  <si>
    <t>Responabile, esecutore</t>
  </si>
  <si>
    <t>Supporto esterno richiesto</t>
  </si>
  <si>
    <t>Organizzativo e tematico</t>
  </si>
  <si>
    <t>Sviluppo IT e tematico</t>
  </si>
  <si>
    <t>Tematico</t>
  </si>
  <si>
    <t>A4.5</t>
  </si>
  <si>
    <t>A5.6</t>
  </si>
  <si>
    <t xml:space="preserve">Attivazione e gestione di una piattaforma web per la gestione e il monitoraggio del progetto </t>
  </si>
  <si>
    <t>Ricognizione delle precedenti esperienze di riuso della soluzione e raccolta output prodotti per ciascun ambito (gestionale, organizzativo, amministrativo, tecnologico, informativo) con riferimento alla soluzione di workflow MyPortal e alla soluzione di protocollo e gestione documentale P@doc</t>
  </si>
  <si>
    <t xml:space="preserve">Individuazione degli elementi critici di successo nelle precedenti esperienze di riuso delle soluzioni per ciascun ambito </t>
  </si>
  <si>
    <t>Convalida del kit di riuso aggiornato</t>
  </si>
  <si>
    <t>Analisi preliminare degli ambiti di potenziamento in termini di funzionalità da adottare e indicazioni di standardizzazione dei processi di back end e di integrazione delle banche dati esistenti</t>
  </si>
  <si>
    <t>Predisposizione e gestione degli ambienti tecnologici</t>
  </si>
  <si>
    <t xml:space="preserve">Messa in esercizio della soluzione organizzativa e tecnologica in tutti gli Enti </t>
  </si>
  <si>
    <t>Installazione dei sistemi tecnologici</t>
  </si>
  <si>
    <t>Sviluppo IT, tematico e organizzativo</t>
  </si>
  <si>
    <t>Istituzione,  definizione del piano di lavoro del "Laboratorio sui procedimenti" e  sviluppo di nuovi modelli di procedimenti condivisi</t>
  </si>
  <si>
    <t>Comunicazione</t>
  </si>
  <si>
    <t>Convegno di chiusura del progetto</t>
  </si>
  <si>
    <t>Progettazione preliminare ed esecutiva, gestione richieste di informazione e integrazione, formalizzazione delle convenzioni</t>
  </si>
  <si>
    <t>Formalizzazione della struttura di governance e gestione delle attività di segreteria amministrativa del progetto (convocazione tavoli, realizzazione del materiale supporto, stesura verbal, etc.)</t>
  </si>
  <si>
    <t>Rendicontazione dell'intervento finanziato (definizione procedure, predisposizione strumenti, raccolta e elaborazione dati, predisposizione SAL formali, caricamento dati in sistema ACT)</t>
  </si>
  <si>
    <t>Project management ed esecuzione dell'intervento finanziato: pianificazione e controllo del progetto (in termini di tempi, costi e qualità), pianificazione della gestione e monitoraggio del rischio, controllo e gestione dell’avanzamento fisico del progetto</t>
  </si>
  <si>
    <t>Clusterizzazione delle tipologie di riusanti per: dimensione, organizzazione interna, competenze, contesto di riferimento, etc.</t>
  </si>
  <si>
    <t>Analisi del contesto: (i) normativo e regolamentare, regionale e locale, (ii) organizzativo e tecnologico degli Enti Riusanti</t>
  </si>
  <si>
    <t>Definizione delle specifiche di evoluzione degli applicativi in termini di: codificazione, ottimizzazione, digitalizzazione e modellazione dei procedimenti; gestione dell'archivio storico; gestione sicurezza e privacy</t>
  </si>
  <si>
    <t>Monitoraggio e verifica dei risultati dell'attuazione del piano di promozione, comunicazione e disseminazione del progetto</t>
  </si>
  <si>
    <t xml:space="preserve">Analisi degli scenari costi/benefici di sviluppo e personalizzazione del piano di adozione per ciascun Ente </t>
  </si>
  <si>
    <t>A4.6</t>
  </si>
  <si>
    <t>Sviluppo e sperimentazione delle componenti sviluppate nel contesto dell'Ente Cedente</t>
  </si>
  <si>
    <t>Azione e attività</t>
  </si>
  <si>
    <t>Stato attività</t>
  </si>
  <si>
    <t>Stato deliverable</t>
  </si>
  <si>
    <t>Sezione valutazione e monitoraggio</t>
  </si>
  <si>
    <t>Non avviata</t>
  </si>
  <si>
    <t>In corso</t>
  </si>
  <si>
    <t>WIP</t>
  </si>
  <si>
    <t>Da realizzare</t>
  </si>
  <si>
    <t>Soggetti coinvolti</t>
  </si>
  <si>
    <t>Convalida del kit di riuso P@doc</t>
  </si>
  <si>
    <t>Data Milestone</t>
  </si>
  <si>
    <t>Convalida del kit di riuso MyPortal</t>
  </si>
  <si>
    <t>Sviluppo e validazione del "kit del riuso", relativo alla soluzione tecnologica P@doc, coerentemente con le specifiche fornite dall’Agenzia per la Coesione</t>
  </si>
  <si>
    <t>Sviluppo e validazione del "kit del riuso", relativo alla soluzione tecnologica MyPortal, coerentemente con le specifiche fornite dall'Agenzia per la coesione</t>
  </si>
  <si>
    <t>Definizione, in collaborazione con gli Enti, della struttura, dei ruoli e dei permessi di accesso più adatti nonché censimento delle caselle e-mail e PEC da integrare nell'applicativo P@doc</t>
  </si>
  <si>
    <t xml:space="preserve">Definizione del titolario di classificazione da inserire in P@doc, a seguito di un’analisi della struttura dell’Ente e previa valutazione dell’esperienza maturata in altri Enti assimilabili per competenze e funzioni </t>
  </si>
  <si>
    <t>Configurazione della soluzione tecnologica MyPortal</t>
  </si>
  <si>
    <t>Formazione sull’utilizzo e la gestione degli applicativi P@doc e MyPortal</t>
  </si>
  <si>
    <t>Analisi e definizione, per l'applicativo P@doc, di: (i) fabbisogno di potenziamento della pratica, in raccordo con gli organismi di governance del partenariato; (ii) competenze e ruoli convolti nel processo di potenziamento della pratica</t>
  </si>
  <si>
    <t>Analisi e definizione, per l'applicativo MyPortal, di: (i) fabbisogno di potenziamento della pratica, in raccordo con gli organismi di governance del partenariato; (ii) competenze e ruoli convolti nel processo di potenziamento della pratica</t>
  </si>
  <si>
    <t>Data inizio ripianificata</t>
  </si>
  <si>
    <t>Data fine ripianificata</t>
  </si>
  <si>
    <t>n.d.</t>
  </si>
  <si>
    <t>A4.4</t>
  </si>
  <si>
    <t>Data inizio pianificata</t>
  </si>
  <si>
    <t>Data fine pianificata</t>
  </si>
  <si>
    <t>n.d</t>
  </si>
  <si>
    <t>Indicatori di risultato (R= Risultato)</t>
  </si>
  <si>
    <t>Avanzamento lineare</t>
  </si>
  <si>
    <t>Giorni a finire</t>
  </si>
  <si>
    <t>Tempi</t>
  </si>
  <si>
    <t>Durata
(gg)</t>
  </si>
  <si>
    <t>Data inizio (candidatura)</t>
  </si>
  <si>
    <t>Data fine (candidatura)</t>
  </si>
  <si>
    <t>Valore raggiunto</t>
  </si>
  <si>
    <t>Data inizio ripianificata (16.10.2018)</t>
  </si>
  <si>
    <t>Data fine ripianificata (16.10.2018)</t>
  </si>
  <si>
    <t>Conclusa</t>
  </si>
  <si>
    <t>Completato</t>
  </si>
  <si>
    <t xml:space="preserve">D1 Stipula Convenzioni </t>
  </si>
  <si>
    <t>D2 Piano Esecutivo di Progetto</t>
  </si>
  <si>
    <t>D3 Documentazione e strumenti utili alla rendicontazione del progetto</t>
  </si>
  <si>
    <t>D4 Report riassuntivo delle precedenti esperienze di riuso</t>
  </si>
  <si>
    <t>D5 Report di analisi dei fabbisogni per ciascun cluster</t>
  </si>
  <si>
    <t>D6 Kit del riuso P@adoc</t>
  </si>
  <si>
    <t>D7 Kit del riuso MyPortal</t>
  </si>
  <si>
    <t>D8 Nuova versione Kit del riuso</t>
  </si>
  <si>
    <t>D9 Workshop per lo sviluppo di competenze digitali e di project management</t>
  </si>
  <si>
    <t>D10 Report di analisi dei contesti normativi e regolamentari regionali e locali degli enti riusanti</t>
  </si>
  <si>
    <t xml:space="preserve">D11 Report di analisi degli scenari costi/benefici di sviluppo </t>
  </si>
  <si>
    <t>D12 Report di analisi dei contesti organizzativi e tecnologici degli Enti Riusanti</t>
  </si>
  <si>
    <t>D13 Piano e materiale formativo</t>
  </si>
  <si>
    <t>D14 Report di sintesi della sperimentazione e linee guida per messa a regime.</t>
  </si>
  <si>
    <t xml:space="preserve">D16 Nuovi modelli di procedimento </t>
  </si>
  <si>
    <t>D17 Report concertato per l’individuazione del fabbisogno di potenziamento della pratica con riferimento all'applicativo P@doc</t>
  </si>
  <si>
    <t>D18 Report concertato per l’individuazione del fabbisogno di potenziamento della pratica con riferimento all'applicativo MyPortal</t>
  </si>
  <si>
    <t>D19 Documento di definizione delle specifiche di evoluzione</t>
  </si>
  <si>
    <t>D20 Report di sintesi della sperimentazione delle evoluzioni presso l’Ente Cedente</t>
  </si>
  <si>
    <t>D21 Piano di promozione, comunicazione e disseminazione del progetto</t>
  </si>
  <si>
    <t>D22 Materiale di promozione, comunicazione e disseminazione</t>
  </si>
  <si>
    <t>D24 Eventi di promozione del progetto</t>
  </si>
  <si>
    <t>D23 Contatti di disseminazione presso gli Enti limitrofi</t>
  </si>
  <si>
    <t>R4 Percentuale dei componenti del Kit del riuso applicabili per ciascun Ente R&gt;=80%</t>
  </si>
  <si>
    <t>R5 Numero di incontri della Comunità per il riuso del Software R&gt;= 3</t>
  </si>
  <si>
    <t>R1 Scostamento dei tempi effettivi rispetto a quanto pianificato nel progetto esecutivo</t>
  </si>
  <si>
    <t>R2 Scostamento dei costi effettivi rispetto a quanto pianificato nel progetto esecutivo</t>
  </si>
  <si>
    <t>R3 Numero di stakeholder pubblici e privati interessati dall'indagine sui fabbisogni R 9 e &gt;=2 per ciascun Ente</t>
  </si>
  <si>
    <t xml:space="preserve">R6 Amministrazioni del partenariato con collegamenti e scambi dati con altre Pubbliche Amministrazioni R&gt;=85%                                                                                                           </t>
  </si>
  <si>
    <t xml:space="preserve">R7 Percentuale di amministrazioni del partenariato che hanno attivato modalità di interazione multicanale con l’utenza R&gt;=50% </t>
  </si>
  <si>
    <t>R8 Riduzione dei costi (spazio di archiviazione; stampa; carta; fax e postalizzazione) ascrivibile all’utilizzo della buona pratica durante il primo anno di messa in esercizio R&gt;=30%</t>
  </si>
  <si>
    <t>R9 Riduzione dei tempi di lavorazione dei documenti ascrivibile all’introduzione della buona pratica durante il primo anno di messa in esercizio R&gt;=30%</t>
  </si>
  <si>
    <t xml:space="preserve">R10 Percentuale di Settori/Uffici degli enti del partenariato che hanno implementato nuovi processi di riorganizzazione e di razionalizzazione della propria struttura organizzativa, di ridefinizione delle modalità di erogazione dei servizi, di adozione di sistemi di gestione orientati alla qualità R&gt;=80%                            </t>
  </si>
  <si>
    <t>R11 Numero di banche dati integrate da parte degli enti del partenariato R&gt;=18</t>
  </si>
  <si>
    <t>R12 Percentuale di Settori/Uffici degli enti del partenariato che hanno digitalizzato procedimenti attraverso il Sistema di workflow automation R&gt;=85%</t>
  </si>
  <si>
    <t>R13 Numero di amministrazioni del partenariato che hanno acquisito competenze di gestione, ottimizzazione e digitalizzazione dei procedimenti R&gt;=9</t>
  </si>
  <si>
    <t xml:space="preserve">R5 Numero di incontri della Comunità per il riuso del Software R&gt;= 3
</t>
  </si>
  <si>
    <t>R14 Percentuale di componenti evolutive co-progettate dalla Comunità per il riuso del Software R=100%</t>
  </si>
  <si>
    <t>R15 Numero di amministrazioni raggiunte tramite attività di comunicazione e disseminazione R&gt;=3000</t>
  </si>
  <si>
    <t>R16 Numero di amministrazioni esterne al partenariato che hanno acquisito il kit del riuso R&gt;=3</t>
  </si>
  <si>
    <t xml:space="preserve">R15 Numero di amministrazioni raggiunte tramite attività di comunicazione e disseminazione R&gt;=3000. </t>
  </si>
  <si>
    <t>Costituzione dei team di progetto nei singoli cantieri di Enti Riusanti comprendenti tutti gli stakeholder interni e individuazione dei principali stakeholder esterni. Programmazione dei workshop territoriali per lo sviluppo delle competenze digitali e di project management</t>
  </si>
  <si>
    <t>Definizione dei fascicoli informatici nel sistema di gestione documentale P@doc, nel rispetto dei metadati minimi previsti dalle Regole Tecniche</t>
  </si>
  <si>
    <t>Data inizio ripianificata (28.11.2018)</t>
  </si>
  <si>
    <t>Data fine ripianificata (28.11.2018)</t>
  </si>
  <si>
    <t>Data inizio ripianificata (30.04.2019)</t>
  </si>
  <si>
    <t>Data fine ripianificata (30.04.2019)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</si>
</sst>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63636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4" fontId="2" fillId="2" borderId="2" xfId="1" applyNumberFormat="1" applyFont="1" applyFill="1" applyBorder="1" applyAlignment="1">
      <alignment horizontal="center" vertical="center" wrapText="1"/>
    </xf>
    <xf numFmtId="14" fontId="4" fillId="0" borderId="2" xfId="1" applyNumberFormat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1" applyNumberFormat="1" applyFont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14" fontId="4" fillId="0" borderId="3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5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2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4" borderId="2" xfId="1" applyNumberFormat="1" applyFont="1" applyFill="1" applyBorder="1" applyAlignment="1">
      <alignment horizontal="center" vertical="center" wrapText="1"/>
    </xf>
    <xf numFmtId="14" fontId="2" fillId="4" borderId="3" xfId="1" applyNumberFormat="1" applyFont="1" applyFill="1" applyBorder="1" applyAlignment="1">
      <alignment horizontal="center" vertical="center" wrapText="1"/>
    </xf>
    <xf numFmtId="14" fontId="2" fillId="5" borderId="2" xfId="1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3" fillId="0" borderId="0" xfId="1" applyNumberFormat="1" applyFont="1" applyAlignment="1">
      <alignment horizontal="center" vertical="center" wrapText="1"/>
    </xf>
    <xf numFmtId="1" fontId="2" fillId="4" borderId="3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Border="1" applyAlignment="1">
      <alignment horizontal="center" vertical="center" wrapText="1"/>
    </xf>
    <xf numFmtId="1" fontId="4" fillId="0" borderId="3" xfId="1" applyNumberFormat="1" applyFont="1" applyBorder="1" applyAlignment="1">
      <alignment horizontal="center" vertical="center" wrapText="1"/>
    </xf>
    <xf numFmtId="1" fontId="4" fillId="0" borderId="0" xfId="1" applyNumberFormat="1" applyFont="1" applyAlignment="1">
      <alignment horizontal="center" vertical="center" wrapText="1"/>
    </xf>
    <xf numFmtId="9" fontId="4" fillId="0" borderId="5" xfId="1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4" fillId="0" borderId="6" xfId="1" applyNumberFormat="1" applyFont="1" applyBorder="1" applyAlignment="1">
      <alignment horizontal="center" vertical="center" wrapText="1"/>
    </xf>
    <xf numFmtId="14" fontId="4" fillId="0" borderId="4" xfId="1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2" fontId="4" fillId="0" borderId="6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 wrapText="1"/>
    </xf>
    <xf numFmtId="1" fontId="4" fillId="0" borderId="4" xfId="1" applyNumberFormat="1" applyFont="1" applyBorder="1" applyAlignment="1">
      <alignment horizontal="center" vertical="center" wrapText="1"/>
    </xf>
    <xf numFmtId="9" fontId="4" fillId="0" borderId="6" xfId="1" applyNumberFormat="1" applyFont="1" applyBorder="1" applyAlignment="1">
      <alignment horizontal="center" vertical="center" wrapText="1"/>
    </xf>
    <xf numFmtId="9" fontId="4" fillId="0" borderId="4" xfId="1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 wrapText="1"/>
    </xf>
    <xf numFmtId="164" fontId="4" fillId="0" borderId="6" xfId="1" applyNumberFormat="1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1" fontId="4" fillId="0" borderId="7" xfId="0" applyNumberFormat="1" applyFont="1" applyBorder="1" applyAlignment="1">
      <alignment horizontal="center" vertical="center"/>
    </xf>
    <xf numFmtId="9" fontId="4" fillId="0" borderId="7" xfId="1" applyNumberFormat="1" applyFont="1" applyBorder="1" applyAlignment="1">
      <alignment horizontal="center" vertical="center" wrapText="1"/>
    </xf>
    <xf numFmtId="14" fontId="4" fillId="0" borderId="7" xfId="1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14" fontId="3" fillId="4" borderId="5" xfId="1" applyNumberFormat="1" applyFont="1" applyFill="1" applyBorder="1" applyAlignment="1">
      <alignment horizontal="center" vertical="center" wrapText="1"/>
    </xf>
    <xf numFmtId="14" fontId="3" fillId="4" borderId="10" xfId="1" applyNumberFormat="1" applyFont="1" applyFill="1" applyBorder="1" applyAlignment="1">
      <alignment horizontal="center" vertical="center" wrapText="1"/>
    </xf>
  </cellXfs>
  <cellStyles count="3">
    <cellStyle name="Collegamento ipertestuale" xfId="2" builtinId="8"/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@doc%20e%20MyPortal:%20formazione%20sull&#8217;utilizzo%20e%20la%20gestione%20degli%20applicati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3"/>
  <sheetViews>
    <sheetView showGridLines="0" tabSelected="1" zoomScale="60" zoomScaleNormal="60" zoomScaleSheetLayoutView="115" workbookViewId="0">
      <pane xSplit="6" ySplit="2" topLeftCell="K10" activePane="bottomRight" state="frozen"/>
      <selection pane="topRight" activeCell="G1" sqref="G1"/>
      <selection pane="bottomLeft" activeCell="A3" sqref="A3"/>
      <selection pane="bottomRight" activeCell="P19" sqref="P19"/>
    </sheetView>
  </sheetViews>
  <sheetFormatPr baseColWidth="10" defaultColWidth="9.33203125" defaultRowHeight="19" x14ac:dyDescent="0.25"/>
  <cols>
    <col min="1" max="1" width="9.83203125" style="6" bestFit="1" customWidth="1"/>
    <col min="2" max="2" width="10.6640625" style="6" bestFit="1" customWidth="1"/>
    <col min="3" max="3" width="55.1640625" style="6" customWidth="1"/>
    <col min="4" max="5" width="16.5" style="7" hidden="1" customWidth="1"/>
    <col min="6" max="6" width="16.5" style="29" hidden="1" customWidth="1"/>
    <col min="7" max="8" width="16.5" style="7" bestFit="1" customWidth="1"/>
    <col min="9" max="10" width="16.5" style="7" customWidth="1"/>
    <col min="11" max="11" width="19.1640625" style="7" customWidth="1"/>
    <col min="12" max="12" width="17.5" style="7" customWidth="1"/>
    <col min="13" max="13" width="19.1640625" style="7" customWidth="1"/>
    <col min="14" max="14" width="17.5" style="7" customWidth="1"/>
    <col min="15" max="15" width="19.1640625" style="7" customWidth="1"/>
    <col min="16" max="16" width="17.5" style="7" customWidth="1"/>
    <col min="17" max="17" width="16.5" style="29" customWidth="1"/>
    <col min="18" max="18" width="18.6640625" style="29" customWidth="1"/>
    <col min="19" max="19" width="14.83203125" style="29" customWidth="1"/>
    <col min="20" max="20" width="14.33203125" style="7" hidden="1" customWidth="1"/>
    <col min="21" max="21" width="14.83203125" style="7" customWidth="1"/>
    <col min="22" max="22" width="42.1640625" style="6" customWidth="1"/>
    <col min="23" max="23" width="15" style="6" customWidth="1"/>
    <col min="24" max="24" width="62.33203125" style="6" customWidth="1"/>
    <col min="25" max="25" width="13.1640625" style="6" customWidth="1"/>
    <col min="26" max="26" width="25.1640625" style="6" customWidth="1"/>
    <col min="27" max="27" width="16.33203125" style="6" customWidth="1"/>
    <col min="28" max="30" width="19.5" style="6" customWidth="1"/>
    <col min="31" max="31" width="19.5" style="8" customWidth="1"/>
    <col min="32" max="16384" width="9.33203125" style="1"/>
  </cols>
  <sheetData>
    <row r="1" spans="1:32" ht="18.75" customHeight="1" x14ac:dyDescent="0.25">
      <c r="A1" s="80" t="s">
        <v>102</v>
      </c>
      <c r="B1" s="80"/>
      <c r="C1" s="80"/>
      <c r="D1" s="85" t="s">
        <v>132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82" t="s">
        <v>105</v>
      </c>
      <c r="V1" s="83"/>
      <c r="W1" s="83"/>
      <c r="X1" s="83"/>
      <c r="Y1" s="83"/>
      <c r="Z1" s="83"/>
      <c r="AA1" s="84"/>
      <c r="AB1" s="81" t="s">
        <v>110</v>
      </c>
      <c r="AC1" s="81"/>
      <c r="AD1" s="81"/>
      <c r="AE1" s="81"/>
    </row>
    <row r="2" spans="1:32" s="2" customFormat="1" ht="60" x14ac:dyDescent="0.2">
      <c r="A2" s="18" t="s">
        <v>2</v>
      </c>
      <c r="B2" s="18" t="s">
        <v>14</v>
      </c>
      <c r="C2" s="18" t="s">
        <v>0</v>
      </c>
      <c r="D2" s="20" t="s">
        <v>134</v>
      </c>
      <c r="E2" s="20" t="s">
        <v>135</v>
      </c>
      <c r="F2" s="26" t="s">
        <v>133</v>
      </c>
      <c r="G2" s="19" t="s">
        <v>126</v>
      </c>
      <c r="H2" s="20" t="s">
        <v>127</v>
      </c>
      <c r="I2" s="20" t="s">
        <v>122</v>
      </c>
      <c r="J2" s="20" t="s">
        <v>123</v>
      </c>
      <c r="K2" s="20" t="s">
        <v>137</v>
      </c>
      <c r="L2" s="20" t="s">
        <v>138</v>
      </c>
      <c r="M2" s="20" t="s">
        <v>184</v>
      </c>
      <c r="N2" s="20" t="s">
        <v>185</v>
      </c>
      <c r="O2" s="20" t="s">
        <v>186</v>
      </c>
      <c r="P2" s="20" t="s">
        <v>187</v>
      </c>
      <c r="Q2" s="26" t="s">
        <v>133</v>
      </c>
      <c r="R2" s="26" t="s">
        <v>130</v>
      </c>
      <c r="S2" s="26" t="s">
        <v>131</v>
      </c>
      <c r="T2" s="3" t="s">
        <v>62</v>
      </c>
      <c r="U2" s="21" t="s">
        <v>103</v>
      </c>
      <c r="V2" s="22" t="s">
        <v>3</v>
      </c>
      <c r="W2" s="22" t="s">
        <v>104</v>
      </c>
      <c r="X2" s="22" t="s">
        <v>129</v>
      </c>
      <c r="Y2" s="22" t="s">
        <v>136</v>
      </c>
      <c r="Z2" s="22" t="s">
        <v>1</v>
      </c>
      <c r="AA2" s="22" t="s">
        <v>112</v>
      </c>
      <c r="AB2" s="23" t="s">
        <v>60</v>
      </c>
      <c r="AC2" s="23" t="s">
        <v>61</v>
      </c>
      <c r="AD2" s="23" t="s">
        <v>59</v>
      </c>
      <c r="AE2" s="23" t="s">
        <v>73</v>
      </c>
    </row>
    <row r="3" spans="1:32" ht="27" customHeight="1" x14ac:dyDescent="0.25">
      <c r="A3" s="72" t="s">
        <v>4</v>
      </c>
      <c r="B3" s="71" t="s">
        <v>15</v>
      </c>
      <c r="C3" s="42" t="s">
        <v>91</v>
      </c>
      <c r="D3" s="12">
        <v>42845</v>
      </c>
      <c r="E3" s="12">
        <v>43373</v>
      </c>
      <c r="F3" s="27">
        <f>E3-D3</f>
        <v>528</v>
      </c>
      <c r="G3" s="48">
        <v>42845</v>
      </c>
      <c r="H3" s="48">
        <v>43373</v>
      </c>
      <c r="I3" s="48">
        <v>42845</v>
      </c>
      <c r="J3" s="48">
        <v>43373</v>
      </c>
      <c r="K3" s="48">
        <v>42845</v>
      </c>
      <c r="L3" s="48">
        <v>43434</v>
      </c>
      <c r="M3" s="48">
        <v>42845</v>
      </c>
      <c r="N3" s="48">
        <v>43455</v>
      </c>
      <c r="O3" s="48">
        <v>42845</v>
      </c>
      <c r="P3" s="48">
        <v>43617</v>
      </c>
      <c r="Q3" s="56">
        <f>P3-O3</f>
        <v>772</v>
      </c>
      <c r="R3" s="58">
        <f ca="1">IF(NOW()-O3&gt;0,IF(U3&lt;&gt;"Conclusa",(NOW()-O3)/Q3,100%),0%)</f>
        <v>1.0343465516155688</v>
      </c>
      <c r="S3" s="60">
        <f ca="1">IF(NOW()-3&gt;0,IF(U3&lt;&gt;"Conclusa",P3-NOW(),0),Q3)</f>
        <v>-26.515537847219093</v>
      </c>
      <c r="T3" s="56">
        <f ca="1">S3-R3</f>
        <v>-27.549884398834664</v>
      </c>
      <c r="U3" s="54" t="s">
        <v>107</v>
      </c>
      <c r="V3" s="33" t="s">
        <v>141</v>
      </c>
      <c r="W3" s="32" t="s">
        <v>140</v>
      </c>
      <c r="X3" s="44"/>
      <c r="Y3" s="46"/>
      <c r="Z3" s="42" t="s">
        <v>55</v>
      </c>
      <c r="AA3" s="65">
        <v>43434</v>
      </c>
      <c r="AB3" s="50" t="s">
        <v>63</v>
      </c>
      <c r="AC3" s="50" t="s">
        <v>65</v>
      </c>
      <c r="AD3" s="50" t="s">
        <v>65</v>
      </c>
      <c r="AE3" s="63" t="s">
        <v>68</v>
      </c>
    </row>
    <row r="4" spans="1:32" ht="26.25" customHeight="1" x14ac:dyDescent="0.25">
      <c r="A4" s="72"/>
      <c r="B4" s="72"/>
      <c r="C4" s="43"/>
      <c r="D4" s="12"/>
      <c r="E4" s="12"/>
      <c r="F4" s="27"/>
      <c r="G4" s="49"/>
      <c r="H4" s="49"/>
      <c r="I4" s="49"/>
      <c r="J4" s="49"/>
      <c r="K4" s="49"/>
      <c r="L4" s="49"/>
      <c r="M4" s="49"/>
      <c r="N4" s="49"/>
      <c r="O4" s="49"/>
      <c r="P4" s="49"/>
      <c r="Q4" s="57"/>
      <c r="R4" s="59" t="e">
        <f ca="1">IF(NOW()-K4&gt;0,IF(U4&lt;&gt;"Conclusa",(NOW()-K4)/Q4,100%),0%)</f>
        <v>#DIV/0!</v>
      </c>
      <c r="S4" s="61">
        <f ca="1">IF(NOW()-K4&gt;0,IF(U4&lt;&gt;"Conclusa",L4-NOW(),0),Q4)</f>
        <v>-43643.515537847219</v>
      </c>
      <c r="T4" s="57"/>
      <c r="U4" s="55"/>
      <c r="V4" s="33" t="s">
        <v>142</v>
      </c>
      <c r="W4" s="32" t="s">
        <v>108</v>
      </c>
      <c r="X4" s="45"/>
      <c r="Y4" s="47"/>
      <c r="Z4" s="43"/>
      <c r="AA4" s="66"/>
      <c r="AB4" s="51"/>
      <c r="AC4" s="51"/>
      <c r="AD4" s="51"/>
      <c r="AE4" s="64"/>
    </row>
    <row r="5" spans="1:32" ht="50.25" customHeight="1" x14ac:dyDescent="0.25">
      <c r="A5" s="79"/>
      <c r="B5" s="71" t="s">
        <v>16</v>
      </c>
      <c r="C5" s="42" t="s">
        <v>94</v>
      </c>
      <c r="D5" s="9">
        <v>43009</v>
      </c>
      <c r="E5" s="9">
        <v>43373</v>
      </c>
      <c r="F5" s="27">
        <f t="shared" ref="F5:F64" si="0">E5-D5</f>
        <v>364</v>
      </c>
      <c r="G5" s="48">
        <v>43222</v>
      </c>
      <c r="H5" s="48">
        <v>43586</v>
      </c>
      <c r="I5" s="48">
        <v>43222</v>
      </c>
      <c r="J5" s="48">
        <v>43586</v>
      </c>
      <c r="K5" s="48">
        <v>43222</v>
      </c>
      <c r="L5" s="48">
        <v>43586</v>
      </c>
      <c r="M5" s="48">
        <v>43222</v>
      </c>
      <c r="N5" s="48">
        <v>43586</v>
      </c>
      <c r="O5" s="48">
        <v>43222</v>
      </c>
      <c r="P5" s="48">
        <v>43799</v>
      </c>
      <c r="Q5" s="56">
        <f>P5-O5</f>
        <v>577</v>
      </c>
      <c r="R5" s="58">
        <f ca="1">IF(NOW()-O5&gt;0,IF(U5&lt;&gt;"Conclusa",(NOW()-O5)/Q5,100%),0%)</f>
        <v>0.73052952833140228</v>
      </c>
      <c r="S5" s="60">
        <f ca="1">IF(NOW()-O5&gt;0,IF(U5&lt;&gt;"Conclusa",P5-NOW(),0),Q5)</f>
        <v>155.48446215278091</v>
      </c>
      <c r="T5" s="11"/>
      <c r="U5" s="54" t="s">
        <v>107</v>
      </c>
      <c r="V5" s="52"/>
      <c r="W5" s="54"/>
      <c r="X5" s="33" t="s">
        <v>166</v>
      </c>
      <c r="Y5" s="17"/>
      <c r="Z5" s="42"/>
      <c r="AA5" s="50"/>
      <c r="AB5" s="50" t="s">
        <v>63</v>
      </c>
      <c r="AC5" s="50" t="s">
        <v>65</v>
      </c>
      <c r="AD5" s="50" t="s">
        <v>65</v>
      </c>
      <c r="AE5" s="63" t="s">
        <v>68</v>
      </c>
    </row>
    <row r="6" spans="1:32" ht="45" customHeight="1" x14ac:dyDescent="0.25">
      <c r="A6" s="79"/>
      <c r="B6" s="72"/>
      <c r="C6" s="43"/>
      <c r="D6" s="9"/>
      <c r="E6" s="9"/>
      <c r="F6" s="27"/>
      <c r="G6" s="49"/>
      <c r="H6" s="49"/>
      <c r="I6" s="49"/>
      <c r="J6" s="49"/>
      <c r="K6" s="49"/>
      <c r="L6" s="49"/>
      <c r="M6" s="49"/>
      <c r="N6" s="49"/>
      <c r="O6" s="49"/>
      <c r="P6" s="49"/>
      <c r="Q6" s="57"/>
      <c r="R6" s="59" t="e">
        <f ca="1">IF(NOW()-K6&gt;0,IF(U6&lt;&gt;"Conclusa",(NOW()-K6)/Q6,100%),0%)</f>
        <v>#DIV/0!</v>
      </c>
      <c r="S6" s="61">
        <f ca="1">IF(NOW()-K6&gt;0,IF(U6&lt;&gt;"Conclusa",L6-NOW(),0),Q6)</f>
        <v>-43643.515537847219</v>
      </c>
      <c r="T6" s="11"/>
      <c r="U6" s="55"/>
      <c r="V6" s="53"/>
      <c r="W6" s="55"/>
      <c r="X6" s="33" t="s">
        <v>167</v>
      </c>
      <c r="Y6" s="17"/>
      <c r="Z6" s="43"/>
      <c r="AA6" s="51"/>
      <c r="AB6" s="51"/>
      <c r="AC6" s="51"/>
      <c r="AD6" s="51"/>
      <c r="AE6" s="64"/>
    </row>
    <row r="7" spans="1:32" ht="40" x14ac:dyDescent="0.25">
      <c r="A7" s="79"/>
      <c r="B7" s="16" t="s">
        <v>17</v>
      </c>
      <c r="C7" s="13" t="s">
        <v>79</v>
      </c>
      <c r="D7" s="9">
        <v>43040</v>
      </c>
      <c r="E7" s="9">
        <v>43373</v>
      </c>
      <c r="F7" s="27">
        <f t="shared" si="0"/>
        <v>333</v>
      </c>
      <c r="G7" s="4">
        <v>43252</v>
      </c>
      <c r="H7" s="9">
        <v>43586</v>
      </c>
      <c r="I7" s="4">
        <v>43344</v>
      </c>
      <c r="J7" s="9">
        <v>43586</v>
      </c>
      <c r="K7" s="12">
        <v>43252</v>
      </c>
      <c r="L7" s="12">
        <v>43586</v>
      </c>
      <c r="M7" s="12">
        <v>43252</v>
      </c>
      <c r="N7" s="12">
        <v>43586</v>
      </c>
      <c r="O7" s="12">
        <v>43252</v>
      </c>
      <c r="P7" s="12">
        <v>43799</v>
      </c>
      <c r="Q7" s="27">
        <f>P7-O7</f>
        <v>547</v>
      </c>
      <c r="R7" s="30">
        <f ca="1">IF(NOW()-O7&gt;0,IF(U7&lt;&gt;"Conclusa",(NOW()-O7)/Q7,100%),0%)</f>
        <v>0.71575052622891977</v>
      </c>
      <c r="S7" s="31">
        <f t="shared" ref="S7:S14" ca="1" si="1">IF(NOW()-O7&gt;0,IF(U7&lt;&gt;"Conclusa",P7-NOW(),0),Q7)</f>
        <v>155.48446215278091</v>
      </c>
      <c r="T7" s="11"/>
      <c r="U7" s="32" t="s">
        <v>107</v>
      </c>
      <c r="V7" s="33"/>
      <c r="W7" s="32"/>
      <c r="X7" s="33"/>
      <c r="Y7" s="17"/>
      <c r="Z7" s="13"/>
      <c r="AA7" s="11"/>
      <c r="AB7" s="11" t="s">
        <v>63</v>
      </c>
      <c r="AC7" s="11"/>
      <c r="AD7" s="11"/>
      <c r="AE7" s="5" t="s">
        <v>68</v>
      </c>
    </row>
    <row r="8" spans="1:32" ht="40" x14ac:dyDescent="0.25">
      <c r="A8" s="79"/>
      <c r="B8" s="16" t="s">
        <v>18</v>
      </c>
      <c r="C8" s="13" t="s">
        <v>5</v>
      </c>
      <c r="D8" s="9">
        <v>43040</v>
      </c>
      <c r="E8" s="9">
        <v>43373</v>
      </c>
      <c r="F8" s="27">
        <f t="shared" si="0"/>
        <v>333</v>
      </c>
      <c r="G8" s="4">
        <v>43222</v>
      </c>
      <c r="H8" s="9">
        <v>43586</v>
      </c>
      <c r="I8" s="4">
        <v>43222</v>
      </c>
      <c r="J8" s="9">
        <v>43586</v>
      </c>
      <c r="K8" s="12">
        <v>43222</v>
      </c>
      <c r="L8" s="12">
        <v>43586</v>
      </c>
      <c r="M8" s="12">
        <v>43222</v>
      </c>
      <c r="N8" s="12">
        <v>43586</v>
      </c>
      <c r="O8" s="12">
        <v>43222</v>
      </c>
      <c r="P8" s="12">
        <v>43799</v>
      </c>
      <c r="Q8" s="27">
        <f>P8-O8</f>
        <v>577</v>
      </c>
      <c r="R8" s="30">
        <f ca="1">IF(NOW()-O8&gt;0,IF(U8&lt;&gt;"Conclusa",(NOW()-O8)/Q8,100%),0%)</f>
        <v>0.73052952833140228</v>
      </c>
      <c r="S8" s="31">
        <f t="shared" ca="1" si="1"/>
        <v>155.48446215278091</v>
      </c>
      <c r="T8" s="11"/>
      <c r="U8" s="32" t="s">
        <v>107</v>
      </c>
      <c r="V8" s="33"/>
      <c r="W8" s="32"/>
      <c r="X8" s="33"/>
      <c r="Y8" s="17"/>
      <c r="Z8" s="13"/>
      <c r="AA8" s="11"/>
      <c r="AB8" s="11" t="s">
        <v>66</v>
      </c>
      <c r="AC8" s="11" t="s">
        <v>65</v>
      </c>
      <c r="AD8" s="11"/>
      <c r="AE8" s="5" t="s">
        <v>68</v>
      </c>
    </row>
    <row r="9" spans="1:32" ht="80" x14ac:dyDescent="0.25">
      <c r="A9" s="79"/>
      <c r="B9" s="16" t="s">
        <v>19</v>
      </c>
      <c r="C9" s="13" t="s">
        <v>92</v>
      </c>
      <c r="D9" s="9">
        <v>43009</v>
      </c>
      <c r="E9" s="9">
        <v>43373</v>
      </c>
      <c r="F9" s="27">
        <f t="shared" si="0"/>
        <v>364</v>
      </c>
      <c r="G9" s="4">
        <v>43222</v>
      </c>
      <c r="H9" s="9">
        <v>43586</v>
      </c>
      <c r="I9" s="4">
        <v>43222</v>
      </c>
      <c r="J9" s="9">
        <v>43586</v>
      </c>
      <c r="K9" s="12">
        <v>43222</v>
      </c>
      <c r="L9" s="12">
        <v>43586</v>
      </c>
      <c r="M9" s="12">
        <v>43222</v>
      </c>
      <c r="N9" s="12">
        <v>43586</v>
      </c>
      <c r="O9" s="12">
        <v>43222</v>
      </c>
      <c r="P9" s="12">
        <v>43799</v>
      </c>
      <c r="Q9" s="27">
        <f>P9-O9</f>
        <v>577</v>
      </c>
      <c r="R9" s="30">
        <f t="shared" ref="R9" ca="1" si="2">IF(NOW()-O9&gt;0,IF(U9&lt;&gt;"Conclusa",(NOW()-O9)/Q9,100%),0%)</f>
        <v>0.73052952833140228</v>
      </c>
      <c r="S9" s="31">
        <f t="shared" ca="1" si="1"/>
        <v>155.48446215278091</v>
      </c>
      <c r="T9" s="11"/>
      <c r="U9" s="32" t="s">
        <v>107</v>
      </c>
      <c r="V9" s="33"/>
      <c r="W9" s="32"/>
      <c r="X9" s="33"/>
      <c r="Y9" s="17"/>
      <c r="Z9" s="13"/>
      <c r="AA9" s="11"/>
      <c r="AB9" s="11" t="s">
        <v>66</v>
      </c>
      <c r="AC9" s="11" t="s">
        <v>65</v>
      </c>
      <c r="AD9" s="11" t="s">
        <v>65</v>
      </c>
      <c r="AE9" s="5" t="s">
        <v>68</v>
      </c>
    </row>
    <row r="10" spans="1:32" ht="80" x14ac:dyDescent="0.25">
      <c r="A10" s="79"/>
      <c r="B10" s="16" t="s">
        <v>20</v>
      </c>
      <c r="C10" s="13" t="s">
        <v>93</v>
      </c>
      <c r="D10" s="9">
        <v>43009</v>
      </c>
      <c r="E10" s="9">
        <v>43373</v>
      </c>
      <c r="F10" s="27">
        <f t="shared" si="0"/>
        <v>364</v>
      </c>
      <c r="G10" s="4">
        <v>43222</v>
      </c>
      <c r="H10" s="9">
        <v>43586</v>
      </c>
      <c r="I10" s="4">
        <v>43222</v>
      </c>
      <c r="J10" s="9">
        <v>43586</v>
      </c>
      <c r="K10" s="12">
        <v>43222</v>
      </c>
      <c r="L10" s="12">
        <v>43586</v>
      </c>
      <c r="M10" s="12">
        <v>43222</v>
      </c>
      <c r="N10" s="12">
        <v>43586</v>
      </c>
      <c r="O10" s="12">
        <v>43222</v>
      </c>
      <c r="P10" s="12">
        <v>43799</v>
      </c>
      <c r="Q10" s="27">
        <f>P10-O10</f>
        <v>577</v>
      </c>
      <c r="R10" s="30">
        <f t="shared" ref="R10:R18" ca="1" si="3">IF(NOW()-O10&gt;0,IF(U10&lt;&gt;"Conclusa",(NOW()-O10)/Q10,100%),0%)</f>
        <v>0.73052952833140228</v>
      </c>
      <c r="S10" s="31">
        <f t="shared" ca="1" si="1"/>
        <v>155.48446215278091</v>
      </c>
      <c r="T10" s="11"/>
      <c r="U10" s="32" t="s">
        <v>107</v>
      </c>
      <c r="V10" s="33" t="s">
        <v>143</v>
      </c>
      <c r="W10" s="32" t="s">
        <v>108</v>
      </c>
      <c r="X10" s="33"/>
      <c r="Y10" s="17"/>
      <c r="Z10" s="13"/>
      <c r="AA10" s="11"/>
      <c r="AB10" s="11" t="s">
        <v>66</v>
      </c>
      <c r="AC10" s="11" t="s">
        <v>64</v>
      </c>
      <c r="AD10" s="11" t="s">
        <v>64</v>
      </c>
      <c r="AE10" s="5" t="s">
        <v>68</v>
      </c>
    </row>
    <row r="11" spans="1:32" ht="40" x14ac:dyDescent="0.25">
      <c r="A11" s="79"/>
      <c r="B11" s="16" t="s">
        <v>21</v>
      </c>
      <c r="C11" s="13" t="s">
        <v>6</v>
      </c>
      <c r="D11" s="9">
        <v>43009</v>
      </c>
      <c r="E11" s="9">
        <v>43373</v>
      </c>
      <c r="F11" s="27">
        <f t="shared" si="0"/>
        <v>364</v>
      </c>
      <c r="G11" s="4">
        <v>43222</v>
      </c>
      <c r="H11" s="9">
        <v>43586</v>
      </c>
      <c r="I11" s="4">
        <v>43222</v>
      </c>
      <c r="J11" s="9">
        <v>43586</v>
      </c>
      <c r="K11" s="12">
        <v>43222</v>
      </c>
      <c r="L11" s="12">
        <v>43586</v>
      </c>
      <c r="M11" s="12">
        <v>43222</v>
      </c>
      <c r="N11" s="12">
        <v>43586</v>
      </c>
      <c r="O11" s="12">
        <v>43222</v>
      </c>
      <c r="P11" s="12">
        <v>43799</v>
      </c>
      <c r="Q11" s="27">
        <f t="shared" ref="Q11" si="4">P11-O11</f>
        <v>577</v>
      </c>
      <c r="R11" s="30">
        <f t="shared" ca="1" si="3"/>
        <v>0.73052952833140228</v>
      </c>
      <c r="S11" s="31">
        <f t="shared" ca="1" si="1"/>
        <v>155.48446215278091</v>
      </c>
      <c r="T11" s="11"/>
      <c r="U11" s="32" t="s">
        <v>107</v>
      </c>
      <c r="V11" s="33"/>
      <c r="W11" s="32"/>
      <c r="X11" s="33"/>
      <c r="Y11" s="17"/>
      <c r="Z11" s="13"/>
      <c r="AA11" s="11"/>
      <c r="AB11" s="11" t="s">
        <v>66</v>
      </c>
      <c r="AC11" s="11"/>
      <c r="AD11" s="11"/>
      <c r="AE11" s="5" t="s">
        <v>68</v>
      </c>
    </row>
    <row r="12" spans="1:32" ht="120" x14ac:dyDescent="0.25">
      <c r="A12" s="79" t="s">
        <v>7</v>
      </c>
      <c r="B12" s="16" t="s">
        <v>23</v>
      </c>
      <c r="C12" s="13" t="s">
        <v>80</v>
      </c>
      <c r="D12" s="9">
        <v>43028</v>
      </c>
      <c r="E12" s="9">
        <v>43069</v>
      </c>
      <c r="F12" s="27">
        <f t="shared" si="0"/>
        <v>41</v>
      </c>
      <c r="G12" s="4">
        <v>43313</v>
      </c>
      <c r="H12" s="9">
        <v>43373</v>
      </c>
      <c r="I12" s="4">
        <v>43313</v>
      </c>
      <c r="J12" s="9">
        <v>43373</v>
      </c>
      <c r="K12" s="12">
        <v>43313</v>
      </c>
      <c r="L12" s="12">
        <v>43434</v>
      </c>
      <c r="M12" s="12">
        <v>43313</v>
      </c>
      <c r="N12" s="12">
        <v>43455</v>
      </c>
      <c r="O12" s="12">
        <v>43374</v>
      </c>
      <c r="P12" s="12">
        <v>43647</v>
      </c>
      <c r="Q12" s="27">
        <f>P12-O12</f>
        <v>273</v>
      </c>
      <c r="R12" s="30">
        <f ca="1">IF(NOW()-O12&gt;0,IF(U12&lt;&gt;"Conclusa",(NOW()-O12)/Q12,100%),0%)</f>
        <v>0.98723640237076593</v>
      </c>
      <c r="S12" s="31">
        <f t="shared" ca="1" si="1"/>
        <v>3.4844621527809068</v>
      </c>
      <c r="T12" s="11"/>
      <c r="U12" s="32" t="s">
        <v>107</v>
      </c>
      <c r="V12" s="33" t="s">
        <v>144</v>
      </c>
      <c r="W12" s="32" t="s">
        <v>108</v>
      </c>
      <c r="X12" s="33"/>
      <c r="Y12" s="17"/>
      <c r="Z12" s="13"/>
      <c r="AA12" s="11"/>
      <c r="AB12" s="11" t="s">
        <v>65</v>
      </c>
      <c r="AC12" s="11" t="s">
        <v>63</v>
      </c>
      <c r="AD12" s="11" t="s">
        <v>65</v>
      </c>
      <c r="AE12" s="11" t="s">
        <v>74</v>
      </c>
      <c r="AF12" s="1" t="s">
        <v>11</v>
      </c>
    </row>
    <row r="13" spans="1:32" ht="60" x14ac:dyDescent="0.25">
      <c r="A13" s="79"/>
      <c r="B13" s="16" t="s">
        <v>22</v>
      </c>
      <c r="C13" s="13" t="s">
        <v>81</v>
      </c>
      <c r="D13" s="9">
        <v>43040</v>
      </c>
      <c r="E13" s="9">
        <v>43084</v>
      </c>
      <c r="F13" s="27">
        <f t="shared" si="0"/>
        <v>44</v>
      </c>
      <c r="G13" s="4">
        <v>43313</v>
      </c>
      <c r="H13" s="9">
        <v>43403</v>
      </c>
      <c r="I13" s="4">
        <v>43313</v>
      </c>
      <c r="J13" s="9">
        <v>43403</v>
      </c>
      <c r="K13" s="12">
        <v>43313</v>
      </c>
      <c r="L13" s="12">
        <v>43455</v>
      </c>
      <c r="M13" s="12">
        <v>43313</v>
      </c>
      <c r="N13" s="12">
        <v>43455</v>
      </c>
      <c r="O13" s="12">
        <v>43556</v>
      </c>
      <c r="P13" s="12">
        <v>43661</v>
      </c>
      <c r="Q13" s="27">
        <f t="shared" ref="Q13:Q16" si="5">P13-O13</f>
        <v>105</v>
      </c>
      <c r="R13" s="30">
        <f t="shared" ca="1" si="3"/>
        <v>0.83348131283065807</v>
      </c>
      <c r="S13" s="31">
        <f t="shared" ca="1" si="1"/>
        <v>17.484462152780907</v>
      </c>
      <c r="T13" s="11"/>
      <c r="U13" s="32" t="s">
        <v>107</v>
      </c>
      <c r="V13" s="33"/>
      <c r="W13" s="32"/>
      <c r="X13" s="33"/>
      <c r="Y13" s="17"/>
      <c r="Z13" s="13"/>
      <c r="AA13" s="11"/>
      <c r="AB13" s="11" t="s">
        <v>65</v>
      </c>
      <c r="AC13" s="11" t="s">
        <v>63</v>
      </c>
      <c r="AD13" s="10"/>
      <c r="AE13" s="11" t="s">
        <v>74</v>
      </c>
    </row>
    <row r="14" spans="1:32" ht="60" x14ac:dyDescent="0.25">
      <c r="A14" s="79"/>
      <c r="B14" s="16" t="s">
        <v>24</v>
      </c>
      <c r="C14" s="13" t="s">
        <v>95</v>
      </c>
      <c r="D14" s="9">
        <v>43040</v>
      </c>
      <c r="E14" s="9">
        <v>43069</v>
      </c>
      <c r="F14" s="27">
        <f t="shared" si="0"/>
        <v>29</v>
      </c>
      <c r="G14" s="4">
        <v>43313</v>
      </c>
      <c r="H14" s="9">
        <v>43373</v>
      </c>
      <c r="I14" s="4">
        <v>43313</v>
      </c>
      <c r="J14" s="9">
        <v>43358</v>
      </c>
      <c r="K14" s="12">
        <v>43388</v>
      </c>
      <c r="L14" s="12">
        <v>43434</v>
      </c>
      <c r="M14" s="12">
        <v>43388</v>
      </c>
      <c r="N14" s="12">
        <v>43449</v>
      </c>
      <c r="O14" s="12">
        <v>43556</v>
      </c>
      <c r="P14" s="12">
        <v>43678</v>
      </c>
      <c r="Q14" s="27">
        <f>P14-O14</f>
        <v>122</v>
      </c>
      <c r="R14" s="30">
        <f ca="1">IF(NOW()-O14&gt;0,IF(U14&lt;&gt;"Conclusa",(NOW()-O14)/Q14,100%),0%)</f>
        <v>0.71734047415753355</v>
      </c>
      <c r="S14" s="31">
        <f t="shared" ca="1" si="1"/>
        <v>34.484462152780907</v>
      </c>
      <c r="T14" s="11"/>
      <c r="U14" s="32" t="s">
        <v>107</v>
      </c>
      <c r="V14" s="33"/>
      <c r="W14" s="32"/>
      <c r="X14" s="33"/>
      <c r="Y14" s="17"/>
      <c r="Z14" s="13"/>
      <c r="AA14" s="11"/>
      <c r="AB14" s="11"/>
      <c r="AC14" s="11" t="s">
        <v>63</v>
      </c>
      <c r="AD14" s="11"/>
      <c r="AE14" s="11" t="s">
        <v>69</v>
      </c>
    </row>
    <row r="15" spans="1:32" ht="60" x14ac:dyDescent="0.25">
      <c r="A15" s="79"/>
      <c r="B15" s="16" t="s">
        <v>25</v>
      </c>
      <c r="C15" s="13" t="s">
        <v>8</v>
      </c>
      <c r="D15" s="9">
        <v>43040</v>
      </c>
      <c r="E15" s="9">
        <v>43100</v>
      </c>
      <c r="F15" s="27">
        <f t="shared" si="0"/>
        <v>60</v>
      </c>
      <c r="G15" s="4">
        <v>43358</v>
      </c>
      <c r="H15" s="9">
        <v>43388</v>
      </c>
      <c r="I15" s="4">
        <v>43358</v>
      </c>
      <c r="J15" s="9">
        <v>43388</v>
      </c>
      <c r="K15" s="12">
        <v>43313</v>
      </c>
      <c r="L15" s="12">
        <v>43449</v>
      </c>
      <c r="M15" s="12">
        <v>43313</v>
      </c>
      <c r="N15" s="12">
        <v>43455</v>
      </c>
      <c r="O15" s="12">
        <v>43191</v>
      </c>
      <c r="P15" s="12">
        <v>43678</v>
      </c>
      <c r="Q15" s="27">
        <f t="shared" si="5"/>
        <v>487</v>
      </c>
      <c r="R15" s="30">
        <f t="shared" ca="1" si="3"/>
        <v>0.92919001611338625</v>
      </c>
      <c r="S15" s="31">
        <f t="shared" ref="S15" ca="1" si="6">IF(NOW()-O15&gt;0,IF(U15&lt;&gt;"Conclusa",P15-NOW(),0),Q15)</f>
        <v>34.484462152780907</v>
      </c>
      <c r="T15" s="11"/>
      <c r="U15" s="32" t="s">
        <v>107</v>
      </c>
      <c r="V15" s="33" t="s">
        <v>145</v>
      </c>
      <c r="W15" s="32" t="s">
        <v>108</v>
      </c>
      <c r="X15" s="33" t="s">
        <v>168</v>
      </c>
      <c r="Y15" s="17"/>
      <c r="Z15" s="13"/>
      <c r="AA15" s="11"/>
      <c r="AB15" s="11" t="s">
        <v>64</v>
      </c>
      <c r="AC15" s="11" t="s">
        <v>66</v>
      </c>
      <c r="AD15" s="11" t="s">
        <v>64</v>
      </c>
      <c r="AE15" s="11" t="s">
        <v>69</v>
      </c>
    </row>
    <row r="16" spans="1:32" ht="60" x14ac:dyDescent="0.25">
      <c r="A16" s="79"/>
      <c r="B16" s="16" t="s">
        <v>26</v>
      </c>
      <c r="C16" s="13" t="s">
        <v>114</v>
      </c>
      <c r="D16" s="9">
        <v>43101</v>
      </c>
      <c r="E16" s="9">
        <v>43190</v>
      </c>
      <c r="F16" s="27">
        <f t="shared" si="0"/>
        <v>89</v>
      </c>
      <c r="G16" s="4">
        <v>43344</v>
      </c>
      <c r="H16" s="9">
        <v>43403</v>
      </c>
      <c r="I16" s="4">
        <v>43344</v>
      </c>
      <c r="J16" s="9">
        <v>43403</v>
      </c>
      <c r="K16" s="12">
        <v>43358</v>
      </c>
      <c r="L16" s="4">
        <v>43434</v>
      </c>
      <c r="M16" s="12">
        <v>43358</v>
      </c>
      <c r="N16" s="4">
        <v>43455</v>
      </c>
      <c r="O16" s="12">
        <v>43358</v>
      </c>
      <c r="P16" s="4">
        <v>43739</v>
      </c>
      <c r="Q16" s="27">
        <f t="shared" si="5"/>
        <v>381</v>
      </c>
      <c r="R16" s="30">
        <f t="shared" ca="1" si="3"/>
        <v>0.74938461377222854</v>
      </c>
      <c r="S16" s="31">
        <f t="shared" ref="S16:S17" ca="1" si="7">IF(NOW()-O16&gt;0,IF(U16&lt;&gt;"Conclusa",P16-NOW(),0),Q16)</f>
        <v>95.484462152780907</v>
      </c>
      <c r="T16" s="11"/>
      <c r="U16" s="32" t="s">
        <v>107</v>
      </c>
      <c r="V16" s="33" t="s">
        <v>146</v>
      </c>
      <c r="W16" s="32" t="s">
        <v>108</v>
      </c>
      <c r="X16" s="33" t="s">
        <v>164</v>
      </c>
      <c r="Y16" s="17"/>
      <c r="Z16" s="13" t="s">
        <v>111</v>
      </c>
      <c r="AA16" s="24">
        <v>43434</v>
      </c>
      <c r="AB16" s="11" t="s">
        <v>65</v>
      </c>
      <c r="AC16" s="11" t="s">
        <v>66</v>
      </c>
      <c r="AD16" s="11" t="s">
        <v>65</v>
      </c>
      <c r="AE16" s="11" t="s">
        <v>69</v>
      </c>
    </row>
    <row r="17" spans="1:31" ht="60" x14ac:dyDescent="0.25">
      <c r="A17" s="79"/>
      <c r="B17" s="16" t="s">
        <v>27</v>
      </c>
      <c r="C17" s="13" t="s">
        <v>115</v>
      </c>
      <c r="D17" s="9" t="s">
        <v>124</v>
      </c>
      <c r="E17" s="9" t="s">
        <v>128</v>
      </c>
      <c r="F17" s="27" t="s">
        <v>124</v>
      </c>
      <c r="G17" s="4">
        <v>43374</v>
      </c>
      <c r="H17" s="9">
        <v>43434</v>
      </c>
      <c r="I17" s="4">
        <v>43374</v>
      </c>
      <c r="J17" s="9">
        <v>43434</v>
      </c>
      <c r="K17" s="12">
        <v>43358</v>
      </c>
      <c r="L17" s="4">
        <v>43455</v>
      </c>
      <c r="M17" s="12">
        <v>43358</v>
      </c>
      <c r="N17" s="4">
        <v>43496</v>
      </c>
      <c r="O17" s="12">
        <v>43358</v>
      </c>
      <c r="P17" s="4">
        <v>43739</v>
      </c>
      <c r="Q17" s="27">
        <f>P17-O17</f>
        <v>381</v>
      </c>
      <c r="R17" s="30">
        <f t="shared" ca="1" si="3"/>
        <v>0.74938461377222854</v>
      </c>
      <c r="S17" s="31">
        <f t="shared" ca="1" si="7"/>
        <v>95.484462152780907</v>
      </c>
      <c r="T17" s="11"/>
      <c r="U17" s="32" t="s">
        <v>107</v>
      </c>
      <c r="V17" s="33" t="s">
        <v>147</v>
      </c>
      <c r="W17" s="32" t="s">
        <v>108</v>
      </c>
      <c r="X17" s="33" t="s">
        <v>164</v>
      </c>
      <c r="Y17" s="17"/>
      <c r="Z17" s="13" t="s">
        <v>113</v>
      </c>
      <c r="AA17" s="24">
        <v>43455</v>
      </c>
      <c r="AB17" s="11" t="s">
        <v>65</v>
      </c>
      <c r="AC17" s="11" t="s">
        <v>66</v>
      </c>
      <c r="AD17" s="11" t="s">
        <v>65</v>
      </c>
      <c r="AE17" s="11" t="s">
        <v>69</v>
      </c>
    </row>
    <row r="18" spans="1:31" ht="40" x14ac:dyDescent="0.25">
      <c r="A18" s="79"/>
      <c r="B18" s="16" t="s">
        <v>28</v>
      </c>
      <c r="C18" s="13" t="s">
        <v>9</v>
      </c>
      <c r="D18" s="9">
        <v>43160</v>
      </c>
      <c r="E18" s="9">
        <v>43342</v>
      </c>
      <c r="F18" s="27">
        <f t="shared" si="0"/>
        <v>182</v>
      </c>
      <c r="G18" s="4">
        <v>43434</v>
      </c>
      <c r="H18" s="9">
        <v>43586</v>
      </c>
      <c r="I18" s="4">
        <v>43434</v>
      </c>
      <c r="J18" s="9">
        <v>43586</v>
      </c>
      <c r="K18" s="4">
        <v>43466</v>
      </c>
      <c r="L18" s="9">
        <v>43586</v>
      </c>
      <c r="M18" s="4">
        <v>43466</v>
      </c>
      <c r="N18" s="9">
        <v>43586</v>
      </c>
      <c r="O18" s="4">
        <v>43617</v>
      </c>
      <c r="P18" s="9">
        <v>43770</v>
      </c>
      <c r="Q18" s="27">
        <f t="shared" ref="Q18" si="8">P18-O18</f>
        <v>153</v>
      </c>
      <c r="R18" s="30">
        <f t="shared" ca="1" si="3"/>
        <v>0.17330416893607251</v>
      </c>
      <c r="S18" s="31">
        <f ca="1">IF(NOW()-O18&gt;0,IF(U18&lt;&gt;"Conclusa",P18-NOW(),0),Q18)</f>
        <v>126.48446215278091</v>
      </c>
      <c r="T18" s="11"/>
      <c r="U18" s="32" t="s">
        <v>106</v>
      </c>
      <c r="V18" s="33"/>
      <c r="W18" s="32"/>
      <c r="X18" s="33"/>
      <c r="Y18" s="17"/>
      <c r="Z18" s="13"/>
      <c r="AA18" s="11"/>
      <c r="AB18" s="11" t="s">
        <v>64</v>
      </c>
      <c r="AC18" s="11" t="s">
        <v>66</v>
      </c>
      <c r="AD18" s="11" t="s">
        <v>64</v>
      </c>
      <c r="AE18" s="11" t="s">
        <v>69</v>
      </c>
    </row>
    <row r="19" spans="1:31" ht="40" x14ac:dyDescent="0.25">
      <c r="A19" s="79"/>
      <c r="B19" s="16" t="s">
        <v>29</v>
      </c>
      <c r="C19" s="13" t="s">
        <v>10</v>
      </c>
      <c r="D19" s="9">
        <v>43252</v>
      </c>
      <c r="E19" s="9">
        <v>43373</v>
      </c>
      <c r="F19" s="27">
        <f t="shared" si="0"/>
        <v>121</v>
      </c>
      <c r="G19" s="4">
        <v>43435</v>
      </c>
      <c r="H19" s="9">
        <v>43586</v>
      </c>
      <c r="I19" s="4">
        <v>43435</v>
      </c>
      <c r="J19" s="9">
        <v>43586</v>
      </c>
      <c r="K19" s="4">
        <v>43466</v>
      </c>
      <c r="L19" s="9">
        <v>43586</v>
      </c>
      <c r="M19" s="4">
        <v>43466</v>
      </c>
      <c r="N19" s="9">
        <v>43586</v>
      </c>
      <c r="O19" s="4">
        <v>43739</v>
      </c>
      <c r="P19" s="9">
        <v>43799</v>
      </c>
      <c r="Q19" s="27">
        <f>P19-O19</f>
        <v>60</v>
      </c>
      <c r="R19" s="30">
        <f t="shared" ref="R19:R28" ca="1" si="9">IF(NOW()-O19&gt;0,IF(U19&lt;&gt;"Conclusa",(NOW()-O19)/Q19,100%),0%)</f>
        <v>0</v>
      </c>
      <c r="S19" s="31">
        <f t="shared" ref="S19:S29" ca="1" si="10">IF(NOW()-O19&gt;0,IF(U19&lt;&gt;"Conclusa",P19-NOW(),0),Q19)</f>
        <v>60</v>
      </c>
      <c r="T19" s="11"/>
      <c r="U19" s="32" t="s">
        <v>106</v>
      </c>
      <c r="V19" s="33" t="s">
        <v>148</v>
      </c>
      <c r="W19" s="32" t="s">
        <v>109</v>
      </c>
      <c r="X19" s="33"/>
      <c r="Y19" s="17"/>
      <c r="Z19" s="13" t="s">
        <v>82</v>
      </c>
      <c r="AA19" s="24">
        <v>43586</v>
      </c>
      <c r="AB19" s="11" t="s">
        <v>65</v>
      </c>
      <c r="AC19" s="11" t="s">
        <v>66</v>
      </c>
      <c r="AD19" s="11" t="s">
        <v>65</v>
      </c>
      <c r="AE19" s="11" t="s">
        <v>69</v>
      </c>
    </row>
    <row r="20" spans="1:31" ht="120" x14ac:dyDescent="0.25">
      <c r="A20" s="36" t="s">
        <v>12</v>
      </c>
      <c r="B20" s="16" t="s">
        <v>30</v>
      </c>
      <c r="C20" s="13" t="s">
        <v>182</v>
      </c>
      <c r="D20" s="9">
        <v>43009</v>
      </c>
      <c r="E20" s="9">
        <v>43039</v>
      </c>
      <c r="F20" s="27">
        <f t="shared" si="0"/>
        <v>30</v>
      </c>
      <c r="G20" s="4">
        <v>43344</v>
      </c>
      <c r="H20" s="9">
        <v>43403</v>
      </c>
      <c r="I20" s="4">
        <v>43344</v>
      </c>
      <c r="J20" s="9">
        <v>43403</v>
      </c>
      <c r="K20" s="12">
        <v>43313</v>
      </c>
      <c r="L20" s="12">
        <v>43455</v>
      </c>
      <c r="M20" s="12">
        <v>43313</v>
      </c>
      <c r="N20" s="12">
        <v>43455</v>
      </c>
      <c r="O20" s="12">
        <v>43313</v>
      </c>
      <c r="P20" s="12">
        <v>43647</v>
      </c>
      <c r="Q20" s="27">
        <f>P20-O20</f>
        <v>334</v>
      </c>
      <c r="R20" s="30">
        <f t="shared" ca="1" si="9"/>
        <v>0.98956747858448835</v>
      </c>
      <c r="S20" s="31">
        <f t="shared" ca="1" si="10"/>
        <v>3.4844621527809068</v>
      </c>
      <c r="T20" s="11"/>
      <c r="U20" s="32" t="s">
        <v>107</v>
      </c>
      <c r="V20" s="33" t="s">
        <v>149</v>
      </c>
      <c r="W20" s="32" t="s">
        <v>109</v>
      </c>
      <c r="X20" s="33" t="s">
        <v>165</v>
      </c>
      <c r="Y20" s="17"/>
      <c r="Z20" s="13"/>
      <c r="AA20" s="11"/>
      <c r="AB20" s="11" t="s">
        <v>64</v>
      </c>
      <c r="AC20" s="11" t="s">
        <v>66</v>
      </c>
      <c r="AD20" s="11" t="s">
        <v>64</v>
      </c>
      <c r="AE20" s="11" t="s">
        <v>69</v>
      </c>
    </row>
    <row r="21" spans="1:31" ht="60" x14ac:dyDescent="0.25">
      <c r="A21" s="37"/>
      <c r="B21" s="16" t="s">
        <v>31</v>
      </c>
      <c r="C21" s="13" t="s">
        <v>96</v>
      </c>
      <c r="D21" s="9">
        <v>43009</v>
      </c>
      <c r="E21" s="9">
        <v>43069</v>
      </c>
      <c r="F21" s="27">
        <f t="shared" si="0"/>
        <v>60</v>
      </c>
      <c r="G21" s="4">
        <v>43374</v>
      </c>
      <c r="H21" s="9">
        <v>43403</v>
      </c>
      <c r="I21" s="4">
        <v>43374</v>
      </c>
      <c r="J21" s="9">
        <v>43403</v>
      </c>
      <c r="K21" s="12">
        <v>43405</v>
      </c>
      <c r="L21" s="12">
        <v>43434</v>
      </c>
      <c r="M21" s="12">
        <v>43405</v>
      </c>
      <c r="N21" s="12">
        <v>43455</v>
      </c>
      <c r="O21" s="12">
        <v>43405</v>
      </c>
      <c r="P21" s="12">
        <v>43647</v>
      </c>
      <c r="Q21" s="27">
        <f t="shared" ref="Q21:Q22" si="11">P21-O21</f>
        <v>242</v>
      </c>
      <c r="R21" s="30">
        <f t="shared" ca="1" si="9"/>
        <v>0.98560139606288877</v>
      </c>
      <c r="S21" s="31">
        <f t="shared" ca="1" si="10"/>
        <v>3.4844621527809068</v>
      </c>
      <c r="T21" s="11"/>
      <c r="U21" s="32" t="s">
        <v>107</v>
      </c>
      <c r="V21" s="33" t="s">
        <v>150</v>
      </c>
      <c r="W21" s="32" t="s">
        <v>109</v>
      </c>
      <c r="X21" s="33"/>
      <c r="Y21" s="17"/>
      <c r="Z21" s="13"/>
      <c r="AA21" s="11"/>
      <c r="AB21" s="11" t="s">
        <v>64</v>
      </c>
      <c r="AC21" s="11" t="s">
        <v>66</v>
      </c>
      <c r="AD21" s="11" t="s">
        <v>64</v>
      </c>
      <c r="AE21" s="11" t="s">
        <v>69</v>
      </c>
    </row>
    <row r="22" spans="1:31" ht="60" x14ac:dyDescent="0.25">
      <c r="A22" s="37"/>
      <c r="B22" s="16" t="s">
        <v>32</v>
      </c>
      <c r="C22" s="13" t="s">
        <v>99</v>
      </c>
      <c r="D22" s="9">
        <v>43040</v>
      </c>
      <c r="E22" s="9">
        <v>43100</v>
      </c>
      <c r="F22" s="27">
        <f t="shared" si="0"/>
        <v>60</v>
      </c>
      <c r="G22" s="4">
        <v>43374</v>
      </c>
      <c r="H22" s="9">
        <v>43424</v>
      </c>
      <c r="I22" s="4">
        <v>43374</v>
      </c>
      <c r="J22" s="9">
        <v>43424</v>
      </c>
      <c r="K22" s="12">
        <v>43405</v>
      </c>
      <c r="L22" s="12">
        <v>43455</v>
      </c>
      <c r="M22" s="12">
        <v>43405</v>
      </c>
      <c r="N22" s="12">
        <v>43455</v>
      </c>
      <c r="O22" s="12">
        <v>43405</v>
      </c>
      <c r="P22" s="12">
        <v>43647</v>
      </c>
      <c r="Q22" s="27">
        <f t="shared" si="11"/>
        <v>242</v>
      </c>
      <c r="R22" s="30">
        <f t="shared" ca="1" si="9"/>
        <v>0.98560139606288877</v>
      </c>
      <c r="S22" s="31">
        <f t="shared" ca="1" si="10"/>
        <v>3.4844621527809068</v>
      </c>
      <c r="T22" s="11"/>
      <c r="U22" s="32" t="s">
        <v>107</v>
      </c>
      <c r="V22" s="33" t="s">
        <v>151</v>
      </c>
      <c r="W22" s="32" t="s">
        <v>109</v>
      </c>
      <c r="X22" s="33"/>
      <c r="Y22" s="17"/>
      <c r="Z22" s="13"/>
      <c r="AA22" s="11"/>
      <c r="AB22" s="11" t="s">
        <v>65</v>
      </c>
      <c r="AC22" s="11" t="s">
        <v>66</v>
      </c>
      <c r="AD22" s="11" t="s">
        <v>65</v>
      </c>
      <c r="AE22" s="11" t="s">
        <v>70</v>
      </c>
    </row>
    <row r="23" spans="1:31" ht="80" x14ac:dyDescent="0.25">
      <c r="A23" s="37"/>
      <c r="B23" s="16" t="s">
        <v>33</v>
      </c>
      <c r="C23" s="13" t="s">
        <v>83</v>
      </c>
      <c r="D23" s="9" t="s">
        <v>124</v>
      </c>
      <c r="E23" s="9" t="s">
        <v>124</v>
      </c>
      <c r="F23" s="28" t="s">
        <v>124</v>
      </c>
      <c r="G23" s="4">
        <v>43344</v>
      </c>
      <c r="H23" s="9">
        <v>43434</v>
      </c>
      <c r="I23" s="4">
        <v>43344</v>
      </c>
      <c r="J23" s="9">
        <v>43434</v>
      </c>
      <c r="K23" s="12">
        <v>43405</v>
      </c>
      <c r="L23" s="12">
        <v>43455</v>
      </c>
      <c r="M23" s="12">
        <v>43405</v>
      </c>
      <c r="N23" s="12">
        <v>43455</v>
      </c>
      <c r="O23" s="12">
        <v>43405</v>
      </c>
      <c r="P23" s="12">
        <v>43647</v>
      </c>
      <c r="Q23" s="27">
        <f>P23-O23</f>
        <v>242</v>
      </c>
      <c r="R23" s="30">
        <f t="shared" ca="1" si="9"/>
        <v>0.98560139606288877</v>
      </c>
      <c r="S23" s="31">
        <f t="shared" ca="1" si="10"/>
        <v>3.4844621527809068</v>
      </c>
      <c r="T23" s="11"/>
      <c r="U23" s="32" t="s">
        <v>107</v>
      </c>
      <c r="V23" s="33" t="s">
        <v>152</v>
      </c>
      <c r="W23" s="32" t="s">
        <v>109</v>
      </c>
      <c r="X23" s="33" t="s">
        <v>168</v>
      </c>
      <c r="Y23" s="17"/>
      <c r="Z23" s="13"/>
      <c r="AA23" s="11"/>
      <c r="AB23" s="11" t="s">
        <v>64</v>
      </c>
      <c r="AC23" s="11" t="s">
        <v>66</v>
      </c>
      <c r="AD23" s="11" t="s">
        <v>64</v>
      </c>
      <c r="AE23" s="5" t="s">
        <v>69</v>
      </c>
    </row>
    <row r="24" spans="1:31" ht="40" x14ac:dyDescent="0.25">
      <c r="A24" s="37"/>
      <c r="B24" s="16" t="s">
        <v>34</v>
      </c>
      <c r="C24" s="13" t="s">
        <v>84</v>
      </c>
      <c r="D24" s="9" t="s">
        <v>124</v>
      </c>
      <c r="E24" s="9" t="s">
        <v>124</v>
      </c>
      <c r="F24" s="28" t="s">
        <v>124</v>
      </c>
      <c r="G24" s="4">
        <v>43419</v>
      </c>
      <c r="H24" s="9">
        <v>43586</v>
      </c>
      <c r="I24" s="4">
        <v>43419</v>
      </c>
      <c r="J24" s="9">
        <v>43586</v>
      </c>
      <c r="K24" s="12">
        <v>43435</v>
      </c>
      <c r="L24" s="12">
        <v>43586</v>
      </c>
      <c r="M24" s="12">
        <v>43435</v>
      </c>
      <c r="N24" s="12">
        <v>43586</v>
      </c>
      <c r="O24" s="12">
        <v>43739</v>
      </c>
      <c r="P24" s="12">
        <v>43799</v>
      </c>
      <c r="Q24" s="27">
        <f>P24-O24</f>
        <v>60</v>
      </c>
      <c r="R24" s="30">
        <f t="shared" ca="1" si="9"/>
        <v>0</v>
      </c>
      <c r="S24" s="31">
        <f t="shared" ca="1" si="10"/>
        <v>60</v>
      </c>
      <c r="T24" s="11"/>
      <c r="U24" s="32" t="s">
        <v>106</v>
      </c>
      <c r="V24" s="33"/>
      <c r="W24" s="32"/>
      <c r="X24" s="33"/>
      <c r="Y24" s="17"/>
      <c r="Z24" s="13"/>
      <c r="AA24" s="11"/>
      <c r="AB24" s="11" t="s">
        <v>64</v>
      </c>
      <c r="AC24" s="11" t="s">
        <v>72</v>
      </c>
      <c r="AD24" s="11" t="s">
        <v>64</v>
      </c>
      <c r="AE24" s="5" t="s">
        <v>71</v>
      </c>
    </row>
    <row r="25" spans="1:31" ht="40" x14ac:dyDescent="0.25">
      <c r="A25" s="37"/>
      <c r="B25" s="16" t="s">
        <v>35</v>
      </c>
      <c r="C25" s="13" t="s">
        <v>86</v>
      </c>
      <c r="D25" s="9" t="s">
        <v>124</v>
      </c>
      <c r="E25" s="9" t="s">
        <v>124</v>
      </c>
      <c r="F25" s="28" t="s">
        <v>124</v>
      </c>
      <c r="G25" s="4">
        <v>43435</v>
      </c>
      <c r="H25" s="9">
        <v>43495</v>
      </c>
      <c r="I25" s="4">
        <v>43435</v>
      </c>
      <c r="J25" s="9">
        <v>43495</v>
      </c>
      <c r="K25" s="12">
        <v>43466</v>
      </c>
      <c r="L25" s="12">
        <v>43524</v>
      </c>
      <c r="M25" s="12">
        <v>43466</v>
      </c>
      <c r="N25" s="12">
        <v>43555</v>
      </c>
      <c r="O25" s="12">
        <v>43647</v>
      </c>
      <c r="P25" s="12">
        <v>43709</v>
      </c>
      <c r="Q25" s="27">
        <f>P25-O25</f>
        <v>62</v>
      </c>
      <c r="R25" s="30">
        <f t="shared" ca="1" si="9"/>
        <v>0</v>
      </c>
      <c r="S25" s="31">
        <f t="shared" ca="1" si="10"/>
        <v>62</v>
      </c>
      <c r="T25" s="11"/>
      <c r="U25" s="32" t="s">
        <v>106</v>
      </c>
      <c r="V25" s="33"/>
      <c r="W25" s="32"/>
      <c r="X25" s="33"/>
      <c r="Y25" s="17"/>
      <c r="Z25" s="13"/>
      <c r="AA25" s="11"/>
      <c r="AB25" s="11" t="s">
        <v>64</v>
      </c>
      <c r="AC25" s="11" t="s">
        <v>72</v>
      </c>
      <c r="AD25" s="11" t="s">
        <v>64</v>
      </c>
      <c r="AE25" s="5" t="s">
        <v>71</v>
      </c>
    </row>
    <row r="26" spans="1:31" ht="80" x14ac:dyDescent="0.25">
      <c r="A26" s="37"/>
      <c r="B26" s="16" t="s">
        <v>36</v>
      </c>
      <c r="C26" s="13" t="s">
        <v>116</v>
      </c>
      <c r="D26" s="9" t="s">
        <v>124</v>
      </c>
      <c r="E26" s="9" t="s">
        <v>124</v>
      </c>
      <c r="F26" s="28" t="s">
        <v>124</v>
      </c>
      <c r="G26" s="4">
        <v>43405</v>
      </c>
      <c r="H26" s="9">
        <v>43464</v>
      </c>
      <c r="I26" s="4">
        <v>43405</v>
      </c>
      <c r="J26" s="9">
        <v>43464</v>
      </c>
      <c r="K26" s="12">
        <v>43435</v>
      </c>
      <c r="L26" s="12">
        <v>43480</v>
      </c>
      <c r="M26" s="12">
        <v>43435</v>
      </c>
      <c r="N26" s="12">
        <v>43480</v>
      </c>
      <c r="O26" s="12">
        <v>43435</v>
      </c>
      <c r="P26" s="12">
        <v>43647</v>
      </c>
      <c r="Q26" s="27">
        <f>P26-O26</f>
        <v>212</v>
      </c>
      <c r="R26" s="30">
        <f t="shared" ca="1" si="9"/>
        <v>0.98356385776990141</v>
      </c>
      <c r="S26" s="31">
        <f ca="1">IF(NOW()-O26&gt;0,IF(U26&lt;&gt;"Conclusa",P26-NOW(),0),Q26)</f>
        <v>3.4844621527809068</v>
      </c>
      <c r="T26" s="11"/>
      <c r="U26" s="32" t="s">
        <v>107</v>
      </c>
      <c r="V26" s="33"/>
      <c r="W26" s="32"/>
      <c r="X26" s="33"/>
      <c r="Y26" s="17"/>
      <c r="Z26" s="13"/>
      <c r="AA26" s="11"/>
      <c r="AB26" s="11" t="s">
        <v>65</v>
      </c>
      <c r="AC26" s="11" t="s">
        <v>63</v>
      </c>
      <c r="AD26" s="11" t="s">
        <v>65</v>
      </c>
      <c r="AE26" s="5" t="s">
        <v>69</v>
      </c>
    </row>
    <row r="27" spans="1:31" ht="60" x14ac:dyDescent="0.25">
      <c r="A27" s="37"/>
      <c r="B27" s="16" t="s">
        <v>37</v>
      </c>
      <c r="C27" s="13" t="s">
        <v>183</v>
      </c>
      <c r="D27" s="9" t="s">
        <v>124</v>
      </c>
      <c r="E27" s="9" t="s">
        <v>124</v>
      </c>
      <c r="F27" s="28" t="s">
        <v>124</v>
      </c>
      <c r="G27" s="4">
        <v>43435</v>
      </c>
      <c r="H27" s="9">
        <v>43495</v>
      </c>
      <c r="I27" s="4">
        <v>43435</v>
      </c>
      <c r="J27" s="9">
        <v>43495</v>
      </c>
      <c r="K27" s="12">
        <v>43466</v>
      </c>
      <c r="L27" s="12">
        <v>43524</v>
      </c>
      <c r="M27" s="12">
        <v>43466</v>
      </c>
      <c r="N27" s="12">
        <v>43524</v>
      </c>
      <c r="O27" s="12">
        <v>43466</v>
      </c>
      <c r="P27" s="12">
        <v>43678</v>
      </c>
      <c r="Q27" s="27">
        <f t="shared" ref="Q27" si="12">P27-O27</f>
        <v>212</v>
      </c>
      <c r="R27" s="30">
        <f t="shared" ca="1" si="9"/>
        <v>0.83733744267556176</v>
      </c>
      <c r="S27" s="31">
        <f t="shared" ca="1" si="10"/>
        <v>34.484462152780907</v>
      </c>
      <c r="T27" s="11"/>
      <c r="U27" s="32" t="s">
        <v>107</v>
      </c>
      <c r="V27" s="33"/>
      <c r="W27" s="32"/>
      <c r="X27" s="33"/>
      <c r="Y27" s="17"/>
      <c r="Z27" s="13"/>
      <c r="AA27" s="11"/>
      <c r="AB27" s="41" t="s">
        <v>64</v>
      </c>
      <c r="AC27" s="41" t="s">
        <v>66</v>
      </c>
      <c r="AD27" s="41" t="s">
        <v>64</v>
      </c>
      <c r="AE27" s="5" t="s">
        <v>75</v>
      </c>
    </row>
    <row r="28" spans="1:31" ht="80" x14ac:dyDescent="0.25">
      <c r="A28" s="37"/>
      <c r="B28" s="16" t="s">
        <v>38</v>
      </c>
      <c r="C28" s="14" t="s">
        <v>117</v>
      </c>
      <c r="D28" s="9" t="s">
        <v>124</v>
      </c>
      <c r="E28" s="9" t="s">
        <v>124</v>
      </c>
      <c r="F28" s="28" t="s">
        <v>124</v>
      </c>
      <c r="G28" s="4">
        <v>43435</v>
      </c>
      <c r="H28" s="9">
        <v>43495</v>
      </c>
      <c r="I28" s="4">
        <v>43435</v>
      </c>
      <c r="J28" s="9">
        <v>43495</v>
      </c>
      <c r="K28" s="12">
        <v>43435</v>
      </c>
      <c r="L28" s="12">
        <v>43495</v>
      </c>
      <c r="M28" s="12">
        <v>43435</v>
      </c>
      <c r="N28" s="12">
        <v>43495</v>
      </c>
      <c r="O28" s="12">
        <v>43435</v>
      </c>
      <c r="P28" s="12">
        <v>43678</v>
      </c>
      <c r="Q28" s="27">
        <f>P28-O28</f>
        <v>243</v>
      </c>
      <c r="R28" s="30">
        <f t="shared" ca="1" si="9"/>
        <v>0.85808863311612793</v>
      </c>
      <c r="S28" s="31">
        <f t="shared" ca="1" si="10"/>
        <v>34.484462152780907</v>
      </c>
      <c r="T28" s="11"/>
      <c r="U28" s="32" t="s">
        <v>107</v>
      </c>
      <c r="V28" s="33"/>
      <c r="W28" s="32"/>
      <c r="X28" s="33"/>
      <c r="Y28" s="17"/>
      <c r="Z28" s="13"/>
      <c r="AA28" s="11"/>
      <c r="AB28" s="41" t="s">
        <v>64</v>
      </c>
      <c r="AC28" s="41" t="s">
        <v>66</v>
      </c>
      <c r="AD28" s="41" t="s">
        <v>64</v>
      </c>
      <c r="AE28" s="5" t="s">
        <v>75</v>
      </c>
    </row>
    <row r="29" spans="1:31" ht="40" x14ac:dyDescent="0.25">
      <c r="A29" s="37"/>
      <c r="B29" s="16" t="s">
        <v>40</v>
      </c>
      <c r="C29" s="14" t="s">
        <v>118</v>
      </c>
      <c r="D29" s="9" t="s">
        <v>124</v>
      </c>
      <c r="E29" s="9" t="s">
        <v>124</v>
      </c>
      <c r="F29" s="28" t="s">
        <v>124</v>
      </c>
      <c r="G29" s="4">
        <v>43405</v>
      </c>
      <c r="H29" s="9">
        <v>43495</v>
      </c>
      <c r="I29" s="4">
        <v>43405</v>
      </c>
      <c r="J29" s="9">
        <v>43495</v>
      </c>
      <c r="K29" s="12">
        <v>43466</v>
      </c>
      <c r="L29" s="12">
        <v>43524</v>
      </c>
      <c r="M29" s="12">
        <v>43466</v>
      </c>
      <c r="N29" s="12">
        <v>43555</v>
      </c>
      <c r="O29" s="12">
        <v>43466</v>
      </c>
      <c r="P29" s="12">
        <v>43739</v>
      </c>
      <c r="Q29" s="27">
        <f t="shared" ref="Q29:Q30" si="13">P29-O29</f>
        <v>273</v>
      </c>
      <c r="R29" s="30">
        <f t="shared" ref="R29" ca="1" si="14">IF(NOW()-O29&gt;0,IF(U29&lt;&gt;"Conclusa",(NOW()-O29)/Q29,100%),0%)</f>
        <v>0.65024006537442891</v>
      </c>
      <c r="S29" s="31">
        <f t="shared" ca="1" si="10"/>
        <v>95.484462152780907</v>
      </c>
      <c r="T29" s="11"/>
      <c r="U29" s="32" t="s">
        <v>107</v>
      </c>
      <c r="V29" s="33"/>
      <c r="W29" s="32"/>
      <c r="X29" s="33"/>
      <c r="Y29" s="17"/>
      <c r="Z29" s="13"/>
      <c r="AA29" s="11"/>
      <c r="AB29" s="11" t="s">
        <v>64</v>
      </c>
      <c r="AC29" s="11" t="s">
        <v>66</v>
      </c>
      <c r="AD29" s="11" t="s">
        <v>64</v>
      </c>
      <c r="AE29" s="5" t="s">
        <v>71</v>
      </c>
    </row>
    <row r="30" spans="1:31" ht="40" x14ac:dyDescent="0.25">
      <c r="A30" s="37"/>
      <c r="B30" s="16" t="s">
        <v>57</v>
      </c>
      <c r="C30" s="13" t="s">
        <v>119</v>
      </c>
      <c r="D30" s="9">
        <v>43191</v>
      </c>
      <c r="E30" s="9">
        <v>43373</v>
      </c>
      <c r="F30" s="27">
        <f t="shared" si="0"/>
        <v>182</v>
      </c>
      <c r="G30" s="4">
        <v>43497</v>
      </c>
      <c r="H30" s="9">
        <v>43555</v>
      </c>
      <c r="I30" s="4">
        <v>43497</v>
      </c>
      <c r="J30" s="9">
        <v>43555</v>
      </c>
      <c r="K30" s="12">
        <v>43497</v>
      </c>
      <c r="L30" s="12">
        <v>43555</v>
      </c>
      <c r="M30" s="12">
        <v>43497</v>
      </c>
      <c r="N30" s="12">
        <v>43586</v>
      </c>
      <c r="O30" s="12">
        <v>43497</v>
      </c>
      <c r="P30" s="12">
        <v>43770</v>
      </c>
      <c r="Q30" s="27">
        <f t="shared" si="13"/>
        <v>273</v>
      </c>
      <c r="R30" s="30">
        <f ca="1">IF(NOW()-O30&gt;0,IF(U30&lt;&gt;"Conclusa",(NOW()-O30)/Q30,100%),0%)</f>
        <v>0.53668695182131532</v>
      </c>
      <c r="S30" s="31">
        <f t="shared" ref="S30" ca="1" si="15">IF(NOW()-O30&gt;0,IF(U30&lt;&gt;"Conclusa",P30-NOW(),0),Q30)</f>
        <v>126.48446215278091</v>
      </c>
      <c r="T30" s="11"/>
      <c r="U30" s="32" t="s">
        <v>107</v>
      </c>
      <c r="V30" s="33" t="s">
        <v>153</v>
      </c>
      <c r="W30" s="32" t="s">
        <v>109</v>
      </c>
      <c r="X30" s="33"/>
      <c r="Y30" s="17"/>
      <c r="Z30" s="13"/>
      <c r="AA30" s="11"/>
      <c r="AB30" s="11" t="s">
        <v>65</v>
      </c>
      <c r="AC30" s="11" t="s">
        <v>66</v>
      </c>
      <c r="AD30" s="11" t="s">
        <v>65</v>
      </c>
      <c r="AE30" s="5" t="s">
        <v>75</v>
      </c>
    </row>
    <row r="31" spans="1:31" ht="30" customHeight="1" x14ac:dyDescent="0.25">
      <c r="A31" s="37"/>
      <c r="B31" s="71" t="s">
        <v>58</v>
      </c>
      <c r="C31" s="42" t="s">
        <v>85</v>
      </c>
      <c r="D31" s="9">
        <v>43313</v>
      </c>
      <c r="E31" s="9">
        <v>43373</v>
      </c>
      <c r="F31" s="27">
        <f t="shared" si="0"/>
        <v>60</v>
      </c>
      <c r="G31" s="48">
        <v>43497</v>
      </c>
      <c r="H31" s="48">
        <v>43586</v>
      </c>
      <c r="I31" s="48">
        <v>43497</v>
      </c>
      <c r="J31" s="48">
        <v>43586</v>
      </c>
      <c r="K31" s="48">
        <v>43497</v>
      </c>
      <c r="L31" s="48">
        <v>43586</v>
      </c>
      <c r="M31" s="48">
        <v>43497</v>
      </c>
      <c r="N31" s="48">
        <v>43586</v>
      </c>
      <c r="O31" s="48">
        <v>43709</v>
      </c>
      <c r="P31" s="48">
        <v>43799</v>
      </c>
      <c r="Q31" s="56">
        <f>P31-O31</f>
        <v>90</v>
      </c>
      <c r="R31" s="58">
        <f ca="1">IF(NOW()-O31&gt;0,IF(U31&lt;&gt;"Conclusa",(NOW()-O31)/Q31,100%),0%)</f>
        <v>0</v>
      </c>
      <c r="S31" s="60">
        <f ca="1">IF(NOW()-O31&gt;0,IF(U31&lt;&gt;"Conclusa",P31-NOW(),0),Q31)</f>
        <v>90</v>
      </c>
      <c r="T31" s="11"/>
      <c r="U31" s="54" t="s">
        <v>106</v>
      </c>
      <c r="V31" s="52" t="s">
        <v>154</v>
      </c>
      <c r="W31" s="54" t="s">
        <v>109</v>
      </c>
      <c r="X31" s="39" t="s">
        <v>169</v>
      </c>
      <c r="Y31" s="17"/>
      <c r="Z31" s="42" t="s">
        <v>56</v>
      </c>
      <c r="AA31" s="65">
        <v>43586</v>
      </c>
      <c r="AB31" s="50" t="s">
        <v>64</v>
      </c>
      <c r="AC31" s="50" t="s">
        <v>66</v>
      </c>
      <c r="AD31" s="50" t="s">
        <v>64</v>
      </c>
      <c r="AE31" s="63" t="s">
        <v>87</v>
      </c>
    </row>
    <row r="32" spans="1:31" ht="33" customHeight="1" x14ac:dyDescent="0.25">
      <c r="A32" s="37"/>
      <c r="B32" s="78"/>
      <c r="C32" s="68"/>
      <c r="D32" s="9"/>
      <c r="E32" s="9"/>
      <c r="F32" s="2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62"/>
      <c r="R32" s="76"/>
      <c r="S32" s="75"/>
      <c r="T32" s="11"/>
      <c r="U32" s="73"/>
      <c r="V32" s="74"/>
      <c r="W32" s="73"/>
      <c r="X32" s="33" t="s">
        <v>170</v>
      </c>
      <c r="Y32" s="17"/>
      <c r="Z32" s="68"/>
      <c r="AA32" s="70"/>
      <c r="AB32" s="69"/>
      <c r="AC32" s="69"/>
      <c r="AD32" s="69"/>
      <c r="AE32" s="67"/>
    </row>
    <row r="33" spans="1:31" ht="47.25" customHeight="1" x14ac:dyDescent="0.25">
      <c r="A33" s="37"/>
      <c r="B33" s="78"/>
      <c r="C33" s="68"/>
      <c r="D33" s="9"/>
      <c r="E33" s="9"/>
      <c r="F33" s="2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62"/>
      <c r="R33" s="76"/>
      <c r="S33" s="75"/>
      <c r="T33" s="11"/>
      <c r="U33" s="73"/>
      <c r="V33" s="74"/>
      <c r="W33" s="73"/>
      <c r="X33" s="40" t="s">
        <v>171</v>
      </c>
      <c r="Y33" s="17"/>
      <c r="Z33" s="68"/>
      <c r="AA33" s="70"/>
      <c r="AB33" s="69"/>
      <c r="AC33" s="69"/>
      <c r="AD33" s="69"/>
      <c r="AE33" s="67"/>
    </row>
    <row r="34" spans="1:31" ht="48" customHeight="1" x14ac:dyDescent="0.25">
      <c r="A34" s="37"/>
      <c r="B34" s="78"/>
      <c r="C34" s="68"/>
      <c r="D34" s="9"/>
      <c r="E34" s="9"/>
      <c r="F34" s="2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62"/>
      <c r="R34" s="76"/>
      <c r="S34" s="75"/>
      <c r="T34" s="11"/>
      <c r="U34" s="73"/>
      <c r="V34" s="74"/>
      <c r="W34" s="73"/>
      <c r="X34" s="40" t="s">
        <v>172</v>
      </c>
      <c r="Y34" s="17"/>
      <c r="Z34" s="68"/>
      <c r="AA34" s="70"/>
      <c r="AB34" s="69"/>
      <c r="AC34" s="69"/>
      <c r="AD34" s="69"/>
      <c r="AE34" s="67"/>
    </row>
    <row r="35" spans="1:31" ht="80.25" customHeight="1" x14ac:dyDescent="0.25">
      <c r="A35" s="37"/>
      <c r="B35" s="78"/>
      <c r="C35" s="68"/>
      <c r="D35" s="9"/>
      <c r="E35" s="9"/>
      <c r="F35" s="2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62"/>
      <c r="R35" s="76"/>
      <c r="S35" s="75"/>
      <c r="T35" s="11"/>
      <c r="U35" s="73"/>
      <c r="V35" s="74"/>
      <c r="W35" s="73"/>
      <c r="X35" s="40" t="s">
        <v>173</v>
      </c>
      <c r="Y35" s="17"/>
      <c r="Z35" s="68"/>
      <c r="AA35" s="70"/>
      <c r="AB35" s="69"/>
      <c r="AC35" s="69"/>
      <c r="AD35" s="69"/>
      <c r="AE35" s="67"/>
    </row>
    <row r="36" spans="1:31" ht="29.25" customHeight="1" x14ac:dyDescent="0.25">
      <c r="A36" s="37"/>
      <c r="B36" s="78"/>
      <c r="C36" s="68"/>
      <c r="D36" s="9"/>
      <c r="E36" s="9"/>
      <c r="F36" s="2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62"/>
      <c r="R36" s="76"/>
      <c r="S36" s="75"/>
      <c r="T36" s="11"/>
      <c r="U36" s="73"/>
      <c r="V36" s="74"/>
      <c r="W36" s="73"/>
      <c r="X36" s="40" t="s">
        <v>174</v>
      </c>
      <c r="Y36" s="17"/>
      <c r="Z36" s="68"/>
      <c r="AA36" s="70"/>
      <c r="AB36" s="69"/>
      <c r="AC36" s="69"/>
      <c r="AD36" s="69"/>
      <c r="AE36" s="67"/>
    </row>
    <row r="37" spans="1:31" ht="47.25" customHeight="1" x14ac:dyDescent="0.25">
      <c r="A37" s="38"/>
      <c r="B37" s="72"/>
      <c r="C37" s="43"/>
      <c r="D37" s="9"/>
      <c r="E37" s="9"/>
      <c r="F37" s="27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57"/>
      <c r="R37" s="59"/>
      <c r="S37" s="61"/>
      <c r="T37" s="11"/>
      <c r="U37" s="55"/>
      <c r="V37" s="53"/>
      <c r="W37" s="55"/>
      <c r="X37" s="40" t="s">
        <v>175</v>
      </c>
      <c r="Y37" s="35"/>
      <c r="Z37" s="43"/>
      <c r="AA37" s="66"/>
      <c r="AB37" s="51"/>
      <c r="AC37" s="51"/>
      <c r="AD37" s="51"/>
      <c r="AE37" s="64"/>
    </row>
    <row r="38" spans="1:31" ht="60" x14ac:dyDescent="0.25">
      <c r="A38" s="71" t="s">
        <v>13</v>
      </c>
      <c r="B38" s="16" t="s">
        <v>39</v>
      </c>
      <c r="C38" s="13" t="s">
        <v>88</v>
      </c>
      <c r="D38" s="9">
        <v>43040</v>
      </c>
      <c r="E38" s="9">
        <v>43342</v>
      </c>
      <c r="F38" s="27">
        <f t="shared" si="0"/>
        <v>302</v>
      </c>
      <c r="G38" s="4">
        <v>43344</v>
      </c>
      <c r="H38" s="9">
        <v>43586</v>
      </c>
      <c r="I38" s="4">
        <v>43344</v>
      </c>
      <c r="J38" s="9">
        <v>43586</v>
      </c>
      <c r="K38" s="12">
        <v>43344</v>
      </c>
      <c r="L38" s="12">
        <v>43586</v>
      </c>
      <c r="M38" s="12">
        <v>43344</v>
      </c>
      <c r="N38" s="12">
        <v>43586</v>
      </c>
      <c r="O38" s="12">
        <v>43344</v>
      </c>
      <c r="P38" s="12">
        <v>43799</v>
      </c>
      <c r="Q38" s="27">
        <f>P38-O38</f>
        <v>455</v>
      </c>
      <c r="R38" s="30">
        <f ca="1">IF(NOW()-O38&gt;0,IF(U38&lt;&gt;"Conclusa",(NOW()-O38)/Q38,100%),0%)</f>
        <v>0.65827590735652552</v>
      </c>
      <c r="S38" s="31">
        <f ca="1">IF(NOW()-O38&gt;0,IF(U38&lt;&gt;"Conclusa",P38-NOW(),0),Q38)</f>
        <v>155.48446215278091</v>
      </c>
      <c r="T38" s="10"/>
      <c r="U38" s="32" t="s">
        <v>107</v>
      </c>
      <c r="V38" s="33" t="s">
        <v>155</v>
      </c>
      <c r="W38" s="32" t="s">
        <v>109</v>
      </c>
      <c r="X38" s="33" t="s">
        <v>176</v>
      </c>
      <c r="Y38" s="17"/>
      <c r="Z38" s="13"/>
      <c r="AA38" s="11"/>
      <c r="AB38" s="11" t="s">
        <v>64</v>
      </c>
      <c r="AC38" s="11" t="s">
        <v>66</v>
      </c>
      <c r="AD38" s="11" t="s">
        <v>64</v>
      </c>
      <c r="AE38" s="5" t="s">
        <v>76</v>
      </c>
    </row>
    <row r="39" spans="1:31" ht="93.75" customHeight="1" x14ac:dyDescent="0.25">
      <c r="A39" s="78"/>
      <c r="B39" s="71" t="s">
        <v>42</v>
      </c>
      <c r="C39" s="42" t="s">
        <v>120</v>
      </c>
      <c r="D39" s="9">
        <v>43009</v>
      </c>
      <c r="E39" s="9">
        <v>43069</v>
      </c>
      <c r="F39" s="27">
        <f t="shared" si="0"/>
        <v>60</v>
      </c>
      <c r="G39" s="48">
        <v>43405</v>
      </c>
      <c r="H39" s="48">
        <v>43495</v>
      </c>
      <c r="I39" s="48">
        <v>43405</v>
      </c>
      <c r="J39" s="48">
        <v>43495</v>
      </c>
      <c r="K39" s="48">
        <v>43313</v>
      </c>
      <c r="L39" s="48">
        <v>43495</v>
      </c>
      <c r="M39" s="48">
        <v>43313</v>
      </c>
      <c r="N39" s="48">
        <v>43495</v>
      </c>
      <c r="O39" s="48">
        <v>43313</v>
      </c>
      <c r="P39" s="48">
        <v>43678</v>
      </c>
      <c r="Q39" s="56">
        <f>P39-O39</f>
        <v>365</v>
      </c>
      <c r="R39" s="58">
        <f ca="1">IF(NOW()-O39&gt;0,IF(U39&lt;&gt;"Conclusa",(NOW()-O39)/Q39,100%),0%)</f>
        <v>0.90552202149923045</v>
      </c>
      <c r="S39" s="60">
        <f ca="1">IF(NOW()-O39&gt;0,IF(U39&lt;&gt;"Conclusa",P39-NOW(),0),Q39)</f>
        <v>34.484462152780907</v>
      </c>
      <c r="T39" s="11"/>
      <c r="U39" s="54" t="s">
        <v>107</v>
      </c>
      <c r="V39" s="52" t="s">
        <v>156</v>
      </c>
      <c r="W39" s="54" t="s">
        <v>109</v>
      </c>
      <c r="X39" s="33" t="s">
        <v>165</v>
      </c>
      <c r="Y39" s="17"/>
      <c r="Z39" s="42"/>
      <c r="AA39" s="50"/>
      <c r="AB39" s="50" t="s">
        <v>64</v>
      </c>
      <c r="AC39" s="50" t="s">
        <v>66</v>
      </c>
      <c r="AD39" s="50" t="s">
        <v>64</v>
      </c>
      <c r="AE39" s="63" t="s">
        <v>87</v>
      </c>
    </row>
    <row r="40" spans="1:31" ht="34" x14ac:dyDescent="0.25">
      <c r="A40" s="78"/>
      <c r="B40" s="72"/>
      <c r="C40" s="43"/>
      <c r="D40" s="9"/>
      <c r="E40" s="9"/>
      <c r="F40" s="27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7"/>
      <c r="R40" s="59" t="e">
        <f ca="1">IF(NOW()-K40&gt;0,IF(U40&lt;&gt;"Conclusa",(NOW()-K40)/Q40,100%),0%)</f>
        <v>#DIV/0!</v>
      </c>
      <c r="S40" s="61">
        <f ca="1">IF(NOW()-K40&gt;0,IF(U40&lt;&gt;"Conclusa",L40-NOW(),0),Q40)</f>
        <v>-43643.515537847219</v>
      </c>
      <c r="T40" s="11"/>
      <c r="U40" s="55"/>
      <c r="V40" s="53"/>
      <c r="W40" s="55"/>
      <c r="X40" s="33" t="s">
        <v>168</v>
      </c>
      <c r="Y40" s="17"/>
      <c r="Z40" s="43"/>
      <c r="AA40" s="51"/>
      <c r="AB40" s="51"/>
      <c r="AC40" s="51"/>
      <c r="AD40" s="51"/>
      <c r="AE40" s="64"/>
    </row>
    <row r="41" spans="1:31" ht="112.5" customHeight="1" x14ac:dyDescent="0.25">
      <c r="A41" s="78"/>
      <c r="B41" s="71" t="s">
        <v>43</v>
      </c>
      <c r="C41" s="42" t="s">
        <v>121</v>
      </c>
      <c r="D41" s="9" t="s">
        <v>124</v>
      </c>
      <c r="E41" s="9" t="s">
        <v>124</v>
      </c>
      <c r="F41" s="28" t="s">
        <v>124</v>
      </c>
      <c r="G41" s="48">
        <v>43405</v>
      </c>
      <c r="H41" s="48">
        <v>43495</v>
      </c>
      <c r="I41" s="48">
        <v>43405</v>
      </c>
      <c r="J41" s="48">
        <v>43495</v>
      </c>
      <c r="K41" s="48">
        <v>43313</v>
      </c>
      <c r="L41" s="48">
        <v>43495</v>
      </c>
      <c r="M41" s="48">
        <v>43313</v>
      </c>
      <c r="N41" s="48">
        <v>43495</v>
      </c>
      <c r="O41" s="48">
        <v>43282</v>
      </c>
      <c r="P41" s="48">
        <v>43709</v>
      </c>
      <c r="Q41" s="56">
        <f>P41-O41</f>
        <v>427</v>
      </c>
      <c r="R41" s="58">
        <f ca="1">IF(NOW()-O41&gt;0,IF(U41&lt;&gt;"Conclusa",(NOW()-O41)/Q41,100%),0%)</f>
        <v>0.84664060385765594</v>
      </c>
      <c r="S41" s="60">
        <f ca="1">IF(NOW()-O41&gt;0,IF(U41&lt;&gt;"Conclusa",P41-NOW(),0),Q41)</f>
        <v>65.484462152780907</v>
      </c>
      <c r="T41" s="11"/>
      <c r="U41" s="54" t="s">
        <v>107</v>
      </c>
      <c r="V41" s="52" t="s">
        <v>157</v>
      </c>
      <c r="W41" s="54" t="s">
        <v>109</v>
      </c>
      <c r="X41" s="33" t="s">
        <v>177</v>
      </c>
      <c r="Y41" s="17"/>
      <c r="Z41" s="42"/>
      <c r="AA41" s="50"/>
      <c r="AB41" s="50" t="s">
        <v>64</v>
      </c>
      <c r="AC41" s="50" t="s">
        <v>66</v>
      </c>
      <c r="AD41" s="50" t="s">
        <v>64</v>
      </c>
      <c r="AE41" s="63" t="s">
        <v>87</v>
      </c>
    </row>
    <row r="42" spans="1:31" ht="34" x14ac:dyDescent="0.25">
      <c r="A42" s="78"/>
      <c r="B42" s="72"/>
      <c r="C42" s="43"/>
      <c r="D42" s="9"/>
      <c r="E42" s="9"/>
      <c r="F42" s="27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7"/>
      <c r="R42" s="59" t="e">
        <f ca="1">IF(NOW()-K42&gt;0,IF(U42&lt;&gt;"Conclusa",(NOW()-K42)/Q42,100%),0%)</f>
        <v>#DIV/0!</v>
      </c>
      <c r="S42" s="61">
        <f ca="1">IF(NOW()-K42&gt;0,IF(U42&lt;&gt;"Conclusa",L42-NOW(),0),Q42)</f>
        <v>-43643.515537847219</v>
      </c>
      <c r="T42" s="11"/>
      <c r="U42" s="55"/>
      <c r="V42" s="53"/>
      <c r="W42" s="55"/>
      <c r="X42" s="33" t="s">
        <v>168</v>
      </c>
      <c r="Y42" s="17"/>
      <c r="Z42" s="43"/>
      <c r="AA42" s="51"/>
      <c r="AB42" s="51"/>
      <c r="AC42" s="51"/>
      <c r="AD42" s="51"/>
      <c r="AE42" s="64"/>
    </row>
    <row r="43" spans="1:31" ht="100" x14ac:dyDescent="0.25">
      <c r="A43" s="78"/>
      <c r="B43" s="16" t="s">
        <v>125</v>
      </c>
      <c r="C43" s="13" t="s">
        <v>97</v>
      </c>
      <c r="D43" s="9">
        <v>43070</v>
      </c>
      <c r="E43" s="9">
        <v>43159</v>
      </c>
      <c r="F43" s="27">
        <f t="shared" si="0"/>
        <v>89</v>
      </c>
      <c r="G43" s="4">
        <v>43497</v>
      </c>
      <c r="H43" s="9">
        <v>43524</v>
      </c>
      <c r="I43" s="4">
        <v>43497</v>
      </c>
      <c r="J43" s="9">
        <v>43524</v>
      </c>
      <c r="K43" s="12">
        <v>43497</v>
      </c>
      <c r="L43" s="12">
        <v>43524</v>
      </c>
      <c r="M43" s="12">
        <v>43466</v>
      </c>
      <c r="N43" s="12">
        <v>43555</v>
      </c>
      <c r="O43" s="12">
        <v>43466</v>
      </c>
      <c r="P43" s="12">
        <v>43739</v>
      </c>
      <c r="Q43" s="27">
        <f>P43-O43</f>
        <v>273</v>
      </c>
      <c r="R43" s="30">
        <f ca="1">IF(NOW()-O43&gt;0,IF(U43&lt;&gt;"Conclusa",(NOW()-O43)/Q43,100%),0%)</f>
        <v>0.65024006537442891</v>
      </c>
      <c r="S43" s="31">
        <f ca="1">IF(NOW()-O43&gt;0,IF(U43&lt;&gt;"Conclusa",P43-NOW(),0),Q43)</f>
        <v>95.484462152780907</v>
      </c>
      <c r="T43" s="10"/>
      <c r="U43" s="32" t="s">
        <v>107</v>
      </c>
      <c r="V43" s="33" t="s">
        <v>158</v>
      </c>
      <c r="W43" s="32" t="s">
        <v>109</v>
      </c>
      <c r="X43" s="33" t="s">
        <v>178</v>
      </c>
      <c r="Y43" s="17"/>
      <c r="Z43" s="13"/>
      <c r="AA43" s="11"/>
      <c r="AB43" s="11" t="s">
        <v>64</v>
      </c>
      <c r="AC43" s="11" t="s">
        <v>66</v>
      </c>
      <c r="AD43" s="11" t="s">
        <v>64</v>
      </c>
      <c r="AE43" s="5" t="s">
        <v>75</v>
      </c>
    </row>
    <row r="44" spans="1:31" ht="56.25" customHeight="1" x14ac:dyDescent="0.25">
      <c r="A44" s="78"/>
      <c r="B44" s="71" t="s">
        <v>77</v>
      </c>
      <c r="C44" s="42" t="s">
        <v>101</v>
      </c>
      <c r="D44" s="9" t="s">
        <v>124</v>
      </c>
      <c r="E44" s="9" t="s">
        <v>124</v>
      </c>
      <c r="F44" s="28" t="s">
        <v>124</v>
      </c>
      <c r="G44" s="48">
        <v>43435</v>
      </c>
      <c r="H44" s="48">
        <v>43586</v>
      </c>
      <c r="I44" s="48">
        <v>43435</v>
      </c>
      <c r="J44" s="48">
        <v>43586</v>
      </c>
      <c r="K44" s="48">
        <v>43466</v>
      </c>
      <c r="L44" s="48">
        <v>43586</v>
      </c>
      <c r="M44" s="48">
        <v>43466</v>
      </c>
      <c r="N44" s="48">
        <v>43586</v>
      </c>
      <c r="O44" s="48">
        <v>43466</v>
      </c>
      <c r="P44" s="48">
        <v>43770</v>
      </c>
      <c r="Q44" s="56">
        <f>P44-O44</f>
        <v>304</v>
      </c>
      <c r="R44" s="58">
        <f ca="1">IF(NOW()-O44&gt;0,IF(U44&lt;&gt;"Conclusa",(NOW()-O44)/Q44,100%),0%)</f>
        <v>0.58393269028690487</v>
      </c>
      <c r="S44" s="60">
        <f ca="1">IF(NOW()-O44&gt;0,IF(U44&lt;&gt;"Conclusa",P44-NOW(),0),Q44)</f>
        <v>126.48446215278091</v>
      </c>
      <c r="T44" s="11"/>
      <c r="U44" s="54" t="s">
        <v>107</v>
      </c>
      <c r="V44" s="52" t="s">
        <v>159</v>
      </c>
      <c r="W44" s="54" t="s">
        <v>109</v>
      </c>
      <c r="X44" s="39" t="s">
        <v>169</v>
      </c>
      <c r="Y44" s="17"/>
      <c r="Z44" s="42"/>
      <c r="AA44" s="50"/>
      <c r="AB44" s="50"/>
      <c r="AC44" s="50" t="s">
        <v>66</v>
      </c>
      <c r="AD44" s="50"/>
      <c r="AE44" s="63" t="s">
        <v>87</v>
      </c>
    </row>
    <row r="45" spans="1:31" ht="34" x14ac:dyDescent="0.25">
      <c r="A45" s="78"/>
      <c r="B45" s="78"/>
      <c r="C45" s="68"/>
      <c r="D45" s="9"/>
      <c r="E45" s="9"/>
      <c r="F45" s="2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62"/>
      <c r="R45" s="76" t="e">
        <f t="shared" ref="R45:R50" ca="1" si="16">IF(NOW()-K45&gt;0,IF(U45&lt;&gt;"Conclusa",(NOW()-K45)/Q45,100%),0%)</f>
        <v>#DIV/0!</v>
      </c>
      <c r="S45" s="75">
        <f t="shared" ref="S45:S50" ca="1" si="17">IF(NOW()-K45&gt;0,IF(U45&lt;&gt;"Conclusa",L45-NOW(),0),Q45)</f>
        <v>-43643.515537847219</v>
      </c>
      <c r="T45" s="11"/>
      <c r="U45" s="73"/>
      <c r="V45" s="74"/>
      <c r="W45" s="73"/>
      <c r="X45" s="33" t="s">
        <v>170</v>
      </c>
      <c r="Y45" s="17"/>
      <c r="Z45" s="68"/>
      <c r="AA45" s="69"/>
      <c r="AB45" s="69"/>
      <c r="AC45" s="69"/>
      <c r="AD45" s="69"/>
      <c r="AE45" s="67"/>
    </row>
    <row r="46" spans="1:31" ht="51" x14ac:dyDescent="0.25">
      <c r="A46" s="78"/>
      <c r="B46" s="78"/>
      <c r="C46" s="68"/>
      <c r="D46" s="9"/>
      <c r="E46" s="9"/>
      <c r="F46" s="2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62"/>
      <c r="R46" s="76" t="e">
        <f t="shared" ca="1" si="16"/>
        <v>#DIV/0!</v>
      </c>
      <c r="S46" s="75">
        <f t="shared" ca="1" si="17"/>
        <v>-43643.515537847219</v>
      </c>
      <c r="T46" s="11"/>
      <c r="U46" s="73"/>
      <c r="V46" s="74"/>
      <c r="W46" s="73"/>
      <c r="X46" s="40" t="s">
        <v>171</v>
      </c>
      <c r="Y46" s="17"/>
      <c r="Z46" s="68"/>
      <c r="AA46" s="69"/>
      <c r="AB46" s="69"/>
      <c r="AC46" s="69"/>
      <c r="AD46" s="69"/>
      <c r="AE46" s="67"/>
    </row>
    <row r="47" spans="1:31" ht="51" x14ac:dyDescent="0.25">
      <c r="A47" s="78"/>
      <c r="B47" s="78"/>
      <c r="C47" s="68"/>
      <c r="D47" s="9"/>
      <c r="E47" s="9"/>
      <c r="F47" s="2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62"/>
      <c r="R47" s="76" t="e">
        <f t="shared" ca="1" si="16"/>
        <v>#DIV/0!</v>
      </c>
      <c r="S47" s="75">
        <f t="shared" ca="1" si="17"/>
        <v>-43643.515537847219</v>
      </c>
      <c r="T47" s="11"/>
      <c r="U47" s="73"/>
      <c r="V47" s="74"/>
      <c r="W47" s="73"/>
      <c r="X47" s="40" t="s">
        <v>172</v>
      </c>
      <c r="Y47" s="17"/>
      <c r="Z47" s="68"/>
      <c r="AA47" s="69"/>
      <c r="AB47" s="69"/>
      <c r="AC47" s="69"/>
      <c r="AD47" s="69"/>
      <c r="AE47" s="67"/>
    </row>
    <row r="48" spans="1:31" ht="85" x14ac:dyDescent="0.25">
      <c r="A48" s="78"/>
      <c r="B48" s="78"/>
      <c r="C48" s="68"/>
      <c r="D48" s="9"/>
      <c r="E48" s="9"/>
      <c r="F48" s="2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62"/>
      <c r="R48" s="76" t="e">
        <f t="shared" ca="1" si="16"/>
        <v>#DIV/0!</v>
      </c>
      <c r="S48" s="75">
        <f t="shared" ca="1" si="17"/>
        <v>-43643.515537847219</v>
      </c>
      <c r="T48" s="11"/>
      <c r="U48" s="73"/>
      <c r="V48" s="74"/>
      <c r="W48" s="73"/>
      <c r="X48" s="40" t="s">
        <v>173</v>
      </c>
      <c r="Y48" s="17"/>
      <c r="Z48" s="68"/>
      <c r="AA48" s="69"/>
      <c r="AB48" s="69"/>
      <c r="AC48" s="69"/>
      <c r="AD48" s="69"/>
      <c r="AE48" s="67"/>
    </row>
    <row r="49" spans="1:31" ht="34" x14ac:dyDescent="0.25">
      <c r="A49" s="78"/>
      <c r="B49" s="78"/>
      <c r="C49" s="68"/>
      <c r="D49" s="9"/>
      <c r="E49" s="9"/>
      <c r="F49" s="2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62"/>
      <c r="R49" s="76" t="e">
        <f t="shared" ca="1" si="16"/>
        <v>#DIV/0!</v>
      </c>
      <c r="S49" s="75">
        <f t="shared" ca="1" si="17"/>
        <v>-43643.515537847219</v>
      </c>
      <c r="T49" s="11"/>
      <c r="U49" s="73"/>
      <c r="V49" s="74"/>
      <c r="W49" s="73"/>
      <c r="X49" s="40" t="s">
        <v>174</v>
      </c>
      <c r="Y49" s="17"/>
      <c r="Z49" s="68"/>
      <c r="AA49" s="69"/>
      <c r="AB49" s="69"/>
      <c r="AC49" s="69"/>
      <c r="AD49" s="69"/>
      <c r="AE49" s="67"/>
    </row>
    <row r="50" spans="1:31" ht="51" x14ac:dyDescent="0.25">
      <c r="A50" s="78"/>
      <c r="B50" s="72"/>
      <c r="C50" s="43"/>
      <c r="D50" s="9"/>
      <c r="E50" s="9"/>
      <c r="F50" s="27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57"/>
      <c r="R50" s="59" t="e">
        <f t="shared" ca="1" si="16"/>
        <v>#DIV/0!</v>
      </c>
      <c r="S50" s="61">
        <f t="shared" ca="1" si="17"/>
        <v>-43643.515537847219</v>
      </c>
      <c r="T50" s="11"/>
      <c r="U50" s="55"/>
      <c r="V50" s="53"/>
      <c r="W50" s="55"/>
      <c r="X50" s="40" t="s">
        <v>175</v>
      </c>
      <c r="Y50" s="17"/>
      <c r="Z50" s="43"/>
      <c r="AA50" s="51"/>
      <c r="AB50" s="51"/>
      <c r="AC50" s="51"/>
      <c r="AD50" s="51"/>
      <c r="AE50" s="64"/>
    </row>
    <row r="51" spans="1:31" ht="75" customHeight="1" x14ac:dyDescent="0.25">
      <c r="A51" s="78"/>
      <c r="B51" s="71" t="s">
        <v>100</v>
      </c>
      <c r="C51" s="42" t="s">
        <v>41</v>
      </c>
      <c r="D51" s="9">
        <v>43221</v>
      </c>
      <c r="E51" s="9">
        <v>43373</v>
      </c>
      <c r="F51" s="27">
        <f t="shared" si="0"/>
        <v>152</v>
      </c>
      <c r="G51" s="48">
        <v>43497</v>
      </c>
      <c r="H51" s="48">
        <v>43585</v>
      </c>
      <c r="I51" s="48">
        <v>43497</v>
      </c>
      <c r="J51" s="48">
        <v>43585</v>
      </c>
      <c r="K51" s="48">
        <v>43511</v>
      </c>
      <c r="L51" s="48">
        <v>43586</v>
      </c>
      <c r="M51" s="48">
        <v>43511</v>
      </c>
      <c r="N51" s="48">
        <v>43586</v>
      </c>
      <c r="O51" s="48">
        <v>43739</v>
      </c>
      <c r="P51" s="48">
        <v>43799</v>
      </c>
      <c r="Q51" s="56">
        <f>P51-O51</f>
        <v>60</v>
      </c>
      <c r="R51" s="58">
        <f ca="1">IF(NOW()-O51&gt;0,IF(U51&lt;&gt;"Conclusa",(NOW()-O51)/Q51,100%),0%)</f>
        <v>0</v>
      </c>
      <c r="S51" s="60">
        <f ca="1">IF(NOW()-O51&gt;0,IF(U51&lt;&gt;"Conclusa",P51-NOW(),0),Q51)</f>
        <v>60</v>
      </c>
      <c r="T51" s="11"/>
      <c r="U51" s="54" t="s">
        <v>106</v>
      </c>
      <c r="V51" s="52"/>
      <c r="W51" s="54"/>
      <c r="X51" s="39" t="s">
        <v>169</v>
      </c>
      <c r="Y51" s="17"/>
      <c r="Z51" s="42"/>
      <c r="AA51" s="50"/>
      <c r="AB51" s="50" t="s">
        <v>64</v>
      </c>
      <c r="AC51" s="50" t="s">
        <v>63</v>
      </c>
      <c r="AD51" s="50" t="s">
        <v>64</v>
      </c>
      <c r="AE51" s="63" t="s">
        <v>87</v>
      </c>
    </row>
    <row r="52" spans="1:31" ht="34" x14ac:dyDescent="0.25">
      <c r="A52" s="78"/>
      <c r="B52" s="78"/>
      <c r="C52" s="68"/>
      <c r="D52" s="9"/>
      <c r="E52" s="9"/>
      <c r="F52" s="2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62"/>
      <c r="R52" s="76" t="e">
        <f t="shared" ref="R52:R57" ca="1" si="18">IF(NOW()-K52&gt;0,IF(U52&lt;&gt;"Conclusa",(NOW()-K52)/Q52,100%),0%)</f>
        <v>#DIV/0!</v>
      </c>
      <c r="S52" s="75">
        <f t="shared" ref="S52:S57" ca="1" si="19">IF(NOW()-K52&gt;0,IF(U52&lt;&gt;"Conclusa",L52-NOW(),0),Q52)</f>
        <v>-43643.515537847219</v>
      </c>
      <c r="T52" s="11"/>
      <c r="U52" s="73"/>
      <c r="V52" s="74"/>
      <c r="W52" s="73"/>
      <c r="X52" s="33" t="s">
        <v>170</v>
      </c>
      <c r="Y52" s="17"/>
      <c r="Z52" s="68"/>
      <c r="AA52" s="69"/>
      <c r="AB52" s="69"/>
      <c r="AC52" s="69"/>
      <c r="AD52" s="69"/>
      <c r="AE52" s="67"/>
    </row>
    <row r="53" spans="1:31" ht="51" x14ac:dyDescent="0.25">
      <c r="A53" s="78"/>
      <c r="B53" s="78"/>
      <c r="C53" s="68"/>
      <c r="D53" s="9"/>
      <c r="E53" s="9"/>
      <c r="F53" s="2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62"/>
      <c r="R53" s="76" t="e">
        <f t="shared" ca="1" si="18"/>
        <v>#DIV/0!</v>
      </c>
      <c r="S53" s="75">
        <f t="shared" ca="1" si="19"/>
        <v>-43643.515537847219</v>
      </c>
      <c r="T53" s="11"/>
      <c r="U53" s="73"/>
      <c r="V53" s="74"/>
      <c r="W53" s="73"/>
      <c r="X53" s="40" t="s">
        <v>171</v>
      </c>
      <c r="Y53" s="17"/>
      <c r="Z53" s="68"/>
      <c r="AA53" s="69"/>
      <c r="AB53" s="69"/>
      <c r="AC53" s="69"/>
      <c r="AD53" s="69"/>
      <c r="AE53" s="67"/>
    </row>
    <row r="54" spans="1:31" ht="51" x14ac:dyDescent="0.25">
      <c r="A54" s="78"/>
      <c r="B54" s="78"/>
      <c r="C54" s="68"/>
      <c r="D54" s="9"/>
      <c r="E54" s="9"/>
      <c r="F54" s="2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62"/>
      <c r="R54" s="76" t="e">
        <f t="shared" ca="1" si="18"/>
        <v>#DIV/0!</v>
      </c>
      <c r="S54" s="75">
        <f t="shared" ca="1" si="19"/>
        <v>-43643.515537847219</v>
      </c>
      <c r="T54" s="11"/>
      <c r="U54" s="73"/>
      <c r="V54" s="74"/>
      <c r="W54" s="73"/>
      <c r="X54" s="40" t="s">
        <v>172</v>
      </c>
      <c r="Y54" s="17"/>
      <c r="Z54" s="68"/>
      <c r="AA54" s="69"/>
      <c r="AB54" s="69"/>
      <c r="AC54" s="69"/>
      <c r="AD54" s="69"/>
      <c r="AE54" s="67"/>
    </row>
    <row r="55" spans="1:31" ht="85" x14ac:dyDescent="0.25">
      <c r="A55" s="78"/>
      <c r="B55" s="78"/>
      <c r="C55" s="68"/>
      <c r="D55" s="9"/>
      <c r="E55" s="9"/>
      <c r="F55" s="2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62"/>
      <c r="R55" s="76" t="e">
        <f t="shared" ca="1" si="18"/>
        <v>#DIV/0!</v>
      </c>
      <c r="S55" s="75">
        <f t="shared" ca="1" si="19"/>
        <v>-43643.515537847219</v>
      </c>
      <c r="T55" s="11"/>
      <c r="U55" s="73"/>
      <c r="V55" s="74"/>
      <c r="W55" s="73"/>
      <c r="X55" s="40" t="s">
        <v>173</v>
      </c>
      <c r="Y55" s="17"/>
      <c r="Z55" s="68"/>
      <c r="AA55" s="69"/>
      <c r="AB55" s="69"/>
      <c r="AC55" s="69"/>
      <c r="AD55" s="69"/>
      <c r="AE55" s="67"/>
    </row>
    <row r="56" spans="1:31" ht="34" x14ac:dyDescent="0.25">
      <c r="A56" s="78"/>
      <c r="B56" s="78"/>
      <c r="C56" s="68"/>
      <c r="D56" s="9"/>
      <c r="E56" s="9"/>
      <c r="F56" s="2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62"/>
      <c r="R56" s="76" t="e">
        <f t="shared" ca="1" si="18"/>
        <v>#DIV/0!</v>
      </c>
      <c r="S56" s="75">
        <f t="shared" ca="1" si="19"/>
        <v>-43643.515537847219</v>
      </c>
      <c r="T56" s="11"/>
      <c r="U56" s="73"/>
      <c r="V56" s="74"/>
      <c r="W56" s="73"/>
      <c r="X56" s="40" t="s">
        <v>174</v>
      </c>
      <c r="Y56" s="17"/>
      <c r="Z56" s="68"/>
      <c r="AA56" s="69"/>
      <c r="AB56" s="69"/>
      <c r="AC56" s="69"/>
      <c r="AD56" s="69"/>
      <c r="AE56" s="67"/>
    </row>
    <row r="57" spans="1:31" ht="51" x14ac:dyDescent="0.25">
      <c r="A57" s="72"/>
      <c r="B57" s="72"/>
      <c r="C57" s="43"/>
      <c r="D57" s="9"/>
      <c r="E57" s="9"/>
      <c r="F57" s="27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57"/>
      <c r="R57" s="59" t="e">
        <f t="shared" ca="1" si="18"/>
        <v>#DIV/0!</v>
      </c>
      <c r="S57" s="61">
        <f t="shared" ca="1" si="19"/>
        <v>-43643.515537847219</v>
      </c>
      <c r="T57" s="11"/>
      <c r="U57" s="55"/>
      <c r="V57" s="53"/>
      <c r="W57" s="55"/>
      <c r="X57" s="40" t="s">
        <v>175</v>
      </c>
      <c r="Y57" s="17"/>
      <c r="Z57" s="43"/>
      <c r="AA57" s="51"/>
      <c r="AB57" s="51"/>
      <c r="AC57" s="51"/>
      <c r="AD57" s="51"/>
      <c r="AE57" s="64"/>
    </row>
    <row r="58" spans="1:31" ht="40" x14ac:dyDescent="0.25">
      <c r="A58" s="79" t="s">
        <v>44</v>
      </c>
      <c r="B58" s="16" t="s">
        <v>45</v>
      </c>
      <c r="C58" s="13" t="s">
        <v>46</v>
      </c>
      <c r="D58" s="9">
        <v>43023</v>
      </c>
      <c r="E58" s="9">
        <v>43069</v>
      </c>
      <c r="F58" s="27">
        <f t="shared" si="0"/>
        <v>46</v>
      </c>
      <c r="G58" s="4">
        <v>43374</v>
      </c>
      <c r="H58" s="9">
        <v>43404</v>
      </c>
      <c r="I58" s="4">
        <v>43374</v>
      </c>
      <c r="J58" s="9">
        <v>43404</v>
      </c>
      <c r="K58" s="4">
        <v>43405</v>
      </c>
      <c r="L58" s="9">
        <v>43434</v>
      </c>
      <c r="M58" s="4">
        <v>43435</v>
      </c>
      <c r="N58" s="9">
        <v>43465</v>
      </c>
      <c r="O58" s="4">
        <v>43435</v>
      </c>
      <c r="P58" s="9">
        <v>43525</v>
      </c>
      <c r="Q58" s="27">
        <f>P58-O58</f>
        <v>90</v>
      </c>
      <c r="R58" s="30">
        <f ca="1">IF(NOW()-O58&gt;0,IF(U58&lt;&gt;"Conclusa",(NOW()-O58)/Q58,100%),0%)</f>
        <v>1</v>
      </c>
      <c r="S58" s="31">
        <f ca="1">IF(NOW()-O58&gt;0,IF(U58&lt;&gt;"Conclusa",P58-NOW(),0),Q58)</f>
        <v>0</v>
      </c>
      <c r="T58" s="11"/>
      <c r="U58" s="32" t="s">
        <v>139</v>
      </c>
      <c r="V58" s="33" t="s">
        <v>160</v>
      </c>
      <c r="W58" s="32" t="s">
        <v>109</v>
      </c>
      <c r="X58" s="34"/>
      <c r="Y58" s="17"/>
      <c r="Z58" s="13"/>
      <c r="AA58" s="11"/>
      <c r="AB58" s="11" t="s">
        <v>63</v>
      </c>
      <c r="AC58" s="11" t="s">
        <v>65</v>
      </c>
      <c r="AD58" s="11"/>
      <c r="AE58" s="5" t="s">
        <v>89</v>
      </c>
    </row>
    <row r="59" spans="1:31" ht="40" x14ac:dyDescent="0.25">
      <c r="A59" s="79"/>
      <c r="B59" s="16" t="s">
        <v>50</v>
      </c>
      <c r="C59" s="13" t="s">
        <v>47</v>
      </c>
      <c r="D59" s="9">
        <v>43023</v>
      </c>
      <c r="E59" s="9">
        <v>43054</v>
      </c>
      <c r="F59" s="27">
        <f t="shared" si="0"/>
        <v>31</v>
      </c>
      <c r="G59" s="4">
        <v>43344</v>
      </c>
      <c r="H59" s="9">
        <v>43404</v>
      </c>
      <c r="I59" s="4">
        <v>43344</v>
      </c>
      <c r="J59" s="9">
        <v>43404</v>
      </c>
      <c r="K59" s="4">
        <v>43222</v>
      </c>
      <c r="L59" s="9">
        <v>43250</v>
      </c>
      <c r="M59" s="4">
        <v>43222</v>
      </c>
      <c r="N59" s="9">
        <v>43250</v>
      </c>
      <c r="O59" s="4">
        <v>43222</v>
      </c>
      <c r="P59" s="9">
        <v>43250</v>
      </c>
      <c r="Q59" s="27">
        <f>P59-O59</f>
        <v>28</v>
      </c>
      <c r="R59" s="30">
        <f t="shared" ref="R59:R60" ca="1" si="20">IF(NOW()-O59&gt;0,IF(U59&lt;&gt;"Conclusa",(NOW()-O59)/Q59,100%),0%)</f>
        <v>1</v>
      </c>
      <c r="S59" s="31">
        <f t="shared" ref="S59" ca="1" si="21">IF(NOW()-O59&gt;0,IF(U59&lt;&gt;"Conclusa",P59-NOW(),0),Q59)</f>
        <v>0</v>
      </c>
      <c r="T59" s="11"/>
      <c r="U59" s="32" t="s">
        <v>139</v>
      </c>
      <c r="V59" s="33"/>
      <c r="W59" s="32"/>
      <c r="X59" s="33" t="s">
        <v>179</v>
      </c>
      <c r="Y59" s="17"/>
      <c r="Z59" s="13" t="s">
        <v>54</v>
      </c>
      <c r="AA59" s="24">
        <v>43250</v>
      </c>
      <c r="AB59" s="11" t="s">
        <v>66</v>
      </c>
      <c r="AC59" s="11" t="s">
        <v>64</v>
      </c>
      <c r="AD59" s="11" t="s">
        <v>65</v>
      </c>
      <c r="AE59" s="5" t="s">
        <v>89</v>
      </c>
    </row>
    <row r="60" spans="1:31" ht="40" x14ac:dyDescent="0.25">
      <c r="A60" s="79"/>
      <c r="B60" s="16" t="s">
        <v>51</v>
      </c>
      <c r="C60" s="13" t="s">
        <v>48</v>
      </c>
      <c r="D60" s="9">
        <v>43054</v>
      </c>
      <c r="E60" s="9">
        <v>43373</v>
      </c>
      <c r="F60" s="27">
        <f t="shared" si="0"/>
        <v>319</v>
      </c>
      <c r="G60" s="4">
        <v>43405</v>
      </c>
      <c r="H60" s="9">
        <v>43586</v>
      </c>
      <c r="I60" s="4">
        <v>43405</v>
      </c>
      <c r="J60" s="9">
        <v>43586</v>
      </c>
      <c r="K60" s="4">
        <v>43424</v>
      </c>
      <c r="L60" s="9">
        <v>43586</v>
      </c>
      <c r="M60" s="4">
        <v>43466</v>
      </c>
      <c r="N60" s="9">
        <v>43586</v>
      </c>
      <c r="O60" s="4">
        <v>43466</v>
      </c>
      <c r="P60" s="9">
        <v>43799</v>
      </c>
      <c r="Q60" s="27">
        <f>P60-O60</f>
        <v>333</v>
      </c>
      <c r="R60" s="30">
        <f t="shared" ca="1" si="20"/>
        <v>0.53307969323489213</v>
      </c>
      <c r="S60" s="31">
        <f ca="1">IF(NOW()-O60&gt;0,IF(U60&lt;&gt;"Conclusa",P60-NOW(),0),Q60)</f>
        <v>155.48446215278091</v>
      </c>
      <c r="T60" s="11"/>
      <c r="U60" s="32" t="s">
        <v>107</v>
      </c>
      <c r="V60" s="33" t="s">
        <v>161</v>
      </c>
      <c r="W60" s="32" t="s">
        <v>109</v>
      </c>
      <c r="X60" s="33"/>
      <c r="Y60" s="17"/>
      <c r="Z60" s="13"/>
      <c r="AA60" s="11"/>
      <c r="AB60" s="11" t="s">
        <v>63</v>
      </c>
      <c r="AC60" s="11" t="s">
        <v>65</v>
      </c>
      <c r="AD60" s="11"/>
      <c r="AE60" s="5" t="s">
        <v>89</v>
      </c>
    </row>
    <row r="61" spans="1:31" ht="42.75" customHeight="1" x14ac:dyDescent="0.25">
      <c r="A61" s="79"/>
      <c r="B61" s="71" t="s">
        <v>52</v>
      </c>
      <c r="C61" s="42" t="s">
        <v>67</v>
      </c>
      <c r="D61" s="9">
        <v>43054</v>
      </c>
      <c r="E61" s="9">
        <v>43373</v>
      </c>
      <c r="F61" s="27">
        <f t="shared" si="0"/>
        <v>319</v>
      </c>
      <c r="G61" s="48">
        <v>43405</v>
      </c>
      <c r="H61" s="48">
        <v>43586</v>
      </c>
      <c r="I61" s="48">
        <v>43405</v>
      </c>
      <c r="J61" s="48">
        <v>43586</v>
      </c>
      <c r="K61" s="48">
        <v>43424</v>
      </c>
      <c r="L61" s="48">
        <v>43586</v>
      </c>
      <c r="M61" s="48">
        <v>43466</v>
      </c>
      <c r="N61" s="48">
        <v>43586</v>
      </c>
      <c r="O61" s="48">
        <v>43617</v>
      </c>
      <c r="P61" s="48">
        <v>43799</v>
      </c>
      <c r="Q61" s="56">
        <f>P61-O61</f>
        <v>182</v>
      </c>
      <c r="R61" s="58">
        <f ca="1">IF(NOW()-O61&gt;0,IF(U61&lt;&gt;"Conclusa",(NOW()-O61)/Q61,100%),0%)</f>
        <v>0.1456897683913137</v>
      </c>
      <c r="S61" s="60">
        <f ca="1">IF(NOW()-O61&gt;0,IF(U61&lt;&gt;"Conclusa",P61-NOW(),0),Q61)</f>
        <v>155.48446215278091</v>
      </c>
      <c r="T61" s="11"/>
      <c r="U61" s="54" t="s">
        <v>106</v>
      </c>
      <c r="V61" s="33" t="s">
        <v>163</v>
      </c>
      <c r="W61" s="32" t="s">
        <v>109</v>
      </c>
      <c r="X61" s="33" t="s">
        <v>179</v>
      </c>
      <c r="Y61" s="17"/>
      <c r="Z61" s="42"/>
      <c r="AA61" s="50"/>
      <c r="AB61" s="50" t="s">
        <v>66</v>
      </c>
      <c r="AC61" s="50" t="s">
        <v>64</v>
      </c>
      <c r="AD61" s="50" t="s">
        <v>64</v>
      </c>
      <c r="AE61" s="63" t="s">
        <v>89</v>
      </c>
    </row>
    <row r="62" spans="1:31" ht="41.25" customHeight="1" x14ac:dyDescent="0.25">
      <c r="A62" s="79"/>
      <c r="B62" s="72"/>
      <c r="C62" s="43"/>
      <c r="D62" s="9"/>
      <c r="E62" s="9"/>
      <c r="F62" s="27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57"/>
      <c r="R62" s="59" t="e">
        <f ca="1">IF(NOW()-K62&gt;0,IF(U62&lt;&gt;"Conclusa",(NOW()-K62)/Q62,100%),0%)</f>
        <v>#DIV/0!</v>
      </c>
      <c r="S62" s="61">
        <f ca="1">IF(NOW()-K62&gt;0,IF(U62&lt;&gt;"Conclusa",L62-NOW(),0),Q62)</f>
        <v>-43643.515537847219</v>
      </c>
      <c r="T62" s="11"/>
      <c r="U62" s="55"/>
      <c r="V62" s="33" t="s">
        <v>162</v>
      </c>
      <c r="W62" s="32" t="s">
        <v>109</v>
      </c>
      <c r="X62" s="33" t="s">
        <v>180</v>
      </c>
      <c r="Y62" s="17"/>
      <c r="Z62" s="43"/>
      <c r="AA62" s="51"/>
      <c r="AB62" s="51"/>
      <c r="AC62" s="51"/>
      <c r="AD62" s="51"/>
      <c r="AE62" s="64"/>
    </row>
    <row r="63" spans="1:31" ht="60" x14ac:dyDescent="0.25">
      <c r="A63" s="79"/>
      <c r="B63" s="16" t="s">
        <v>53</v>
      </c>
      <c r="C63" s="13" t="s">
        <v>98</v>
      </c>
      <c r="D63" s="9">
        <v>43070</v>
      </c>
      <c r="E63" s="9">
        <v>43373</v>
      </c>
      <c r="F63" s="27">
        <f t="shared" si="0"/>
        <v>303</v>
      </c>
      <c r="G63" s="4">
        <v>43405</v>
      </c>
      <c r="H63" s="9">
        <v>43586</v>
      </c>
      <c r="I63" s="4">
        <v>43405</v>
      </c>
      <c r="J63" s="9">
        <v>43586</v>
      </c>
      <c r="K63" s="4">
        <v>43435</v>
      </c>
      <c r="L63" s="9">
        <v>43586</v>
      </c>
      <c r="M63" s="4">
        <v>43435</v>
      </c>
      <c r="N63" s="9">
        <v>43586</v>
      </c>
      <c r="O63" s="4">
        <v>43617</v>
      </c>
      <c r="P63" s="9">
        <v>43799</v>
      </c>
      <c r="Q63" s="27">
        <f>P63-O63</f>
        <v>182</v>
      </c>
      <c r="R63" s="30">
        <f ca="1">IF(NOW()-O63&gt;0,IF(U63&lt;&gt;"Conclusa",(NOW()-O63)/Q63,100%),0%)</f>
        <v>0.1456897683913137</v>
      </c>
      <c r="S63" s="31">
        <f ca="1">IF(NOW()-O63&gt;0,IF(U63&lt;&gt;"Conclusa",P63-NOW(),0),Q63)</f>
        <v>155.48446215278091</v>
      </c>
      <c r="T63" s="11"/>
      <c r="U63" s="32" t="s">
        <v>106</v>
      </c>
      <c r="V63" s="33"/>
      <c r="W63" s="32"/>
      <c r="X63" s="33"/>
      <c r="Y63" s="17"/>
      <c r="Z63" s="13"/>
      <c r="AA63" s="11"/>
      <c r="AB63" s="11" t="s">
        <v>66</v>
      </c>
      <c r="AC63" s="11" t="s">
        <v>65</v>
      </c>
      <c r="AD63" s="11" t="s">
        <v>65</v>
      </c>
      <c r="AE63" s="5" t="s">
        <v>89</v>
      </c>
    </row>
    <row r="64" spans="1:31" ht="40" x14ac:dyDescent="0.25">
      <c r="A64" s="79"/>
      <c r="B64" s="16" t="s">
        <v>78</v>
      </c>
      <c r="C64" s="13" t="s">
        <v>49</v>
      </c>
      <c r="D64" s="9">
        <v>43344</v>
      </c>
      <c r="E64" s="9">
        <v>43373</v>
      </c>
      <c r="F64" s="27">
        <f t="shared" si="0"/>
        <v>29</v>
      </c>
      <c r="G64" s="4">
        <v>43556</v>
      </c>
      <c r="H64" s="9">
        <v>43586</v>
      </c>
      <c r="I64" s="4">
        <v>43556</v>
      </c>
      <c r="J64" s="9">
        <v>43586</v>
      </c>
      <c r="K64" s="4">
        <v>43556</v>
      </c>
      <c r="L64" s="9">
        <v>43586</v>
      </c>
      <c r="M64" s="4">
        <v>43556</v>
      </c>
      <c r="N64" s="9">
        <v>43586</v>
      </c>
      <c r="O64" s="4">
        <v>43739</v>
      </c>
      <c r="P64" s="9">
        <v>43799</v>
      </c>
      <c r="Q64" s="27">
        <f>P64-O64</f>
        <v>60</v>
      </c>
      <c r="R64" s="30">
        <f ca="1">IF(NOW()-O64&gt;0,IF(U64&lt;&gt;"Conclusa",(NOW()-O64)/Q64,100%),0%)</f>
        <v>0</v>
      </c>
      <c r="S64" s="31">
        <f ca="1">IF(NOW()-O64&gt;0,IF(U64&lt;&gt;"Conclusa",P64-NOW(),0),Q64)</f>
        <v>60</v>
      </c>
      <c r="T64" s="11"/>
      <c r="U64" s="32" t="s">
        <v>106</v>
      </c>
      <c r="V64" s="33"/>
      <c r="W64" s="32"/>
      <c r="X64" s="33" t="s">
        <v>181</v>
      </c>
      <c r="Y64" s="17"/>
      <c r="Z64" s="13" t="s">
        <v>90</v>
      </c>
      <c r="AA64" s="24">
        <v>43586</v>
      </c>
      <c r="AB64" s="11" t="s">
        <v>66</v>
      </c>
      <c r="AC64" s="11" t="s">
        <v>64</v>
      </c>
      <c r="AD64" s="11" t="s">
        <v>65</v>
      </c>
      <c r="AE64" s="5" t="s">
        <v>89</v>
      </c>
    </row>
    <row r="65" spans="3:24" x14ac:dyDescent="0.25">
      <c r="C65" s="15"/>
      <c r="V65" s="15"/>
      <c r="X65" s="34"/>
    </row>
    <row r="66" spans="3:24" x14ac:dyDescent="0.25">
      <c r="C66" s="15"/>
      <c r="V66" s="15"/>
      <c r="X66" s="34"/>
    </row>
    <row r="67" spans="3:24" x14ac:dyDescent="0.25">
      <c r="C67" s="15"/>
      <c r="V67" s="15"/>
      <c r="X67" s="34"/>
    </row>
    <row r="68" spans="3:24" x14ac:dyDescent="0.25">
      <c r="C68" s="15"/>
      <c r="V68" s="15"/>
      <c r="X68" s="34"/>
    </row>
    <row r="69" spans="3:24" x14ac:dyDescent="0.25">
      <c r="C69" s="15"/>
      <c r="V69" s="15"/>
      <c r="X69" s="34"/>
    </row>
    <row r="70" spans="3:24" x14ac:dyDescent="0.25">
      <c r="C70" s="15"/>
      <c r="X70" s="34"/>
    </row>
    <row r="71" spans="3:24" x14ac:dyDescent="0.25">
      <c r="C71" s="15"/>
      <c r="X71" s="34"/>
    </row>
    <row r="72" spans="3:24" x14ac:dyDescent="0.25">
      <c r="C72" s="15"/>
      <c r="X72" s="34"/>
    </row>
    <row r="73" spans="3:24" x14ac:dyDescent="0.25">
      <c r="C73" s="15"/>
      <c r="X73" s="34"/>
    </row>
    <row r="74" spans="3:24" x14ac:dyDescent="0.25">
      <c r="C74" s="15"/>
      <c r="X74" s="34"/>
    </row>
    <row r="75" spans="3:24" x14ac:dyDescent="0.25">
      <c r="C75" s="15"/>
      <c r="X75" s="34"/>
    </row>
    <row r="76" spans="3:24" x14ac:dyDescent="0.25">
      <c r="C76" s="15"/>
      <c r="X76" s="34"/>
    </row>
    <row r="77" spans="3:24" x14ac:dyDescent="0.25">
      <c r="C77" s="15"/>
      <c r="X77" s="34"/>
    </row>
    <row r="78" spans="3:24" x14ac:dyDescent="0.25">
      <c r="C78" s="15"/>
      <c r="X78" s="34"/>
    </row>
    <row r="79" spans="3:24" x14ac:dyDescent="0.25">
      <c r="C79" s="15"/>
      <c r="X79" s="34"/>
    </row>
    <row r="80" spans="3:24" x14ac:dyDescent="0.25">
      <c r="C80" s="15"/>
      <c r="X80" s="34"/>
    </row>
    <row r="81" spans="3:24" x14ac:dyDescent="0.25">
      <c r="C81" s="15"/>
      <c r="X81" s="34"/>
    </row>
    <row r="82" spans="3:24" x14ac:dyDescent="0.25">
      <c r="C82" s="15"/>
      <c r="X82" s="34"/>
    </row>
    <row r="83" spans="3:24" x14ac:dyDescent="0.25">
      <c r="C83" s="15"/>
      <c r="X83" s="34"/>
    </row>
    <row r="84" spans="3:24" x14ac:dyDescent="0.25">
      <c r="C84" s="15"/>
      <c r="X84" s="34"/>
    </row>
    <row r="85" spans="3:24" x14ac:dyDescent="0.25">
      <c r="C85" s="15"/>
      <c r="X85" s="34"/>
    </row>
    <row r="86" spans="3:24" x14ac:dyDescent="0.25">
      <c r="C86" s="15"/>
      <c r="X86" s="34"/>
    </row>
    <row r="87" spans="3:24" x14ac:dyDescent="0.25">
      <c r="C87" s="15"/>
      <c r="X87" s="34"/>
    </row>
    <row r="88" spans="3:24" x14ac:dyDescent="0.25">
      <c r="C88" s="15"/>
      <c r="X88" s="34"/>
    </row>
    <row r="89" spans="3:24" x14ac:dyDescent="0.25">
      <c r="C89" s="15"/>
      <c r="X89" s="34"/>
    </row>
    <row r="90" spans="3:24" x14ac:dyDescent="0.25">
      <c r="C90" s="15"/>
      <c r="X90" s="15"/>
    </row>
    <row r="91" spans="3:24" x14ac:dyDescent="0.25">
      <c r="C91" s="15"/>
      <c r="X91" s="15"/>
    </row>
    <row r="92" spans="3:24" x14ac:dyDescent="0.25">
      <c r="C92" s="15"/>
      <c r="X92" s="15"/>
    </row>
    <row r="93" spans="3:24" x14ac:dyDescent="0.25">
      <c r="C93" s="15"/>
      <c r="X93" s="15"/>
    </row>
    <row r="94" spans="3:24" x14ac:dyDescent="0.25">
      <c r="C94" s="15"/>
      <c r="X94" s="15"/>
    </row>
    <row r="95" spans="3:24" x14ac:dyDescent="0.25">
      <c r="C95" s="15"/>
      <c r="X95" s="15"/>
    </row>
    <row r="96" spans="3:24" x14ac:dyDescent="0.25">
      <c r="C96" s="15"/>
      <c r="X96" s="15"/>
    </row>
    <row r="97" spans="3:24" x14ac:dyDescent="0.25">
      <c r="C97" s="15"/>
      <c r="X97" s="15"/>
    </row>
    <row r="98" spans="3:24" x14ac:dyDescent="0.25">
      <c r="C98" s="15"/>
      <c r="X98" s="15"/>
    </row>
    <row r="99" spans="3:24" x14ac:dyDescent="0.25">
      <c r="C99" s="15"/>
      <c r="X99" s="15"/>
    </row>
    <row r="100" spans="3:24" x14ac:dyDescent="0.25">
      <c r="C100" s="15"/>
      <c r="X100" s="15"/>
    </row>
    <row r="101" spans="3:24" x14ac:dyDescent="0.25">
      <c r="C101" s="15"/>
      <c r="X101" s="15"/>
    </row>
    <row r="102" spans="3:24" x14ac:dyDescent="0.25">
      <c r="C102" s="15"/>
      <c r="X102" s="15"/>
    </row>
    <row r="103" spans="3:24" x14ac:dyDescent="0.25">
      <c r="C103" s="15"/>
      <c r="X103" s="15"/>
    </row>
    <row r="104" spans="3:24" x14ac:dyDescent="0.25">
      <c r="C104" s="15"/>
      <c r="X104" s="15"/>
    </row>
    <row r="105" spans="3:24" x14ac:dyDescent="0.25">
      <c r="C105" s="15"/>
      <c r="X105" s="15"/>
    </row>
    <row r="106" spans="3:24" x14ac:dyDescent="0.25">
      <c r="C106" s="15"/>
      <c r="X106" s="15"/>
    </row>
    <row r="107" spans="3:24" x14ac:dyDescent="0.25">
      <c r="C107" s="15"/>
      <c r="X107" s="15"/>
    </row>
    <row r="108" spans="3:24" x14ac:dyDescent="0.25">
      <c r="C108" s="15"/>
      <c r="X108" s="15"/>
    </row>
    <row r="109" spans="3:24" x14ac:dyDescent="0.25">
      <c r="C109" s="15"/>
      <c r="X109" s="15"/>
    </row>
    <row r="110" spans="3:24" x14ac:dyDescent="0.25">
      <c r="C110" s="15"/>
      <c r="X110" s="15"/>
    </row>
    <row r="111" spans="3:24" x14ac:dyDescent="0.25">
      <c r="C111" s="15"/>
      <c r="X111" s="15"/>
    </row>
    <row r="112" spans="3:24" x14ac:dyDescent="0.25">
      <c r="C112" s="15"/>
      <c r="X112" s="15"/>
    </row>
    <row r="113" spans="3:24" x14ac:dyDescent="0.25">
      <c r="C113" s="15"/>
      <c r="X113" s="15"/>
    </row>
    <row r="114" spans="3:24" x14ac:dyDescent="0.25">
      <c r="C114" s="15"/>
      <c r="X114" s="15"/>
    </row>
    <row r="115" spans="3:24" x14ac:dyDescent="0.25">
      <c r="C115" s="15"/>
      <c r="X115" s="15"/>
    </row>
    <row r="116" spans="3:24" x14ac:dyDescent="0.25">
      <c r="C116" s="15"/>
      <c r="X116" s="15"/>
    </row>
    <row r="117" spans="3:24" x14ac:dyDescent="0.25">
      <c r="C117" s="15"/>
      <c r="X117" s="15"/>
    </row>
    <row r="118" spans="3:24" x14ac:dyDescent="0.25">
      <c r="C118" s="15"/>
      <c r="X118" s="15"/>
    </row>
    <row r="119" spans="3:24" x14ac:dyDescent="0.25">
      <c r="C119" s="15"/>
      <c r="X119" s="15"/>
    </row>
    <row r="120" spans="3:24" x14ac:dyDescent="0.25">
      <c r="C120" s="15"/>
      <c r="X120" s="15"/>
    </row>
    <row r="121" spans="3:24" x14ac:dyDescent="0.25">
      <c r="C121" s="15"/>
      <c r="X121" s="15"/>
    </row>
    <row r="122" spans="3:24" x14ac:dyDescent="0.25">
      <c r="C122" s="15"/>
      <c r="X122" s="15"/>
    </row>
    <row r="123" spans="3:24" x14ac:dyDescent="0.25">
      <c r="C123" s="15"/>
    </row>
    <row r="124" spans="3:24" x14ac:dyDescent="0.25">
      <c r="C124" s="15"/>
    </row>
    <row r="125" spans="3:24" x14ac:dyDescent="0.25">
      <c r="C125" s="15"/>
    </row>
    <row r="126" spans="3:24" x14ac:dyDescent="0.25">
      <c r="C126" s="15"/>
    </row>
    <row r="127" spans="3:24" x14ac:dyDescent="0.25">
      <c r="C127" s="15"/>
    </row>
    <row r="128" spans="3:24" x14ac:dyDescent="0.25">
      <c r="C128" s="15"/>
    </row>
    <row r="129" spans="3:3" x14ac:dyDescent="0.25">
      <c r="C129" s="15"/>
    </row>
    <row r="130" spans="3:3" x14ac:dyDescent="0.25">
      <c r="C130" s="15"/>
    </row>
    <row r="131" spans="3:3" x14ac:dyDescent="0.25">
      <c r="C131" s="15"/>
    </row>
    <row r="132" spans="3:3" x14ac:dyDescent="0.25">
      <c r="C132" s="15"/>
    </row>
    <row r="133" spans="3:3" x14ac:dyDescent="0.25">
      <c r="C133" s="15"/>
    </row>
  </sheetData>
  <mergeCells count="199">
    <mergeCell ref="P41:P42"/>
    <mergeCell ref="P44:P50"/>
    <mergeCell ref="P51:P57"/>
    <mergeCell ref="P61:P62"/>
    <mergeCell ref="N51:N57"/>
    <mergeCell ref="M61:M62"/>
    <mergeCell ref="N61:N62"/>
    <mergeCell ref="M41:M42"/>
    <mergeCell ref="N41:N42"/>
    <mergeCell ref="O41:O42"/>
    <mergeCell ref="O44:O50"/>
    <mergeCell ref="O51:O57"/>
    <mergeCell ref="O61:O62"/>
    <mergeCell ref="T3:T4"/>
    <mergeCell ref="M3:M4"/>
    <mergeCell ref="N3:N4"/>
    <mergeCell ref="M5:M6"/>
    <mergeCell ref="N5:N6"/>
    <mergeCell ref="M31:M37"/>
    <mergeCell ref="N31:N37"/>
    <mergeCell ref="M39:M40"/>
    <mergeCell ref="N39:N40"/>
    <mergeCell ref="R3:R4"/>
    <mergeCell ref="S3:S4"/>
    <mergeCell ref="O3:O4"/>
    <mergeCell ref="O5:O6"/>
    <mergeCell ref="O31:O37"/>
    <mergeCell ref="O39:O40"/>
    <mergeCell ref="P3:P4"/>
    <mergeCell ref="P5:P6"/>
    <mergeCell ref="P31:P37"/>
    <mergeCell ref="P39:P40"/>
    <mergeCell ref="I3:I4"/>
    <mergeCell ref="J3:J4"/>
    <mergeCell ref="I5:I6"/>
    <mergeCell ref="J5:J6"/>
    <mergeCell ref="I31:I37"/>
    <mergeCell ref="J31:J37"/>
    <mergeCell ref="I39:I40"/>
    <mergeCell ref="J39:J40"/>
    <mergeCell ref="I41:I42"/>
    <mergeCell ref="J41:J42"/>
    <mergeCell ref="U3:U4"/>
    <mergeCell ref="A58:A64"/>
    <mergeCell ref="A1:C1"/>
    <mergeCell ref="AB1:AE1"/>
    <mergeCell ref="U1:AA1"/>
    <mergeCell ref="A3:A11"/>
    <mergeCell ref="A12:A19"/>
    <mergeCell ref="D1:S1"/>
    <mergeCell ref="B3:B4"/>
    <mergeCell ref="C3:C4"/>
    <mergeCell ref="G3:G4"/>
    <mergeCell ref="H3:H4"/>
    <mergeCell ref="K3:K4"/>
    <mergeCell ref="L3:L4"/>
    <mergeCell ref="Q3:Q4"/>
    <mergeCell ref="AB61:AB62"/>
    <mergeCell ref="AC61:AC62"/>
    <mergeCell ref="AD61:AD62"/>
    <mergeCell ref="AE61:AE62"/>
    <mergeCell ref="B31:B37"/>
    <mergeCell ref="C31:C37"/>
    <mergeCell ref="G31:G37"/>
    <mergeCell ref="AA61:AA62"/>
    <mergeCell ref="B61:B62"/>
    <mergeCell ref="C61:C62"/>
    <mergeCell ref="Q61:Q62"/>
    <mergeCell ref="R61:R62"/>
    <mergeCell ref="S61:S62"/>
    <mergeCell ref="V31:V37"/>
    <mergeCell ref="W31:W37"/>
    <mergeCell ref="C51:C57"/>
    <mergeCell ref="B51:B57"/>
    <mergeCell ref="H31:H37"/>
    <mergeCell ref="K31:K37"/>
    <mergeCell ref="L31:L37"/>
    <mergeCell ref="Q31:Q37"/>
    <mergeCell ref="R31:R37"/>
    <mergeCell ref="S31:S37"/>
    <mergeCell ref="U31:U37"/>
    <mergeCell ref="U61:U62"/>
    <mergeCell ref="L41:L42"/>
    <mergeCell ref="K41:K42"/>
    <mergeCell ref="H41:H42"/>
    <mergeCell ref="G41:G42"/>
    <mergeCell ref="M44:M50"/>
    <mergeCell ref="N44:N50"/>
    <mergeCell ref="J61:J62"/>
    <mergeCell ref="M51:M57"/>
    <mergeCell ref="Z61:Z62"/>
    <mergeCell ref="I44:I50"/>
    <mergeCell ref="J44:J50"/>
    <mergeCell ref="I51:I57"/>
    <mergeCell ref="J51:J57"/>
    <mergeCell ref="I61:I62"/>
    <mergeCell ref="A38:A57"/>
    <mergeCell ref="H51:H57"/>
    <mergeCell ref="K51:K57"/>
    <mergeCell ref="L51:L57"/>
    <mergeCell ref="G51:G57"/>
    <mergeCell ref="B44:B50"/>
    <mergeCell ref="W51:W57"/>
    <mergeCell ref="V51:V57"/>
    <mergeCell ref="U51:U57"/>
    <mergeCell ref="S51:S57"/>
    <mergeCell ref="R51:R57"/>
    <mergeCell ref="B39:B40"/>
    <mergeCell ref="W41:W42"/>
    <mergeCell ref="V41:V42"/>
    <mergeCell ref="U41:U42"/>
    <mergeCell ref="S41:S42"/>
    <mergeCell ref="R41:R42"/>
    <mergeCell ref="Q41:Q42"/>
    <mergeCell ref="B5:B6"/>
    <mergeCell ref="C5:C6"/>
    <mergeCell ref="G5:G6"/>
    <mergeCell ref="H5:H6"/>
    <mergeCell ref="K5:K6"/>
    <mergeCell ref="W44:W50"/>
    <mergeCell ref="V44:V50"/>
    <mergeCell ref="C44:C50"/>
    <mergeCell ref="U44:U50"/>
    <mergeCell ref="S44:S50"/>
    <mergeCell ref="R44:R50"/>
    <mergeCell ref="Q44:Q50"/>
    <mergeCell ref="L44:L50"/>
    <mergeCell ref="K44:K50"/>
    <mergeCell ref="H44:H50"/>
    <mergeCell ref="G44:G50"/>
    <mergeCell ref="C41:C42"/>
    <mergeCell ref="B41:B42"/>
    <mergeCell ref="W39:W40"/>
    <mergeCell ref="V39:V40"/>
    <mergeCell ref="C39:C40"/>
    <mergeCell ref="U39:U40"/>
    <mergeCell ref="S39:S40"/>
    <mergeCell ref="R39:R40"/>
    <mergeCell ref="AD39:AD40"/>
    <mergeCell ref="AC5:AC6"/>
    <mergeCell ref="AD5:AD6"/>
    <mergeCell ref="AE5:AE6"/>
    <mergeCell ref="Z31:Z37"/>
    <mergeCell ref="AA31:AA37"/>
    <mergeCell ref="AB31:AB37"/>
    <mergeCell ref="AC31:AC37"/>
    <mergeCell ref="AD31:AD37"/>
    <mergeCell ref="AE31:AE37"/>
    <mergeCell ref="Z5:Z6"/>
    <mergeCell ref="AA5:AA6"/>
    <mergeCell ref="AB5:AB6"/>
    <mergeCell ref="AD3:AD4"/>
    <mergeCell ref="AE3:AE4"/>
    <mergeCell ref="AA3:AA4"/>
    <mergeCell ref="AE44:AE50"/>
    <mergeCell ref="Z51:Z57"/>
    <mergeCell ref="AA51:AA57"/>
    <mergeCell ref="AB51:AB57"/>
    <mergeCell ref="AC51:AC57"/>
    <mergeCell ref="AD51:AD57"/>
    <mergeCell ref="AE51:AE57"/>
    <mergeCell ref="Z44:Z50"/>
    <mergeCell ref="AA44:AA50"/>
    <mergeCell ref="AB44:AB50"/>
    <mergeCell ref="AC44:AC50"/>
    <mergeCell ref="AD44:AD50"/>
    <mergeCell ref="AE39:AE40"/>
    <mergeCell ref="Z41:Z42"/>
    <mergeCell ref="AA41:AA42"/>
    <mergeCell ref="AB41:AB42"/>
    <mergeCell ref="AC41:AC42"/>
    <mergeCell ref="AD41:AD42"/>
    <mergeCell ref="AE41:AE42"/>
    <mergeCell ref="Z39:Z40"/>
    <mergeCell ref="AA39:AA40"/>
    <mergeCell ref="Z3:Z4"/>
    <mergeCell ref="X3:X4"/>
    <mergeCell ref="Y3:Y4"/>
    <mergeCell ref="G61:G62"/>
    <mergeCell ref="H61:H62"/>
    <mergeCell ref="K61:K62"/>
    <mergeCell ref="L61:L62"/>
    <mergeCell ref="AB3:AB4"/>
    <mergeCell ref="AC3:AC4"/>
    <mergeCell ref="AB39:AB40"/>
    <mergeCell ref="AC39:AC40"/>
    <mergeCell ref="V5:V6"/>
    <mergeCell ref="W5:W6"/>
    <mergeCell ref="L5:L6"/>
    <mergeCell ref="Q5:Q6"/>
    <mergeCell ref="R5:R6"/>
    <mergeCell ref="S5:S6"/>
    <mergeCell ref="U5:U6"/>
    <mergeCell ref="Q51:Q57"/>
    <mergeCell ref="Q39:Q40"/>
    <mergeCell ref="L39:L40"/>
    <mergeCell ref="K39:K40"/>
    <mergeCell ref="H39:H40"/>
    <mergeCell ref="G39:G40"/>
  </mergeCells>
  <conditionalFormatting sqref="Y63:Y64 Y38:Y61 Y3 Y5:Y3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S39 S3 S44 S61 S51 S5 S7:S31 S41">
    <cfRule type="iconSet" priority="9">
      <iconSet iconSet="3Symbols">
        <cfvo type="percent" val="0"/>
        <cfvo type="num" val="0"/>
        <cfvo type="num" val="20"/>
      </iconSet>
    </cfRule>
  </conditionalFormatting>
  <conditionalFormatting sqref="S38">
    <cfRule type="iconSet" priority="4">
      <iconSet iconSet="3Symbols">
        <cfvo type="percent" val="0"/>
        <cfvo type="num" val="0"/>
        <cfvo type="num" val="20"/>
      </iconSet>
    </cfRule>
  </conditionalFormatting>
  <conditionalFormatting sqref="S43">
    <cfRule type="iconSet" priority="3">
      <iconSet iconSet="3Symbols">
        <cfvo type="percent" val="0"/>
        <cfvo type="num" val="0"/>
        <cfvo type="num" val="20"/>
      </iconSet>
    </cfRule>
  </conditionalFormatting>
  <conditionalFormatting sqref="S58:S60">
    <cfRule type="iconSet" priority="2">
      <iconSet iconSet="3Symbols">
        <cfvo type="percent" val="0"/>
        <cfvo type="num" val="0"/>
        <cfvo type="num" val="20"/>
      </iconSet>
    </cfRule>
  </conditionalFormatting>
  <conditionalFormatting sqref="S63:S64">
    <cfRule type="iconSet" priority="1">
      <iconSet iconSet="3Symbols">
        <cfvo type="percent" val="0"/>
        <cfvo type="num" val="0"/>
        <cfvo type="num" val="20"/>
      </iconSet>
    </cfRule>
  </conditionalFormatting>
  <dataValidations count="3">
    <dataValidation type="list" allowBlank="1" showInputMessage="1" showErrorMessage="1" sqref="U3 U51 U63:U64 U38:U39 U41 U58:U61 U43:U44 U5 U7:U31" xr:uid="{00000000-0002-0000-0000-000000000000}">
      <formula1>"Non avviata, In corso, Conclusa"</formula1>
    </dataValidation>
    <dataValidation type="list" allowBlank="1" showInputMessage="1" showErrorMessage="1" sqref="W3:W4 W15:W17 W19:W23 W58 W60:W62 W10 W12 W30:W31 W38:W39 W41 W43:W44" xr:uid="{00000000-0002-0000-0000-000001000000}">
      <formula1>"Da realizzare, WIP, Completato"</formula1>
    </dataValidation>
    <dataValidation type="list" allowBlank="1" showInputMessage="1" showErrorMessage="1" sqref="Y38:Y61 Y63:Y64 Y3 Y5:Y31" xr:uid="{00000000-0002-0000-0000-000002000000}">
      <formula1>"Raggiunto, NON raggiunto"</formula1>
    </dataValidation>
  </dataValidations>
  <hyperlinks>
    <hyperlink ref="C30" r:id="rId1" display="P@doc e MyPortal: formazione sull’utilizzo e la gestione degli applicativi " xr:uid="{00000000-0004-0000-0000-000000000000}"/>
  </hyperlinks>
  <pageMargins left="0" right="0" top="0" bottom="0" header="0" footer="0"/>
  <pageSetup paperSize="9" scale="6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PianoOperativo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Marchio</dc:creator>
  <cp:lastModifiedBy>Claudio Russo</cp:lastModifiedBy>
  <dcterms:created xsi:type="dcterms:W3CDTF">2018-07-19T09:50:02Z</dcterms:created>
  <dcterms:modified xsi:type="dcterms:W3CDTF">2019-06-27T10:23:13Z</dcterms:modified>
</cp:coreProperties>
</file>