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AZIONI" sheetId="1" state="visible" r:id="rId2"/>
  </sheets>
  <definedNames>
    <definedName function="false" hidden="false" localSheetId="0" name="_xlnm.Print_Area" vbProcedure="false">AZIONI!$A$1:$AD$115</definedName>
    <definedName function="false" hidden="false" localSheetId="0" name="_xlnm.Print_Area" vbProcedure="false">AZIONI!$A$1:$AD$115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<sst xmlns="http://schemas.openxmlformats.org/spreadsheetml/2006/main" count="506" uniqueCount="285">
  <si>
    <t xml:space="preserve">Ente responsabile azione</t>
  </si>
  <si>
    <t xml:space="preserve">Enti coinvolti singoli outuput</t>
  </si>
  <si>
    <t xml:space="preserve">Figure professionali</t>
  </si>
  <si>
    <t xml:space="preserve">Ore uomo preventivo</t>
  </si>
  <si>
    <t xml:space="preserve">Ore uomo consuntivo</t>
  </si>
  <si>
    <t xml:space="preserve">Attività</t>
  </si>
  <si>
    <t xml:space="preserve">Descrizione</t>
  </si>
  <si>
    <t xml:space="preserve">Progressivo e vincoli</t>
  </si>
  <si>
    <t xml:space="preserve">Data inizio</t>
  </si>
  <si>
    <t xml:space="preserve">Data fine</t>
  </si>
  <si>
    <t xml:space="preserve">Inizio Risched.</t>
  </si>
  <si>
    <t xml:space="preserve">Fine Risched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</si>
  <si>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</si>
  <si>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</si>
  <si>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</si>
  <si>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</si>
  <si>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</si>
  <si>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</si>
  <si>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</si>
  <si>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</si>
  <si>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</si>
  <si>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</si>
  <si>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</si>
  <si>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</si>
  <si>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A1.1</t>
  </si>
  <si>
    <r>
      <rPr>
        <b val="true"/>
        <sz val="11"/>
        <color rgb="FF000000"/>
        <rFont val="Calibri"/>
        <family val="2"/>
        <charset val="1"/>
      </rPr>
      <t xml:space="preserve">Kickoff di Progetto con descrizione degli obiettivi progettuali, azioni ed attività, composizione del Comitato Sci</t>
    </r>
    <r>
      <rPr>
        <b val="true"/>
        <sz val="11"/>
        <color rgb="FF000000"/>
        <rFont val="Arial"/>
        <family val="2"/>
        <charset val="1"/>
      </rPr>
      <t xml:space="preserve">entifico, ruoli e responsabilità per le diverse azioni progettuali
</t>
    </r>
  </si>
  <si>
    <t xml:space="preserve">X</t>
  </si>
  <si>
    <t xml:space="preserve">Provincia autonoma di Trento</t>
  </si>
  <si>
    <t xml:space="preserve">1 Dirigente
1 Membro Comitato scientifico</t>
  </si>
  <si>
    <t xml:space="preserve">1.1.1</t>
  </si>
  <si>
    <t xml:space="preserve">materiale kickoff di Progetto</t>
  </si>
  <si>
    <t xml:space="preserve">PaT; IBACN;</t>
  </si>
  <si>
    <t xml:space="preserve">PaT: 1 Direttore, 1 Assistente</t>
  </si>
  <si>
    <t xml:space="preserve">1.1.2</t>
  </si>
  <si>
    <t xml:space="preserve">matrice RACI per tutte le azioni ed attività del Progetto, con assegnazione di Ruoli e Responsabilità nel gruppo di lavoro e Comitato Scientifico</t>
  </si>
  <si>
    <t xml:space="preserve">1.1.3</t>
  </si>
  <si>
    <t xml:space="preserve">pianificazione di massima del Progetto, delle azioni ed attività</t>
  </si>
  <si>
    <t xml:space="preserve">1.1.4</t>
  </si>
  <si>
    <t xml:space="preserve">definizione dei prossimi passi</t>
  </si>
  <si>
    <t xml:space="preserve">A1.2</t>
  </si>
  <si>
    <t xml:space="preserve">Definizione di metodologia di Direzione, Coordinamento e Monitoraggio del Progetto da parte del Comitato Scientifico, inclusa la gestione dei rischi di progetto e la metodologia di raccolta e condivisione dei documenti di Progetto e la strategia di comunicazione</t>
  </si>
  <si>
    <t xml:space="preserve">Regione Autonoma Valle d'Aosta</t>
  </si>
  <si>
    <t xml:space="preserve">1 Direttore                                                         1 Membro Comitato scientifico</t>
  </si>
  <si>
    <t xml:space="preserve">1 Direttore = 6
1 Membro Comitato scientifico = 6</t>
  </si>
  <si>
    <t xml:space="preserve">1.2.1</t>
  </si>
  <si>
    <t xml:space="preserve">metodologia progettuale per assicurare una gestione omnicomprensiva dei diversi aspetti da indirizzare e manutere durante l'intero ciclo di vita del progetto</t>
  </si>
  <si>
    <t xml:space="preserve">1.2.2</t>
  </si>
  <si>
    <t xml:space="preserve">strategia di comunicazione interna al gruppo di lavoro</t>
  </si>
  <si>
    <t xml:space="preserve">A1.3</t>
  </si>
  <si>
    <r>
      <rPr>
        <b val="true"/>
        <sz val="11"/>
        <color rgb="FF000000"/>
        <rFont val="Calibri"/>
        <family val="2"/>
        <charset val="1"/>
      </rPr>
      <t xml:space="preserve">Definizione del Piano di Lavoro annuale e del Programma di lavoro da parte del Comitato Scientifico,</t>
    </r>
    <r>
      <rPr>
        <b val="true"/>
        <sz val="11"/>
        <color rgb="FF000000"/>
        <rFont val="Arial"/>
        <family val="2"/>
        <charset val="1"/>
      </rPr>
      <t xml:space="preserve"> con descrizione dei task progettuali e relativi obiettivi basati sulle azioni A1 - A5, indicatori e target</t>
    </r>
  </si>
  <si>
    <t xml:space="preserve">1 Membro Comitato scientifico</t>
  </si>
  <si>
    <t xml:space="preserve">1 Membro Comitato scientifico = 6</t>
  </si>
  <si>
    <t xml:space="preserve">1.3.1</t>
  </si>
  <si>
    <t xml:space="preserve">Piano di Lavoro annuale</t>
  </si>
  <si>
    <t xml:space="preserve">1.3.2</t>
  </si>
  <si>
    <t xml:space="preserve">Programma di lavoro dettagliato dei task progettuali, con obiettivi, quick wins, risorse, prioritizzazione e dipendenze tra task, deliverable e tempistiche</t>
  </si>
  <si>
    <t xml:space="preserve">1.3.3</t>
  </si>
  <si>
    <t xml:space="preserve">indicatori e target progettuali</t>
  </si>
  <si>
    <t xml:space="preserve">A1.4</t>
  </si>
  <si>
    <r>
      <rPr>
        <b val="true"/>
        <sz val="11"/>
        <color rgb="FF000000"/>
        <rFont val="Calibri"/>
        <family val="2"/>
        <charset val="1"/>
      </rPr>
      <t xml:space="preserve">Esecuzione del Programma di lavoro con Direzione, Coordinamento e Monitoraggio del Comitato Scientifi</t>
    </r>
    <r>
      <rPr>
        <b val="true"/>
        <sz val="11"/>
        <color rgb="FF000000"/>
        <rFont val="Arial"/>
        <family val="2"/>
        <charset val="1"/>
      </rPr>
      <t xml:space="preserve">co</t>
    </r>
  </si>
  <si>
    <t xml:space="preserve">1.4.1</t>
  </si>
  <si>
    <t xml:space="preserve">SAL mensili degli obiettivi e dei task progettuali, con attenzione ai quick wins ed al monitoraggio dei rischi</t>
  </si>
  <si>
    <t xml:space="preserve">1.4.2</t>
  </si>
  <si>
    <t xml:space="preserve">misurazioni degli indicatori, con individuazione degli scostamenti e definizione di nuovi indicatori o nuovi targe</t>
  </si>
  <si>
    <t xml:space="preserve">1.4.3</t>
  </si>
  <si>
    <t xml:space="preserve">Programma di lavoro aggiornato con azioni correttive, ripianificazione di task, nuovi indicatori o nuovi target</t>
  </si>
  <si>
    <t xml:space="preserve">1.4.4</t>
  </si>
  <si>
    <t xml:space="preserve">comunicazioni ai partner</t>
  </si>
  <si>
    <t xml:space="preserve">A1.5</t>
  </si>
  <si>
    <r>
      <rPr>
        <b val="true"/>
        <sz val="11"/>
        <color rgb="FF000000"/>
        <rFont val="Calibri"/>
        <family val="2"/>
        <charset val="1"/>
      </rPr>
      <t xml:space="preserve">Monitoraggio amministrativo mensile dei costi di Progetto nel rispetto dell'intervento finanziato e delle tipologi</t>
    </r>
    <r>
      <rPr>
        <b val="true"/>
        <sz val="11"/>
        <color rgb="FF000000"/>
        <rFont val="Arial"/>
        <family val="2"/>
        <charset val="1"/>
      </rPr>
      <t xml:space="preserve">e di spesa ritenute ammissibili</t>
    </r>
  </si>
  <si>
    <t xml:space="preserve">1.5.1</t>
  </si>
  <si>
    <t xml:space="preserve">stati avanzamento amministrativi periodici</t>
  </si>
  <si>
    <t xml:space="preserve">1.5.2</t>
  </si>
  <si>
    <t xml:space="preserve">misurazione degli indicatori amministrativi, con individuazione degli scostamenti rispetto ai target definiti ed azioni di miglioramento</t>
  </si>
  <si>
    <t xml:space="preserve">1.5.3</t>
  </si>
  <si>
    <t xml:space="preserve">A1.6</t>
  </si>
  <si>
    <r>
      <rPr>
        <b val="true"/>
        <sz val="11"/>
        <color rgb="FF000000"/>
        <rFont val="Calibri"/>
        <family val="2"/>
        <charset val="1"/>
      </rPr>
      <t xml:space="preserve">Chiusura del Progetto, con verifica complessiva degli obiettivi delle azioni e focus su quelli rivolt</t>
    </r>
    <r>
      <rPr>
        <b val="true"/>
        <sz val="11"/>
        <color rgb="FF000000"/>
        <rFont val="Arial"/>
        <family val="2"/>
        <charset val="1"/>
      </rPr>
      <t xml:space="preserve">i a evoluzione, promozione, comunicazione e disseminazione della buona pratica e "lessons learned" per assicurare l'evoluzione della buona pratica</t>
    </r>
  </si>
  <si>
    <t xml:space="preserve">da inserire alla fine</t>
  </si>
  <si>
    <t xml:space="preserve">1 Membro Comitato scientifico
1 tecnico-informatico </t>
  </si>
  <si>
    <t xml:space="preserve">1 Membro Comitato scientifico = 41
1 tecnico-informatico = 33</t>
  </si>
  <si>
    <t xml:space="preserve">1.6.1</t>
  </si>
  <si>
    <t xml:space="preserve">raccolta di tutti i documenti di progetto</t>
  </si>
  <si>
    <t xml:space="preserve">1.6.2</t>
  </si>
  <si>
    <t xml:space="preserve">versione definitiva del kit di riuso</t>
  </si>
  <si>
    <t xml:space="preserve">1.6.3</t>
  </si>
  <si>
    <t xml:space="preserve">indicatori e target finali per l'attuazione della buona pratica</t>
  </si>
  <si>
    <t xml:space="preserve">1.6.4</t>
  </si>
  <si>
    <t xml:space="preserve">raccomandazioni per future attuazioni della buona pratica</t>
  </si>
  <si>
    <t xml:space="preserve">A2.1</t>
  </si>
  <si>
    <t xml:space="preserve">Definizione e Descrizione dei fattori amministrativi, normativi o regolamentari interni ed esterni, quali ad esempio normativa sulla conservazione, standard di riferimento nazionali ed internazionali, accreditamento e certificazioni conservatori, piani strategici, accordi d'intesa, convenzione enti, ecc.</t>
  </si>
  <si>
    <t xml:space="preserve">IBACN</t>
  </si>
  <si>
    <t xml:space="preserve">2.1.1</t>
  </si>
  <si>
    <t xml:space="preserve"> Capitoli 1-4 del modello di Manuale di Conservazione di scenario 1 e 3</t>
  </si>
  <si>
    <t xml:space="preserve">A2.2</t>
  </si>
  <si>
    <r>
      <rPr>
        <b val="true"/>
        <sz val="11"/>
        <color rgb="FF000000"/>
        <rFont val="Calibri"/>
        <family val="2"/>
        <charset val="1"/>
      </rPr>
      <t xml:space="preserve">Caratterizzazione di 6 scenari:
- funzionalità, criticità, contributo al miglioramento nell’efficienza operati</t>
    </r>
    <r>
      <rPr>
        <b val="true"/>
        <sz val="11"/>
        <color rgb="FF000000"/>
        <rFont val="Arial"/>
        <family val="2"/>
        <charset val="1"/>
      </rPr>
      <t xml:space="preserve">va e/o efficacia amministrativa interna e/o esterna degli Enti;
- descrizione dei fattori organizzativi e tecnologici interni ed esterni che possono influenzare positivamente o negativamente il riuso
- requisiti e rischi per l'implementazione</t>
    </r>
  </si>
  <si>
    <t xml:space="preserve">Regione Autonoma Valle d'Aosta (solo per lo scenario 5)</t>
  </si>
  <si>
    <t xml:space="preserve">1 Membro Comitato scientifico
1 Direttore                                        1 Ammnistrativo</t>
  </si>
  <si>
    <t xml:space="preserve">1 Membro Comitato scientifico = 10
1 Direttore = 3                                        1 Ammnistrativo = 10</t>
  </si>
  <si>
    <t xml:space="preserve">2.2.1</t>
  </si>
  <si>
    <t xml:space="preserve">Quadro sinottico degli scenari di riuso</t>
  </si>
  <si>
    <t xml:space="preserve">2.2.2</t>
  </si>
  <si>
    <t xml:space="preserve">Sintesi del singolo scenario di riuso</t>
  </si>
  <si>
    <t xml:space="preserve">2.2.3</t>
  </si>
  <si>
    <t xml:space="preserve">Modelli di analisi dei rischi</t>
  </si>
  <si>
    <t xml:space="preserve">A2.3</t>
  </si>
  <si>
    <r>
      <rPr>
        <b val="true"/>
        <sz val="11"/>
        <color rgb="FF000000"/>
        <rFont val="Calibri"/>
        <family val="2"/>
        <charset val="1"/>
      </rPr>
      <t xml:space="preserve">Elenco delle Amministrazioni che hanno riusato la buona pratica, con il dettaglio delle funzionalità</t>
    </r>
    <r>
      <rPr>
        <b val="true"/>
        <sz val="11"/>
        <color rgb="FF000000"/>
        <rFont val="Arial"/>
        <family val="2"/>
        <charset val="1"/>
      </rPr>
      <t xml:space="preserve"> adottate e/o della versione della buona pratica utilizzata (se applicabile), suddivisi per i 6 scenari di conservazione, con indicazione del referente della buona pratica all’interno di ciascuna Amministrazione; i fattori vengono descritti in base ai diversi scenari di riuso</t>
    </r>
  </si>
  <si>
    <t xml:space="preserve">2.3.1</t>
  </si>
  <si>
    <t xml:space="preserve">Liste di Esempi di Referenze</t>
  </si>
  <si>
    <t xml:space="preserve">A2.4</t>
  </si>
  <si>
    <r>
      <rPr>
        <b val="true"/>
        <sz val="11"/>
        <color rgb="FF000000"/>
        <rFont val="Calibri"/>
        <family val="2"/>
        <charset val="1"/>
      </rPr>
      <t xml:space="preserve">Indicazione di tempi e costi per l’adozione e per la gestione a regime della buona pratica, con evidenza dei f</t>
    </r>
    <r>
      <rPr>
        <b val="true"/>
        <sz val="11"/>
        <color rgb="FF000000"/>
        <rFont val="Arial"/>
        <family val="2"/>
        <charset val="1"/>
      </rPr>
      <t xml:space="preserve">attori che ne determinano la variabilità sulla base dell'applicazione dei diversi scenari di conservazione</t>
    </r>
  </si>
  <si>
    <t xml:space="preserve">1 Membro Comitato scientifico
1 tecnico-informatico                               1 Amministrativo</t>
  </si>
  <si>
    <t xml:space="preserve">1 Membro Comitato scientifico = 24
1 tecnico-informatico = 33                             1 Amministrativo = 6</t>
  </si>
  <si>
    <t xml:space="preserve">2.4.1</t>
  </si>
  <si>
    <t xml:space="preserve"> Modello di calcolo di tempi e costi</t>
  </si>
  <si>
    <t xml:space="preserve">A2.5</t>
  </si>
  <si>
    <r>
      <rPr>
        <b val="true"/>
        <sz val="11"/>
        <color rgb="FF000000"/>
        <rFont val="Calibri"/>
        <family val="2"/>
        <charset val="1"/>
      </rPr>
      <t xml:space="preserve">Formalizzazione del Piano di adozione della Buona Pratica in base allo scenario in tutte le sue c</t>
    </r>
    <r>
      <rPr>
        <b val="true"/>
        <sz val="11"/>
        <color rgb="FF000000"/>
        <rFont val="Arial"/>
        <family val="2"/>
        <charset val="1"/>
      </rPr>
      <t xml:space="preserve">omponenti Gestionali, Organizzative, Tecnologiche, Amministrative, Informative/formative, con indicazione di ruoli e responsabilità, fasi e attività del processo di trasferimento con il dettaglio di tempi, costi e altre risorse necessarie (competenze, personale)</t>
    </r>
  </si>
  <si>
    <t xml:space="preserve">1 Membro Comitato scientifico
1 tecnico-informatico                          1 Amministrativo</t>
  </si>
  <si>
    <t xml:space="preserve">1 Membro Comitato scientifico = 24
1 tecnico-informatico = 33                                                               1 Amministrativo = 6</t>
  </si>
  <si>
    <t xml:space="preserve">2.5.1</t>
  </si>
  <si>
    <t xml:space="preserve">Modello di Piano di adozione della Buona Pratica</t>
  </si>
  <si>
    <t xml:space="preserve">2.5.2</t>
  </si>
  <si>
    <t xml:space="preserve">Matrice dei Fattori che determinano la variabilità del Piano</t>
  </si>
  <si>
    <t xml:space="preserve">A2.6</t>
  </si>
  <si>
    <r>
      <rPr>
        <b val="true"/>
        <sz val="11"/>
        <color rgb="FF000000"/>
        <rFont val="Calibri"/>
        <family val="2"/>
        <charset val="1"/>
      </rPr>
      <t xml:space="preserve">Descrizione dei processi e delle procedure amministrativi e operativi oggetto dell’intervento del</t>
    </r>
    <r>
      <rPr>
        <b val="true"/>
        <sz val="11"/>
        <color rgb="FF000000"/>
        <rFont val="Arial"/>
        <family val="2"/>
        <charset val="1"/>
      </rPr>
      <t xml:space="preserve">la buona pratica e delle attività, dei ruoli e delle mansioni che dovranno essere svolti dal personale impattato dalla buona pratica</t>
    </r>
  </si>
  <si>
    <t xml:space="preserve">1 Membro Comitato scientifico
</t>
  </si>
  <si>
    <t xml:space="preserve">1 Membro Comitato scientifico = 20                                        1 Amministrativo = 6
</t>
  </si>
  <si>
    <t xml:space="preserve">2.6.1</t>
  </si>
  <si>
    <t xml:space="preserve">Capitoli 4,5,7 e 9 del modello di Manuale di Conservazione</t>
  </si>
  <si>
    <t xml:space="preserve">2.6.2</t>
  </si>
  <si>
    <t xml:space="preserve">Modelli dei Processi e delle Procedure</t>
  </si>
  <si>
    <t xml:space="preserve">2.6.3</t>
  </si>
  <si>
    <t xml:space="preserve">2.6.4</t>
  </si>
  <si>
    <t xml:space="preserve">2.6.5</t>
  </si>
  <si>
    <t xml:space="preserve">Manuale d'esercizio tecnico</t>
  </si>
  <si>
    <t xml:space="preserve">A2.7</t>
  </si>
  <si>
    <r>
      <rPr>
        <b val="true"/>
        <sz val="11"/>
        <color rgb="FF000000"/>
        <rFont val="Calibri"/>
        <family val="2"/>
        <charset val="1"/>
      </rPr>
      <t xml:space="preserve">Messa a disposizione del software e della do</t>
    </r>
    <r>
      <rPr>
        <b val="true"/>
        <sz val="11"/>
        <color rgb="FF000000"/>
        <rFont val="Arial"/>
        <family val="2"/>
        <charset val="1"/>
      </rPr>
      <t xml:space="preserve">cumentazione tecnica (scenari 1 e 2) e della documentazione utente (tutti gli scenari)</t>
    </r>
  </si>
  <si>
    <t xml:space="preserve">2.7.1</t>
  </si>
  <si>
    <t xml:space="preserve">Disegno dell'architettura hw e sw del sistema</t>
  </si>
  <si>
    <t xml:space="preserve">2.7.2</t>
  </si>
  <si>
    <t xml:space="preserve">Manuale di installazione del sw di infrastruttura</t>
  </si>
  <si>
    <t xml:space="preserve">2.7.3</t>
  </si>
  <si>
    <t xml:space="preserve">Manuale di installazione  e attivazione del sw applicativo</t>
  </si>
  <si>
    <t xml:space="preserve">2.7.4</t>
  </si>
  <si>
    <t xml:space="preserve">Pacchetti software da installare</t>
  </si>
  <si>
    <t xml:space="preserve">2.7.5</t>
  </si>
  <si>
    <t xml:space="preserve">Licenza d'uso</t>
  </si>
  <si>
    <t xml:space="preserve">2.7.6</t>
  </si>
  <si>
    <t xml:space="preserve">Specifiche funzionali dell'applicativo</t>
  </si>
  <si>
    <t xml:space="preserve">2.7.7</t>
  </si>
  <si>
    <t xml:space="preserve">Specifiche tecniche dell'applicativo</t>
  </si>
  <si>
    <t xml:space="preserve">2.7.8</t>
  </si>
  <si>
    <t xml:space="preserve">Manuali tecnico di interfaccia</t>
  </si>
  <si>
    <t xml:space="preserve">2.7.9</t>
  </si>
  <si>
    <t xml:space="preserve">Manuali utente specifici per profilo</t>
  </si>
  <si>
    <t xml:space="preserve">A2.8</t>
  </si>
  <si>
    <r>
      <rPr>
        <b val="true"/>
        <sz val="11"/>
        <color rgb="FF000000"/>
        <rFont val="Calibri"/>
        <family val="2"/>
        <charset val="1"/>
      </rPr>
      <t xml:space="preserve">Standardizzazione dei Modelli di Atti amministrativi a supporto del trasferimento della buona pratica e di att</t>
    </r>
    <r>
      <rPr>
        <b val="true"/>
        <sz val="11"/>
        <color rgb="FF000000"/>
        <rFont val="Arial"/>
        <family val="2"/>
        <charset val="1"/>
      </rPr>
      <t xml:space="preserve">i utili per l’acquisizione di beni e servizi necessari per supportare adeguatamente il trasferimento e l’adozione della buona pratica</t>
    </r>
  </si>
  <si>
    <t xml:space="preserve">2.8.1</t>
  </si>
  <si>
    <t xml:space="preserve"> Modelli di documentazione per il trasferimento della buona pratica (Richiesta di informazione, di adesione, Convenzione  e relativi allegati, Accordo di servizio, ecc.)</t>
  </si>
  <si>
    <t xml:space="preserve">2.8.2</t>
  </si>
  <si>
    <t xml:space="preserve">Elenco dei sistemi documentali già interfacciati</t>
  </si>
  <si>
    <t xml:space="preserve">A2.9</t>
  </si>
  <si>
    <r>
      <rPr>
        <b val="true"/>
        <sz val="11"/>
        <color rgb="FF000000"/>
        <rFont val="Calibri"/>
        <family val="2"/>
        <charset val="1"/>
      </rPr>
      <t xml:space="preserve">Predisposizione dell'Elenco dei Soggetti Pubblici e Privati che hanno operato sulla buona pratica nell’ambito del </t>
    </r>
    <r>
      <rPr>
        <b val="true"/>
        <sz val="11"/>
        <color rgb="FF000000"/>
        <rFont val="Arial"/>
        <family val="2"/>
        <charset val="1"/>
      </rPr>
      <t xml:space="preserve">progetto finanziato, con indicazione della conoscenza specifica circa modelli, strumenti e processi, e dettaglio degli interventi effettuati</t>
    </r>
  </si>
  <si>
    <t xml:space="preserve">2.9.1</t>
  </si>
  <si>
    <t xml:space="preserve">Elenco soggetti contributori</t>
  </si>
  <si>
    <t xml:space="preserve">A2.10</t>
  </si>
  <si>
    <t xml:space="preserve">Messa a disposizione del materiale di formazione e dei corsi di e-learning</t>
  </si>
  <si>
    <t xml:space="preserve">1 Membro Comitato scientifico
 1 Amministrativo</t>
  </si>
  <si>
    <t xml:space="preserve">1 Membro Comitato scientifico = 34
 1 Amministrativo = 6</t>
  </si>
  <si>
    <t xml:space="preserve">2.10.1</t>
  </si>
  <si>
    <t xml:space="preserve">Corsi di e-learning</t>
  </si>
  <si>
    <t xml:space="preserve">2.10.2</t>
  </si>
  <si>
    <t xml:space="preserve">Materiale a supporto dei corsi</t>
  </si>
  <si>
    <t xml:space="preserve">A3.1</t>
  </si>
  <si>
    <t xml:space="preserve">Applicazione dei requisiti e Gestione dei rischi (tutti gli scenari)
- Enti e Tipologie di Unità Documentarie da configuare
- Volumi e dimensioni medie dei documenti
- Tempistiche
- Responsabilità degli Enti produttori e dell'Ente conservatore
- Processi
- Procedure operative a supporto
- Organizzazione del supporto del cedente post-avviamento.</t>
  </si>
  <si>
    <t xml:space="preserve">1 Membro Comitato scientifico
1 tecnico-informatico                          1 Amministrativo                                          1 Direttore</t>
  </si>
  <si>
    <t xml:space="preserve">1 Membro Comitato scientifico = 130
1 tecnico-informatico = 130                                                               1 Amministrativo = 36                                                            1 Direttore = 9</t>
  </si>
  <si>
    <t xml:space="preserve">3.1.1</t>
  </si>
  <si>
    <t xml:space="preserve">Analisi dei rischi e Piano dei trattamenti</t>
  </si>
  <si>
    <t xml:space="preserve">3.1.2</t>
  </si>
  <si>
    <t xml:space="preserve">Accordi di servizio e Allegati Disciplinari</t>
  </si>
  <si>
    <t xml:space="preserve">3.1.3</t>
  </si>
  <si>
    <t xml:space="preserve">Disegno dei Processi e delle Procedure</t>
  </si>
  <si>
    <t xml:space="preserve">A3.2</t>
  </si>
  <si>
    <r>
      <rPr>
        <b val="true"/>
        <sz val="11"/>
        <color rgb="FF000000"/>
        <rFont val="Calibri"/>
        <family val="2"/>
        <charset val="1"/>
      </rPr>
      <t xml:space="preserve">Realizzazione dell'infrastruttura HW e SW (scenari 1 e 2)
- Infrastruttura necessaria per la realizzazione del </t>
    </r>
    <r>
      <rPr>
        <b val="true"/>
        <sz val="11"/>
        <color rgb="FF000000"/>
        <rFont val="Arial"/>
        <family val="2"/>
        <charset val="1"/>
      </rPr>
      <t xml:space="preserve">pilota
- Infrastrutture necessarie per il sistema di test e per il sistema di produzione
- Caratteristiche del client di versamento sincrono che il riutilizzatore deve sviluppare per effettuare versamenti automatici.</t>
    </r>
  </si>
  <si>
    <t xml:space="preserve">3.2.1</t>
  </si>
  <si>
    <t xml:space="preserve">Disegno dell'Architettura e Progetto del Client di versamento</t>
  </si>
  <si>
    <t xml:space="preserve">A3.3</t>
  </si>
  <si>
    <r>
      <rPr>
        <b val="true"/>
        <sz val="11"/>
        <color rgb="FF000000"/>
        <rFont val="Calibri"/>
        <family val="2"/>
        <charset val="1"/>
      </rPr>
      <t xml:space="preserve">Addestramento del personale arch</t>
    </r>
    <r>
      <rPr>
        <b val="true"/>
        <sz val="11"/>
        <color rgb="FF000000"/>
        <rFont val="Arial"/>
        <family val="2"/>
        <charset val="1"/>
      </rPr>
      <t xml:space="preserve">ivistico (tutti gli scenari) attraverso formazione in aula ed e-learning su:
- Conservazione digitale
- Conservazione tramite SacER
- Illustrazione di SacER, con prove pratiche nell’ambiente di test
Training on the job tramite supporto remoto durante il pilota</t>
    </r>
  </si>
  <si>
    <t xml:space="preserve">1 Membro Comitato scientifico
1 tecnico-informatico                    </t>
  </si>
  <si>
    <t xml:space="preserve">1 Membro Comitato scientifico = 10
1 tecnico-informatico  = 10               </t>
  </si>
  <si>
    <t xml:space="preserve">3.3.1</t>
  </si>
  <si>
    <t xml:space="preserve">Verbali formazione</t>
  </si>
  <si>
    <t xml:space="preserve">A3.4</t>
  </si>
  <si>
    <r>
      <rPr>
        <b val="true"/>
        <sz val="11"/>
        <color rgb="FF000000"/>
        <rFont val="Calibri"/>
        <family val="2"/>
        <charset val="1"/>
      </rPr>
      <t xml:space="preserve">Addestramento del personale tecnico (scenario 1 e 2) attraverso presentazione del sistema in aula e training on the </t>
    </r>
    <r>
      <rPr>
        <b val="true"/>
        <sz val="11"/>
        <color rgb="FF000000"/>
        <rFont val="Arial"/>
        <family val="2"/>
        <charset val="1"/>
      </rPr>
      <t xml:space="preserve">job su:
- Ambienti di test e di produzione
- Configurazioni del sistema
- Componenti sw
- Sicurezza
- Monitoraggio di attività e job
- Analisi e risoluzione degli errori
- Requisiti tecnici per i client
- Gestione delle release</t>
    </r>
  </si>
  <si>
    <t xml:space="preserve">3.4.1</t>
  </si>
  <si>
    <t xml:space="preserve"> Verbali formazione</t>
  </si>
  <si>
    <t xml:space="preserve">A3.5</t>
  </si>
  <si>
    <r>
      <rPr>
        <b val="true"/>
        <sz val="11"/>
        <color rgb="FF000000"/>
        <rFont val="Calibri"/>
        <family val="2"/>
        <charset val="1"/>
      </rPr>
      <t xml:space="preserve">Predisposizione del sistema (scenari 1 e 2)
- Installazione
- Creazione e popolazione iniziale del data base
- Int</t>
    </r>
    <r>
      <rPr>
        <b val="true"/>
        <sz val="11"/>
        <color rgb="FF000000"/>
        <rFont val="Arial"/>
        <family val="2"/>
        <charset val="1"/>
      </rPr>
      <t xml:space="preserve">egrazione dell’IDP del riusante
- Parametrazione
- Funzionamento del client di versamento
- Test del sistema</t>
    </r>
  </si>
  <si>
    <t xml:space="preserve">3.5.1</t>
  </si>
  <si>
    <t xml:space="preserve"> Sistema installato e funzionante</t>
  </si>
  <si>
    <t xml:space="preserve">3.5.2</t>
  </si>
  <si>
    <t xml:space="preserve">Verbali di collaudo</t>
  </si>
  <si>
    <t xml:space="preserve">A3.6</t>
  </si>
  <si>
    <t xml:space="preserve">Pilota e avvio in produzione (tutti gli scenari)
- Test del servizio
- Parametrazione iniziale del sistema di produzione
- Versamento effettivo di Unità Documentarie
- Supporto archivistico e tecnico.</t>
  </si>
  <si>
    <t xml:space="preserve">1 Membro Comitato scientifico                                         1 Direttore
1 tecnico-informatico                    </t>
  </si>
  <si>
    <t xml:space="preserve">1 Membro Comitato scientifico = 130
1 tecnico-informatico  = 130                                                                  1 Direttore = 8      </t>
  </si>
  <si>
    <t xml:space="preserve">3.6.1</t>
  </si>
  <si>
    <t xml:space="preserve">Verbale di avvio in produzione</t>
  </si>
  <si>
    <t xml:space="preserve">3.6.2</t>
  </si>
  <si>
    <t xml:space="preserve">Documenti versati</t>
  </si>
  <si>
    <t xml:space="preserve">3.6.3</t>
  </si>
  <si>
    <t xml:space="preserve">Anomalie di versamento</t>
  </si>
  <si>
    <t xml:space="preserve">3.6.4</t>
  </si>
  <si>
    <t xml:space="preserve">Manuale d'esercizio archivistico</t>
  </si>
  <si>
    <t xml:space="preserve">A3.7</t>
  </si>
  <si>
    <r>
      <rPr>
        <b val="true"/>
        <sz val="11"/>
        <color rgb="FF000000"/>
        <rFont val="Calibri"/>
        <family val="2"/>
        <charset val="1"/>
      </rPr>
      <t xml:space="preserve">Supporto all'avvio dell'accreditamento AgID (scenari 1 e 3)
- Pianificazione del processo di accreditamen</t>
    </r>
    <r>
      <rPr>
        <b val="true"/>
        <sz val="11"/>
        <color rgb="FF000000"/>
        <rFont val="Arial"/>
        <family val="2"/>
        <charset val="1"/>
      </rPr>
      <t xml:space="preserve">to
- Compilazione della documentazione da inviare a AgID</t>
    </r>
  </si>
  <si>
    <t xml:space="preserve">3.7.1</t>
  </si>
  <si>
    <t xml:space="preserve">Manuale di Conservazione</t>
  </si>
  <si>
    <t xml:space="preserve">3.7.2</t>
  </si>
  <si>
    <t xml:space="preserve">Piano della Sicurezza</t>
  </si>
  <si>
    <t xml:space="preserve">A4.1</t>
  </si>
  <si>
    <t xml:space="preserve">Definizione delle linee guida di evoluzione della Buona Pratica nel periodo medio-lungo</t>
  </si>
  <si>
    <t xml:space="preserve">4.1.1</t>
  </si>
  <si>
    <t xml:space="preserve">Linee guida di evoluzione della Buona Pratica</t>
  </si>
  <si>
    <t xml:space="preserve">4.1.2</t>
  </si>
  <si>
    <t xml:space="preserve">Strumenti per l'evoluzione collaborativa</t>
  </si>
  <si>
    <t xml:space="preserve">A4.2</t>
  </si>
  <si>
    <t xml:space="preserve">Generalizzazione dei meccanismi di intetfaccia per ampliare il numero di sistemi alimentanti il sistema di conservazione</t>
  </si>
  <si>
    <t xml:space="preserve">4.2.1</t>
  </si>
  <si>
    <t xml:space="preserve">Specifiche di interfaccia generalizzate</t>
  </si>
  <si>
    <t xml:space="preserve">A4.3</t>
  </si>
  <si>
    <t xml:space="preserve">Revisione dell'interfaccia uomo-macchina delle funzionalità di maggiore diffusione per facilitarne l'utilizzo</t>
  </si>
  <si>
    <t xml:space="preserve">4.3.1</t>
  </si>
  <si>
    <t xml:space="preserve"> Specifiche della nuova GUI</t>
  </si>
  <si>
    <t xml:space="preserve">4.3.2</t>
  </si>
  <si>
    <t xml:space="preserve">Specifiche per il pluri-linguismo</t>
  </si>
  <si>
    <t xml:space="preserve">4.3.3</t>
  </si>
  <si>
    <t xml:space="preserve">Prototipo della nuova interfaccia uomo-macchina</t>
  </si>
  <si>
    <t xml:space="preserve">A4.4</t>
  </si>
  <si>
    <t xml:space="preserve">Revisione dell'architettura tecnica in funzione dell'affidabilità e della robustezza</t>
  </si>
  <si>
    <t xml:space="preserve">4.4.1</t>
  </si>
  <si>
    <t xml:space="preserve">Studio per l'evoluzione dell'architettura</t>
  </si>
  <si>
    <t xml:space="preserve">A4.5</t>
  </si>
  <si>
    <t xml:space="preserve">Potenziamento dei servizi di e-learning</t>
  </si>
  <si>
    <t xml:space="preserve">1 Membro Comitato scientifico = 20</t>
  </si>
  <si>
    <t xml:space="preserve">4.5.1</t>
  </si>
  <si>
    <t xml:space="preserve">Nuovi oggetti formativi</t>
  </si>
  <si>
    <t xml:space="preserve">A4.6</t>
  </si>
  <si>
    <t xml:space="preserve">Affinamento delle linee guida per la conservazione per facilitare il trasferimento della Buona Pratica</t>
  </si>
  <si>
    <t xml:space="preserve">1 Membro Comitato scientifico
1 tecnico-informatico                                         1  Amministrativo           </t>
  </si>
  <si>
    <t xml:space="preserve">1 Membro Comitato scientifico = 15
1 tecnico-informatico = 32                                                          1 Amministrativo = 10</t>
  </si>
  <si>
    <t xml:space="preserve">4.6.1</t>
  </si>
  <si>
    <t xml:space="preserve"> Modelli aggiornati dei Processi e delle Procedure</t>
  </si>
  <si>
    <t xml:space="preserve">4.6.2</t>
  </si>
  <si>
    <t xml:space="preserve">Linee guida aggiornate per la conservazione delle diverse tipologie documentarie</t>
  </si>
  <si>
    <t xml:space="preserve">A4.7</t>
  </si>
  <si>
    <t xml:space="preserve">Aggiornamento delle metodologie di trasferimento della Buona Pratica</t>
  </si>
  <si>
    <t xml:space="preserve">024/02/2019</t>
  </si>
  <si>
    <t xml:space="preserve">4.7.1</t>
  </si>
  <si>
    <t xml:space="preserve">Linee guida aggiornate per la migrazione di scenario</t>
  </si>
  <si>
    <t xml:space="preserve">A5.1</t>
  </si>
  <si>
    <t xml:space="preserve">Definizione del Piano di comunicazione della buona pratica per favorire promozione, comunicazione e disseminazione dell'intervento, coerentemente con la SEZIONE 3 PUNTO 5 allegato A2, con l'allegato D e nel rispetto della disciplina comunitaria di riferimento e delle successive prescrizioni che saranno fornite dall’AdG, definendo modalità e tempistiche per l'attuazione delle azioni previste verso gli Enti del partenariato ed altri Enti potenzialmente interessati</t>
  </si>
  <si>
    <t xml:space="preserve">Regione Autonoma Valle d'Aosta </t>
  </si>
  <si>
    <t xml:space="preserve">1 Dirigente                                           1 Membro Comitato scientifico
1 tecnico-informatico                                         1  Amministrativo           </t>
  </si>
  <si>
    <t xml:space="preserve">1 Dirigente  = 6                                         1 Membro Comitato scientifico = 70
1 tecnico-informatico = 30                                        1  Amministrativo  = 20         </t>
  </si>
  <si>
    <t xml:space="preserve">5.1.1</t>
  </si>
  <si>
    <t xml:space="preserve"> Piano di comunicazione</t>
  </si>
  <si>
    <t xml:space="preserve">A5.2</t>
  </si>
  <si>
    <r>
      <rPr>
        <b val="true"/>
        <sz val="11"/>
        <color rgb="FF000000"/>
        <rFont val="Calibri"/>
        <family val="2"/>
        <charset val="1"/>
      </rPr>
      <t xml:space="preserve">Attuazione del Piano: promozione e comunicazione della buona pratica nei confronti dei principali stakeho</t>
    </r>
    <r>
      <rPr>
        <b val="true"/>
        <sz val="11"/>
        <color rgb="FF000000"/>
        <rFont val="Arial"/>
        <family val="2"/>
        <charset val="1"/>
      </rPr>
      <t xml:space="preserve">lder degli Enti del partenariato e di ulteriori enti potenzialmente interessati</t>
    </r>
  </si>
  <si>
    <t xml:space="preserve">1 Dirigente  = 10                                         1 Membro Comitato scientifico = 150
1 tecnico-informatico   = 15                                                        1  Amministrativo = 20          </t>
  </si>
  <si>
    <t xml:space="preserve">5.2.1</t>
  </si>
  <si>
    <t xml:space="preserve">Svolgimento di eventi a livello locale e nazionale</t>
  </si>
  <si>
    <t xml:space="preserve">5.2.2</t>
  </si>
  <si>
    <t xml:space="preserve">Comunicazione della buona pratica ad altri Enti attraverso la rete dei contatti degli Enti del partenariato, newsletter, strumenti di collaborazione, newsgroup, articoli, ecc.</t>
  </si>
  <si>
    <t xml:space="preserve">A5.3</t>
  </si>
  <si>
    <r>
      <rPr>
        <b val="true"/>
        <sz val="11"/>
        <color rgb="FF000000"/>
        <rFont val="Calibri"/>
        <family val="2"/>
        <charset val="1"/>
      </rPr>
      <t xml:space="preserve">Attuazione del Piano: disseminazione della buona pratica (obiettivi, elementi caratterizzanti, attività, ecc.) sul</t>
    </r>
    <r>
      <rPr>
        <b val="true"/>
        <sz val="11"/>
        <color rgb="FF000000"/>
        <rFont val="Arial"/>
        <family val="2"/>
        <charset val="1"/>
      </rPr>
      <t xml:space="preserve">la base dei punti B11 e B12 allegato E, allegato D ed indicazioni AdG</t>
    </r>
  </si>
  <si>
    <t xml:space="preserve">1 Dirigente  = 10                                         1 Membro Comitato scientifico = 150
1 tecnico-informatico  = 30                                               1  Amministrativo  = 20         </t>
  </si>
  <si>
    <t xml:space="preserve">5.3.1</t>
  </si>
  <si>
    <t xml:space="preserve"> Pubblicazione della buona pratica nel portale dell'Open Community (plurilingue)</t>
  </si>
  <si>
    <t xml:space="preserve">5.3.2</t>
  </si>
  <si>
    <t xml:space="preserve">Pubblicazione webinar online  nel portale dell'Open Community e su youtube (plurilingue)</t>
  </si>
  <si>
    <t xml:space="preserve">5.3.3</t>
  </si>
  <si>
    <t xml:space="preserve">Pubblicazione corsi su piattaforma e-leaning degli Enti del partenariato disponibile anche per altri enti interessati (plurilingue)</t>
  </si>
  <si>
    <t xml:space="preserve">5.3.4</t>
  </si>
  <si>
    <t xml:space="preserve">Pubblicazione corsi su piattaforma e-leaning degli Enti del partenariato disponibile anche per altri enti interessati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</si>
</sst>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€-410]\ #,##0.00;[RED]\-[$€-410]\ #,##0.00"/>
    <numFmt numFmtId="166" formatCode="DD/MM/YY;@"/>
    <numFmt numFmtId="167" formatCode="0"/>
    <numFmt numFmtId="168" formatCode="D/M/YY\ HH\.MM"/>
    <numFmt numFmtId="169" formatCode="DD/M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Calibri"/>
      <family val="2"/>
      <charset val="1"/>
    </font>
    <font>
      <b val="true"/>
      <i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FF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D9D9D9"/>
        <bgColor rgb="FFC5E0B4"/>
      </patternFill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B4C7E7"/>
        <bgColor rgb="FFD9D9D9"/>
      </patternFill>
    </fill>
    <fill>
      <patternFill patternType="solid">
        <fgColor rgb="FF8EB4E3"/>
        <bgColor rgb="FF9999FF"/>
      </patternFill>
    </fill>
    <fill>
      <patternFill patternType="solid">
        <fgColor rgb="FF92D050"/>
        <bgColor rgb="FFA9D18E"/>
      </patternFill>
    </fill>
    <fill>
      <patternFill patternType="solid">
        <fgColor rgb="FFC5E0B4"/>
        <bgColor rgb="FFD9D9D9"/>
      </patternFill>
    </fill>
    <fill>
      <patternFill patternType="solid">
        <fgColor rgb="FFFFC000"/>
        <bgColor rgb="FFFF9900"/>
      </patternFill>
    </fill>
    <fill>
      <patternFill patternType="solid">
        <fgColor rgb="FFF8CBAD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Normale 2" xfId="22" builtinId="53" customBuiltin="true"/>
    <cellStyle name="Result 3" xfId="23" builtinId="53" customBuiltin="true"/>
    <cellStyle name="Result2 4" xfId="2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8EB4E3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A9D18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9"/>
  <sheetViews>
    <sheetView windowProtection="false" showFormulas="false" showGridLines="true" showRowColHeaders="false" showZeros="true" rightToLeft="false" tabSelected="true" showOutlineSymbols="true" defaultGridColor="true" view="normal" topLeftCell="J109" colorId="64" zoomScale="64" zoomScaleNormal="64" zoomScalePageLayoutView="100" workbookViewId="0">
      <selection pane="topLeft" activeCell="AB105" activeCellId="0" sqref="AB105"/>
    </sheetView>
  </sheetViews>
  <sheetFormatPr defaultRowHeight="15.75"/>
  <cols>
    <col collapsed="false" hidden="false" max="1" min="1" style="1" width="11.3418367346939"/>
    <col collapsed="false" hidden="false" max="2" min="2" style="0" width="62.2295918367347"/>
    <col collapsed="false" hidden="true" max="3" min="3" style="2" width="0"/>
    <col collapsed="false" hidden="true" max="5" min="4" style="3" width="0"/>
    <col collapsed="false" hidden="false" max="6" min="6" style="4" width="10.8010204081633"/>
    <col collapsed="false" hidden="false" max="7" min="7" style="4" width="9.71938775510204"/>
    <col collapsed="false" hidden="false" max="19" min="8" style="0" width="6.0765306122449"/>
    <col collapsed="false" hidden="false" max="20" min="20" style="0" width="9.44897959183673"/>
    <col collapsed="false" hidden="false" max="21" min="21" style="5" width="18.4948979591837"/>
    <col collapsed="false" hidden="false" max="22" min="22" style="5" width="9.31632653061224"/>
    <col collapsed="false" hidden="false" max="23" min="23" style="5" width="21.1938775510204"/>
    <col collapsed="false" hidden="false" max="24" min="24" style="6" width="6.47959183673469"/>
    <col collapsed="false" hidden="false" max="25" min="25" style="5" width="25.9183673469388"/>
    <col collapsed="false" hidden="false" max="26" min="26" style="5" width="9.04591836734694"/>
    <col collapsed="false" hidden="false" max="27" min="27" style="5" width="20.5204081632653"/>
    <col collapsed="false" hidden="false" max="28" min="28" style="5" width="7.1530612244898"/>
    <col collapsed="false" hidden="false" max="29" min="29" style="5" width="15.9285714285714"/>
    <col collapsed="false" hidden="false" max="1025" min="30" style="0" width="9.04591836734694"/>
  </cols>
  <sheetData>
    <row r="1" s="17" customFormat="true" ht="15" hidden="false" customHeight="false" outlineLevel="0" collapsed="false">
      <c r="A1" s="7"/>
      <c r="B1" s="8"/>
      <c r="C1" s="7"/>
      <c r="D1" s="7"/>
      <c r="E1" s="7"/>
      <c r="F1" s="9" t="n">
        <v>212</v>
      </c>
      <c r="G1" s="10"/>
      <c r="H1" s="11" t="n">
        <v>201805</v>
      </c>
      <c r="I1" s="12" t="n">
        <v>201806</v>
      </c>
      <c r="J1" s="12" t="n">
        <v>201807</v>
      </c>
      <c r="K1" s="12" t="n">
        <v>201808</v>
      </c>
      <c r="L1" s="12" t="n">
        <v>201809</v>
      </c>
      <c r="M1" s="12" t="n">
        <v>201810</v>
      </c>
      <c r="N1" s="12" t="n">
        <v>201811</v>
      </c>
      <c r="O1" s="12" t="n">
        <v>201812</v>
      </c>
      <c r="P1" s="12" t="n">
        <v>201901</v>
      </c>
      <c r="Q1" s="12" t="n">
        <v>201902</v>
      </c>
      <c r="R1" s="12" t="n">
        <v>201903</v>
      </c>
      <c r="S1" s="12" t="n">
        <v>201904</v>
      </c>
      <c r="T1" s="12"/>
      <c r="U1" s="13" t="s">
        <v>0</v>
      </c>
      <c r="V1" s="13"/>
      <c r="W1" s="14" t="s">
        <v>1</v>
      </c>
      <c r="X1" s="15"/>
      <c r="Y1" s="14" t="s">
        <v>2</v>
      </c>
      <c r="Z1" s="16"/>
      <c r="AA1" s="14" t="s">
        <v>3</v>
      </c>
      <c r="AB1" s="16"/>
      <c r="AC1" s="14" t="s">
        <v>4</v>
      </c>
      <c r="AD1" s="7"/>
      <c r="AMI1" s="0"/>
      <c r="AMJ1" s="0"/>
    </row>
    <row r="2" s="17" customFormat="true" ht="15" hidden="false" customHeight="false" outlineLevel="0" collapsed="false">
      <c r="A2" s="7"/>
      <c r="B2" s="8"/>
      <c r="C2" s="7"/>
      <c r="D2" s="7"/>
      <c r="E2" s="7"/>
      <c r="F2" s="9"/>
      <c r="G2" s="10"/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8"/>
      <c r="V2" s="18"/>
      <c r="W2" s="16"/>
      <c r="X2" s="19"/>
      <c r="Y2" s="16"/>
      <c r="Z2" s="16"/>
      <c r="AA2" s="16"/>
      <c r="AB2" s="16"/>
      <c r="AC2" s="16"/>
      <c r="AD2" s="20" t="n">
        <v>2111.3</v>
      </c>
      <c r="AMI2" s="0"/>
      <c r="AMJ2" s="0"/>
    </row>
    <row r="3" s="28" customFormat="true" ht="24" hidden="false" customHeight="false" outlineLevel="0" collapsed="false">
      <c r="A3" s="21" t="s">
        <v>5</v>
      </c>
      <c r="B3" s="22" t="s">
        <v>6</v>
      </c>
      <c r="C3" s="21" t="s">
        <v>7</v>
      </c>
      <c r="D3" s="23" t="s">
        <v>8</v>
      </c>
      <c r="E3" s="23" t="s">
        <v>9</v>
      </c>
      <c r="F3" s="24" t="s">
        <v>10</v>
      </c>
      <c r="G3" s="24" t="s">
        <v>11</v>
      </c>
      <c r="H3" s="21" t="s">
        <v>12</v>
      </c>
      <c r="I3" s="21" t="s">
        <v>13</v>
      </c>
      <c r="J3" s="21" t="s">
        <v>14</v>
      </c>
      <c r="K3" s="21" t="s">
        <v>15</v>
      </c>
      <c r="L3" s="21" t="s">
        <v>16</v>
      </c>
      <c r="M3" s="21" t="s">
        <v>17</v>
      </c>
      <c r="N3" s="21" t="s">
        <v>18</v>
      </c>
      <c r="O3" s="21" t="s">
        <v>19</v>
      </c>
      <c r="P3" s="21" t="s">
        <v>20</v>
      </c>
      <c r="Q3" s="21" t="s">
        <v>21</v>
      </c>
      <c r="R3" s="21" t="s">
        <v>22</v>
      </c>
      <c r="S3" s="21" t="s">
        <v>23</v>
      </c>
      <c r="T3" s="21"/>
      <c r="U3" s="14"/>
      <c r="V3" s="14"/>
      <c r="W3" s="25"/>
      <c r="X3" s="26"/>
      <c r="Y3" s="25"/>
      <c r="Z3" s="25"/>
      <c r="AA3" s="25"/>
      <c r="AB3" s="25"/>
      <c r="AC3" s="25"/>
      <c r="AD3" s="27"/>
      <c r="AMI3" s="0"/>
      <c r="AMJ3" s="0"/>
    </row>
    <row r="4" customFormat="false" ht="60" hidden="false" customHeight="false" outlineLevel="0" collapsed="false">
      <c r="A4" s="29" t="s">
        <v>24</v>
      </c>
      <c r="B4" s="30" t="s">
        <v>25</v>
      </c>
      <c r="C4" s="31" t="n">
        <v>1</v>
      </c>
      <c r="D4" s="32" t="n">
        <v>43010</v>
      </c>
      <c r="E4" s="32" t="n">
        <v>43014</v>
      </c>
      <c r="F4" s="33" t="n">
        <v>43222</v>
      </c>
      <c r="G4" s="33" t="n">
        <v>43226</v>
      </c>
      <c r="H4" s="34" t="s">
        <v>26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 t="s">
        <v>27</v>
      </c>
      <c r="V4" s="35"/>
      <c r="W4" s="36"/>
      <c r="X4" s="37"/>
      <c r="Y4" s="25" t="s">
        <v>28</v>
      </c>
      <c r="Z4" s="25"/>
      <c r="AA4" s="0"/>
      <c r="AB4" s="25"/>
      <c r="AC4" s="25"/>
      <c r="AD4" s="38"/>
    </row>
    <row r="5" customFormat="false" ht="24" hidden="false" customHeight="false" outlineLevel="0" collapsed="false">
      <c r="A5" s="29" t="s">
        <v>29</v>
      </c>
      <c r="B5" s="39" t="s">
        <v>30</v>
      </c>
      <c r="C5" s="31"/>
      <c r="D5" s="40"/>
      <c r="E5" s="40"/>
      <c r="F5" s="41"/>
      <c r="G5" s="41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5" t="s">
        <v>27</v>
      </c>
      <c r="V5" s="35"/>
      <c r="W5" s="25" t="s">
        <v>31</v>
      </c>
      <c r="X5" s="26"/>
      <c r="Y5" s="25" t="s">
        <v>32</v>
      </c>
      <c r="Z5" s="25"/>
      <c r="AA5" s="25"/>
      <c r="AB5" s="25"/>
      <c r="AC5" s="25"/>
      <c r="AD5" s="38"/>
    </row>
    <row r="6" customFormat="false" ht="45" hidden="false" customHeight="false" outlineLevel="0" collapsed="false">
      <c r="A6" s="29" t="s">
        <v>33</v>
      </c>
      <c r="B6" s="39" t="s">
        <v>34</v>
      </c>
      <c r="C6" s="31"/>
      <c r="D6" s="40"/>
      <c r="E6" s="40"/>
      <c r="F6" s="41"/>
      <c r="G6" s="41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 t="s">
        <v>27</v>
      </c>
      <c r="V6" s="35"/>
      <c r="W6" s="25"/>
      <c r="X6" s="26"/>
      <c r="Y6" s="25"/>
      <c r="Z6" s="25"/>
      <c r="AA6" s="25"/>
      <c r="AB6" s="25"/>
      <c r="AC6" s="25"/>
      <c r="AD6" s="38"/>
    </row>
    <row r="7" customFormat="false" ht="24" hidden="false" customHeight="false" outlineLevel="0" collapsed="false">
      <c r="A7" s="29" t="s">
        <v>35</v>
      </c>
      <c r="B7" s="39" t="s">
        <v>36</v>
      </c>
      <c r="C7" s="31"/>
      <c r="D7" s="40"/>
      <c r="E7" s="40"/>
      <c r="F7" s="41"/>
      <c r="G7" s="41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 t="s">
        <v>27</v>
      </c>
      <c r="V7" s="35"/>
      <c r="W7" s="25"/>
      <c r="X7" s="26"/>
      <c r="Y7" s="25"/>
      <c r="Z7" s="25"/>
      <c r="AA7" s="25"/>
      <c r="AB7" s="25"/>
      <c r="AC7" s="25"/>
      <c r="AD7" s="38"/>
    </row>
    <row r="8" customFormat="false" ht="24" hidden="false" customHeight="false" outlineLevel="0" collapsed="false">
      <c r="A8" s="29" t="s">
        <v>37</v>
      </c>
      <c r="B8" s="39" t="s">
        <v>38</v>
      </c>
      <c r="C8" s="31"/>
      <c r="D8" s="40"/>
      <c r="E8" s="40"/>
      <c r="F8" s="41"/>
      <c r="G8" s="41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5" t="s">
        <v>27</v>
      </c>
      <c r="V8" s="35"/>
      <c r="W8" s="25"/>
      <c r="X8" s="26"/>
      <c r="Y8" s="25"/>
      <c r="Z8" s="25"/>
      <c r="AA8" s="25"/>
      <c r="AB8" s="25"/>
      <c r="AC8" s="25"/>
      <c r="AD8" s="38"/>
    </row>
    <row r="9" customFormat="false" ht="75" hidden="false" customHeight="false" outlineLevel="0" collapsed="false">
      <c r="A9" s="29" t="s">
        <v>39</v>
      </c>
      <c r="B9" s="42" t="s">
        <v>40</v>
      </c>
      <c r="C9" s="31" t="n">
        <v>2</v>
      </c>
      <c r="D9" s="32" t="n">
        <v>43017</v>
      </c>
      <c r="E9" s="32" t="n">
        <v>43021</v>
      </c>
      <c r="F9" s="33" t="n">
        <v>43229</v>
      </c>
      <c r="G9" s="33" t="n">
        <v>43233</v>
      </c>
      <c r="H9" s="34" t="s">
        <v>26</v>
      </c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5" t="s">
        <v>27</v>
      </c>
      <c r="V9" s="35"/>
      <c r="W9" s="36" t="s">
        <v>41</v>
      </c>
      <c r="X9" s="26"/>
      <c r="Y9" s="25" t="s">
        <v>42</v>
      </c>
      <c r="Z9" s="25"/>
      <c r="AA9" s="43" t="s">
        <v>43</v>
      </c>
      <c r="AB9" s="25" t="n">
        <v>474</v>
      </c>
      <c r="AC9" s="25" t="n">
        <f aca="false">342+132</f>
        <v>474</v>
      </c>
      <c r="AD9" s="38" t="n">
        <v>-474</v>
      </c>
    </row>
    <row r="10" customFormat="false" ht="45" hidden="false" customHeight="false" outlineLevel="0" collapsed="false">
      <c r="A10" s="29" t="s">
        <v>44</v>
      </c>
      <c r="B10" s="39" t="s">
        <v>45</v>
      </c>
      <c r="C10" s="31"/>
      <c r="D10" s="40"/>
      <c r="E10" s="40"/>
      <c r="F10" s="41"/>
      <c r="G10" s="41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 t="s">
        <v>27</v>
      </c>
      <c r="V10" s="35"/>
      <c r="W10" s="25"/>
      <c r="X10" s="26"/>
      <c r="Y10" s="25"/>
      <c r="Z10" s="25"/>
      <c r="AA10" s="25"/>
      <c r="AB10" s="25"/>
      <c r="AC10" s="25"/>
      <c r="AD10" s="38"/>
    </row>
    <row r="11" customFormat="false" ht="24" hidden="false" customHeight="false" outlineLevel="0" collapsed="false">
      <c r="A11" s="29" t="s">
        <v>46</v>
      </c>
      <c r="B11" s="39" t="s">
        <v>47</v>
      </c>
      <c r="C11" s="31"/>
      <c r="D11" s="40"/>
      <c r="E11" s="40"/>
      <c r="F11" s="41"/>
      <c r="G11" s="41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 t="s">
        <v>27</v>
      </c>
      <c r="V11" s="35"/>
      <c r="W11" s="25"/>
      <c r="X11" s="26"/>
      <c r="Y11" s="25"/>
      <c r="Z11" s="25"/>
      <c r="AA11" s="25"/>
      <c r="AB11" s="25"/>
      <c r="AC11" s="25"/>
      <c r="AD11" s="38"/>
    </row>
    <row r="12" customFormat="false" ht="60" hidden="false" customHeight="false" outlineLevel="0" collapsed="false">
      <c r="A12" s="29" t="s">
        <v>48</v>
      </c>
      <c r="B12" s="30" t="s">
        <v>49</v>
      </c>
      <c r="C12" s="31" t="n">
        <v>3</v>
      </c>
      <c r="D12" s="32" t="n">
        <v>43010</v>
      </c>
      <c r="E12" s="32" t="n">
        <v>43028</v>
      </c>
      <c r="F12" s="33" t="n">
        <v>43222</v>
      </c>
      <c r="G12" s="33" t="n">
        <v>43240</v>
      </c>
      <c r="H12" s="34" t="s">
        <v>26</v>
      </c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 t="s">
        <v>27</v>
      </c>
      <c r="V12" s="35"/>
      <c r="W12" s="36" t="s">
        <v>41</v>
      </c>
      <c r="X12" s="26"/>
      <c r="Y12" s="25" t="s">
        <v>50</v>
      </c>
      <c r="Z12" s="25"/>
      <c r="AA12" s="43" t="s">
        <v>51</v>
      </c>
      <c r="AB12" s="25" t="n">
        <v>132</v>
      </c>
      <c r="AC12" s="25" t="n">
        <v>132</v>
      </c>
      <c r="AD12" s="38" t="n">
        <v>-132</v>
      </c>
    </row>
    <row r="13" customFormat="false" ht="24" hidden="false" customHeight="false" outlineLevel="0" collapsed="false">
      <c r="A13" s="29" t="s">
        <v>52</v>
      </c>
      <c r="B13" s="39" t="s">
        <v>53</v>
      </c>
      <c r="C13" s="31"/>
      <c r="D13" s="40"/>
      <c r="E13" s="40"/>
      <c r="F13" s="41"/>
      <c r="G13" s="41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 t="s">
        <v>27</v>
      </c>
      <c r="V13" s="35"/>
      <c r="W13" s="25"/>
      <c r="X13" s="26"/>
      <c r="Y13" s="25"/>
      <c r="Z13" s="25"/>
      <c r="AA13" s="25"/>
      <c r="AB13" s="25"/>
      <c r="AC13" s="25"/>
      <c r="AD13" s="38"/>
    </row>
    <row r="14" customFormat="false" ht="45" hidden="false" customHeight="false" outlineLevel="0" collapsed="false">
      <c r="A14" s="29" t="s">
        <v>54</v>
      </c>
      <c r="B14" s="39" t="s">
        <v>55</v>
      </c>
      <c r="C14" s="31"/>
      <c r="D14" s="40"/>
      <c r="E14" s="40"/>
      <c r="F14" s="41"/>
      <c r="G14" s="41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 t="s">
        <v>27</v>
      </c>
      <c r="V14" s="35"/>
      <c r="W14" s="25"/>
      <c r="X14" s="26"/>
      <c r="Y14" s="25"/>
      <c r="Z14" s="25"/>
      <c r="AA14" s="25"/>
      <c r="AB14" s="25"/>
      <c r="AC14" s="25"/>
      <c r="AD14" s="38"/>
    </row>
    <row r="15" customFormat="false" ht="24" hidden="false" customHeight="false" outlineLevel="0" collapsed="false">
      <c r="A15" s="29" t="s">
        <v>56</v>
      </c>
      <c r="B15" s="39" t="s">
        <v>57</v>
      </c>
      <c r="C15" s="31"/>
      <c r="D15" s="40"/>
      <c r="E15" s="40"/>
      <c r="F15" s="41"/>
      <c r="G15" s="41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 t="s">
        <v>27</v>
      </c>
      <c r="V15" s="35"/>
      <c r="W15" s="25"/>
      <c r="X15" s="26"/>
      <c r="Y15" s="25"/>
      <c r="Z15" s="25"/>
      <c r="AA15" s="25"/>
      <c r="AB15" s="25"/>
      <c r="AC15" s="25"/>
      <c r="AD15" s="38"/>
    </row>
    <row r="16" customFormat="false" ht="30" hidden="false" customHeight="false" outlineLevel="0" collapsed="false">
      <c r="A16" s="29" t="s">
        <v>58</v>
      </c>
      <c r="B16" s="30" t="s">
        <v>59</v>
      </c>
      <c r="C16" s="31" t="n">
        <v>4</v>
      </c>
      <c r="D16" s="32" t="n">
        <v>43031</v>
      </c>
      <c r="E16" s="32" t="n">
        <v>43371</v>
      </c>
      <c r="F16" s="33" t="n">
        <v>43243</v>
      </c>
      <c r="G16" s="33" t="n">
        <v>43583</v>
      </c>
      <c r="H16" s="34" t="s">
        <v>26</v>
      </c>
      <c r="I16" s="34" t="s">
        <v>26</v>
      </c>
      <c r="J16" s="34" t="s">
        <v>26</v>
      </c>
      <c r="K16" s="34" t="s">
        <v>26</v>
      </c>
      <c r="L16" s="34" t="s">
        <v>26</v>
      </c>
      <c r="M16" s="34" t="s">
        <v>26</v>
      </c>
      <c r="N16" s="34" t="s">
        <v>26</v>
      </c>
      <c r="O16" s="34" t="s">
        <v>26</v>
      </c>
      <c r="P16" s="34" t="s">
        <v>26</v>
      </c>
      <c r="Q16" s="34" t="s">
        <v>26</v>
      </c>
      <c r="R16" s="34" t="s">
        <v>26</v>
      </c>
      <c r="S16" s="34" t="s">
        <v>26</v>
      </c>
      <c r="T16" s="34"/>
      <c r="U16" s="35" t="s">
        <v>27</v>
      </c>
      <c r="V16" s="35"/>
      <c r="W16" s="36"/>
      <c r="X16" s="26"/>
      <c r="Y16" s="25"/>
      <c r="Z16" s="25"/>
      <c r="AA16" s="25"/>
      <c r="AB16" s="25"/>
      <c r="AC16" s="25"/>
      <c r="AD16" s="38"/>
    </row>
    <row r="17" customFormat="false" ht="30" hidden="false" customHeight="false" outlineLevel="0" collapsed="false">
      <c r="A17" s="29" t="s">
        <v>60</v>
      </c>
      <c r="B17" s="39" t="s">
        <v>61</v>
      </c>
      <c r="C17" s="31"/>
      <c r="D17" s="40"/>
      <c r="E17" s="40"/>
      <c r="F17" s="41"/>
      <c r="G17" s="41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 t="s">
        <v>27</v>
      </c>
      <c r="V17" s="35"/>
      <c r="W17" s="25"/>
      <c r="X17" s="26"/>
      <c r="Y17" s="25"/>
      <c r="Z17" s="25"/>
      <c r="AA17" s="25"/>
      <c r="AB17" s="25"/>
      <c r="AC17" s="25"/>
      <c r="AD17" s="38"/>
    </row>
    <row r="18" customFormat="false" ht="30" hidden="false" customHeight="false" outlineLevel="0" collapsed="false">
      <c r="A18" s="29" t="s">
        <v>62</v>
      </c>
      <c r="B18" s="39" t="s">
        <v>63</v>
      </c>
      <c r="C18" s="31"/>
      <c r="D18" s="40"/>
      <c r="E18" s="40"/>
      <c r="F18" s="41"/>
      <c r="G18" s="41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 t="s">
        <v>27</v>
      </c>
      <c r="V18" s="35"/>
      <c r="W18" s="25"/>
      <c r="X18" s="26"/>
      <c r="Y18" s="25"/>
      <c r="Z18" s="25"/>
      <c r="AA18" s="25"/>
      <c r="AB18" s="25"/>
      <c r="AC18" s="25"/>
      <c r="AD18" s="38"/>
    </row>
    <row r="19" customFormat="false" ht="30" hidden="false" customHeight="false" outlineLevel="0" collapsed="false">
      <c r="A19" s="29" t="s">
        <v>64</v>
      </c>
      <c r="B19" s="39" t="s">
        <v>65</v>
      </c>
      <c r="C19" s="31"/>
      <c r="D19" s="40"/>
      <c r="E19" s="40"/>
      <c r="F19" s="41"/>
      <c r="G19" s="41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 t="s">
        <v>27</v>
      </c>
      <c r="V19" s="35"/>
      <c r="W19" s="25"/>
      <c r="X19" s="26"/>
      <c r="Y19" s="25"/>
      <c r="Z19" s="25"/>
      <c r="AA19" s="25"/>
      <c r="AB19" s="25"/>
      <c r="AC19" s="25"/>
      <c r="AD19" s="38"/>
    </row>
    <row r="20" customFormat="false" ht="24" hidden="false" customHeight="false" outlineLevel="0" collapsed="false">
      <c r="A20" s="29" t="s">
        <v>66</v>
      </c>
      <c r="B20" s="39" t="s">
        <v>67</v>
      </c>
      <c r="C20" s="31"/>
      <c r="D20" s="40"/>
      <c r="E20" s="40"/>
      <c r="F20" s="41"/>
      <c r="G20" s="41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 t="s">
        <v>27</v>
      </c>
      <c r="V20" s="35"/>
      <c r="W20" s="25"/>
      <c r="X20" s="26"/>
      <c r="Y20" s="25"/>
      <c r="Z20" s="25"/>
      <c r="AA20" s="25"/>
      <c r="AB20" s="25"/>
      <c r="AC20" s="25"/>
      <c r="AD20" s="38"/>
    </row>
    <row r="21" customFormat="false" ht="45" hidden="false" customHeight="false" outlineLevel="0" collapsed="false">
      <c r="A21" s="29" t="s">
        <v>68</v>
      </c>
      <c r="B21" s="30" t="s">
        <v>69</v>
      </c>
      <c r="C21" s="31" t="n">
        <v>4</v>
      </c>
      <c r="D21" s="32" t="n">
        <v>43010</v>
      </c>
      <c r="E21" s="32" t="n">
        <v>43371</v>
      </c>
      <c r="F21" s="33" t="n">
        <v>43243</v>
      </c>
      <c r="G21" s="33" t="n">
        <v>43583</v>
      </c>
      <c r="H21" s="34" t="s">
        <v>26</v>
      </c>
      <c r="I21" s="34" t="s">
        <v>26</v>
      </c>
      <c r="J21" s="34" t="s">
        <v>26</v>
      </c>
      <c r="K21" s="34" t="s">
        <v>26</v>
      </c>
      <c r="L21" s="34" t="s">
        <v>26</v>
      </c>
      <c r="M21" s="34" t="s">
        <v>26</v>
      </c>
      <c r="N21" s="34" t="s">
        <v>26</v>
      </c>
      <c r="O21" s="34" t="s">
        <v>26</v>
      </c>
      <c r="P21" s="34" t="s">
        <v>26</v>
      </c>
      <c r="Q21" s="34" t="s">
        <v>26</v>
      </c>
      <c r="R21" s="34" t="s">
        <v>26</v>
      </c>
      <c r="S21" s="34" t="s">
        <v>26</v>
      </c>
      <c r="T21" s="34"/>
      <c r="U21" s="35" t="s">
        <v>27</v>
      </c>
      <c r="V21" s="35"/>
      <c r="W21" s="36"/>
      <c r="X21" s="26"/>
      <c r="Y21" s="25"/>
      <c r="Z21" s="25"/>
      <c r="AA21" s="25"/>
      <c r="AB21" s="25"/>
      <c r="AC21" s="25"/>
      <c r="AD21" s="38"/>
    </row>
    <row r="22" customFormat="false" ht="24" hidden="false" customHeight="false" outlineLevel="0" collapsed="false">
      <c r="A22" s="29" t="s">
        <v>70</v>
      </c>
      <c r="B22" s="39" t="s">
        <v>71</v>
      </c>
      <c r="C22" s="31"/>
      <c r="D22" s="40"/>
      <c r="E22" s="40"/>
      <c r="F22" s="41"/>
      <c r="G22" s="41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 t="s">
        <v>27</v>
      </c>
      <c r="V22" s="35"/>
      <c r="W22" s="25"/>
      <c r="X22" s="26"/>
      <c r="Y22" s="25"/>
      <c r="Z22" s="25"/>
      <c r="AA22" s="25"/>
      <c r="AB22" s="25"/>
      <c r="AC22" s="25"/>
      <c r="AD22" s="38"/>
    </row>
    <row r="23" customFormat="false" ht="45" hidden="false" customHeight="false" outlineLevel="0" collapsed="false">
      <c r="A23" s="29" t="s">
        <v>72</v>
      </c>
      <c r="B23" s="39" t="s">
        <v>73</v>
      </c>
      <c r="C23" s="31"/>
      <c r="D23" s="40"/>
      <c r="E23" s="40"/>
      <c r="F23" s="41"/>
      <c r="G23" s="41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 t="s">
        <v>27</v>
      </c>
      <c r="V23" s="35"/>
      <c r="W23" s="25"/>
      <c r="X23" s="26"/>
      <c r="Y23" s="25"/>
      <c r="Z23" s="25"/>
      <c r="AA23" s="25"/>
      <c r="AB23" s="25"/>
      <c r="AC23" s="25"/>
      <c r="AD23" s="38"/>
    </row>
    <row r="24" customFormat="false" ht="24" hidden="false" customHeight="false" outlineLevel="0" collapsed="false">
      <c r="A24" s="29" t="s">
        <v>74</v>
      </c>
      <c r="B24" s="39" t="s">
        <v>67</v>
      </c>
      <c r="C24" s="31"/>
      <c r="D24" s="40"/>
      <c r="E24" s="40"/>
      <c r="F24" s="41"/>
      <c r="G24" s="41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 t="s">
        <v>27</v>
      </c>
      <c r="V24" s="35"/>
      <c r="W24" s="25"/>
      <c r="X24" s="26"/>
      <c r="Y24" s="25"/>
      <c r="Z24" s="25"/>
      <c r="AA24" s="25"/>
      <c r="AB24" s="25"/>
      <c r="AC24" s="25"/>
      <c r="AD24" s="38"/>
    </row>
    <row r="25" customFormat="false" ht="75" hidden="false" customHeight="false" outlineLevel="0" collapsed="false">
      <c r="A25" s="29" t="s">
        <v>75</v>
      </c>
      <c r="B25" s="30" t="s">
        <v>76</v>
      </c>
      <c r="C25" s="31" t="s">
        <v>77</v>
      </c>
      <c r="D25" s="32" t="n">
        <v>43346</v>
      </c>
      <c r="E25" s="32" t="n">
        <v>43371</v>
      </c>
      <c r="F25" s="33" t="n">
        <v>43558</v>
      </c>
      <c r="G25" s="33" t="n">
        <v>43583</v>
      </c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 t="s">
        <v>26</v>
      </c>
      <c r="T25" s="34"/>
      <c r="U25" s="35" t="s">
        <v>27</v>
      </c>
      <c r="V25" s="35"/>
      <c r="W25" s="36" t="s">
        <v>41</v>
      </c>
      <c r="X25" s="26"/>
      <c r="Y25" s="25" t="s">
        <v>78</v>
      </c>
      <c r="Z25" s="25"/>
      <c r="AA25" s="43" t="s">
        <v>79</v>
      </c>
      <c r="AB25" s="25" t="n">
        <v>1529</v>
      </c>
      <c r="AC25" s="25" t="n">
        <f aca="false">902+627</f>
        <v>1529</v>
      </c>
      <c r="AD25" s="38" t="n">
        <v>-1529</v>
      </c>
    </row>
    <row r="26" customFormat="false" ht="24" hidden="false" customHeight="false" outlineLevel="0" collapsed="false">
      <c r="A26" s="29" t="s">
        <v>80</v>
      </c>
      <c r="B26" s="39" t="s">
        <v>81</v>
      </c>
      <c r="C26" s="31"/>
      <c r="D26" s="40"/>
      <c r="E26" s="40"/>
      <c r="F26" s="41"/>
      <c r="G26" s="41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 t="s">
        <v>27</v>
      </c>
      <c r="V26" s="35"/>
      <c r="W26" s="25"/>
      <c r="X26" s="26"/>
      <c r="Y26" s="25"/>
      <c r="Z26" s="25"/>
      <c r="AA26" s="25"/>
      <c r="AB26" s="25"/>
      <c r="AC26" s="25"/>
      <c r="AD26" s="38"/>
    </row>
    <row r="27" customFormat="false" ht="24" hidden="false" customHeight="false" outlineLevel="0" collapsed="false">
      <c r="A27" s="29" t="s">
        <v>82</v>
      </c>
      <c r="B27" s="39" t="s">
        <v>83</v>
      </c>
      <c r="C27" s="31"/>
      <c r="D27" s="40"/>
      <c r="E27" s="40"/>
      <c r="F27" s="41"/>
      <c r="G27" s="41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 t="s">
        <v>27</v>
      </c>
      <c r="V27" s="35"/>
      <c r="W27" s="25"/>
      <c r="X27" s="26"/>
      <c r="Y27" s="25"/>
      <c r="Z27" s="25"/>
      <c r="AA27" s="25"/>
      <c r="AB27" s="25"/>
      <c r="AC27" s="25"/>
      <c r="AD27" s="38"/>
    </row>
    <row r="28" customFormat="false" ht="24" hidden="false" customHeight="false" outlineLevel="0" collapsed="false">
      <c r="A28" s="29" t="s">
        <v>84</v>
      </c>
      <c r="B28" s="39" t="s">
        <v>85</v>
      </c>
      <c r="C28" s="31"/>
      <c r="D28" s="40"/>
      <c r="E28" s="40"/>
      <c r="F28" s="41"/>
      <c r="G28" s="41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 t="s">
        <v>27</v>
      </c>
      <c r="V28" s="35"/>
      <c r="W28" s="25"/>
      <c r="X28" s="26"/>
      <c r="Y28" s="25"/>
      <c r="Z28" s="25"/>
      <c r="AA28" s="25"/>
      <c r="AB28" s="25"/>
      <c r="AC28" s="25"/>
      <c r="AD28" s="38"/>
    </row>
    <row r="29" customFormat="false" ht="24" hidden="false" customHeight="false" outlineLevel="0" collapsed="false">
      <c r="A29" s="29" t="s">
        <v>86</v>
      </c>
      <c r="B29" s="39" t="s">
        <v>87</v>
      </c>
      <c r="C29" s="31"/>
      <c r="D29" s="40"/>
      <c r="E29" s="40"/>
      <c r="F29" s="41"/>
      <c r="G29" s="41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 t="s">
        <v>27</v>
      </c>
      <c r="V29" s="35"/>
      <c r="W29" s="25"/>
      <c r="X29" s="26"/>
      <c r="Y29" s="25"/>
      <c r="Z29" s="25"/>
      <c r="AA29" s="25"/>
      <c r="AB29" s="25"/>
      <c r="AC29" s="25"/>
      <c r="AD29" s="44" t="n">
        <f aca="false">SUM(AD2:AD28)</f>
        <v>-23.6999999999998</v>
      </c>
    </row>
    <row r="30" customFormat="false" ht="75" hidden="false" customHeight="false" outlineLevel="0" collapsed="false">
      <c r="A30" s="45" t="s">
        <v>88</v>
      </c>
      <c r="B30" s="42" t="s">
        <v>89</v>
      </c>
      <c r="C30" s="31"/>
      <c r="D30" s="32" t="n">
        <v>43031</v>
      </c>
      <c r="E30" s="32" t="n">
        <v>43042</v>
      </c>
      <c r="F30" s="33" t="n">
        <v>43243</v>
      </c>
      <c r="G30" s="33" t="n">
        <v>43254</v>
      </c>
      <c r="H30" s="34" t="s">
        <v>26</v>
      </c>
      <c r="I30" s="34" t="s">
        <v>26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 t="s">
        <v>90</v>
      </c>
      <c r="V30" s="35"/>
      <c r="W30" s="36"/>
      <c r="X30" s="26"/>
      <c r="Y30" s="25"/>
      <c r="Z30" s="25"/>
      <c r="AA30" s="25"/>
      <c r="AB30" s="25" t="n">
        <v>-4044.52</v>
      </c>
      <c r="AC30" s="25"/>
      <c r="AD30" s="46" t="n">
        <v>-4044.52</v>
      </c>
    </row>
    <row r="31" customFormat="false" ht="30" hidden="false" customHeight="false" outlineLevel="0" collapsed="false">
      <c r="A31" s="45" t="s">
        <v>91</v>
      </c>
      <c r="B31" s="39" t="s">
        <v>92</v>
      </c>
      <c r="C31" s="31"/>
      <c r="D31" s="40"/>
      <c r="E31" s="40"/>
      <c r="F31" s="41"/>
      <c r="G31" s="41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 t="s">
        <v>90</v>
      </c>
      <c r="V31" s="35"/>
      <c r="W31" s="25"/>
      <c r="X31" s="26"/>
      <c r="Y31" s="25"/>
      <c r="Z31" s="25"/>
      <c r="AA31" s="25"/>
      <c r="AB31" s="25"/>
      <c r="AC31" s="25"/>
      <c r="AD31" s="45"/>
    </row>
    <row r="32" customFormat="false" ht="120" hidden="false" customHeight="false" outlineLevel="0" collapsed="false">
      <c r="A32" s="45" t="s">
        <v>93</v>
      </c>
      <c r="B32" s="30" t="s">
        <v>94</v>
      </c>
      <c r="C32" s="31"/>
      <c r="D32" s="32" t="n">
        <v>43031</v>
      </c>
      <c r="E32" s="32" t="n">
        <v>43042</v>
      </c>
      <c r="F32" s="33" t="n">
        <v>43243</v>
      </c>
      <c r="G32" s="33" t="n">
        <v>43254</v>
      </c>
      <c r="H32" s="34" t="s">
        <v>26</v>
      </c>
      <c r="I32" s="34" t="s">
        <v>26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 t="s">
        <v>90</v>
      </c>
      <c r="V32" s="35"/>
      <c r="W32" s="36" t="s">
        <v>95</v>
      </c>
      <c r="X32" s="26"/>
      <c r="Y32" s="25" t="s">
        <v>96</v>
      </c>
      <c r="Z32" s="25"/>
      <c r="AA32" s="47" t="s">
        <v>97</v>
      </c>
      <c r="AB32" s="25" t="n">
        <v>491</v>
      </c>
      <c r="AC32" s="25" t="n">
        <f aca="false">220 + 171 + 100</f>
        <v>491</v>
      </c>
      <c r="AD32" s="45"/>
    </row>
    <row r="33" customFormat="false" ht="15" hidden="false" customHeight="false" outlineLevel="0" collapsed="false">
      <c r="A33" s="45" t="s">
        <v>98</v>
      </c>
      <c r="B33" s="39" t="s">
        <v>99</v>
      </c>
      <c r="C33" s="31"/>
      <c r="D33" s="40"/>
      <c r="E33" s="40"/>
      <c r="F33" s="41"/>
      <c r="G33" s="41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 t="s">
        <v>90</v>
      </c>
      <c r="V33" s="35"/>
      <c r="W33" s="25"/>
      <c r="X33" s="26"/>
      <c r="Y33" s="25"/>
      <c r="Z33" s="25"/>
      <c r="AA33" s="25"/>
      <c r="AB33" s="25"/>
      <c r="AC33" s="25"/>
      <c r="AD33" s="45"/>
    </row>
    <row r="34" customFormat="false" ht="15" hidden="false" customHeight="false" outlineLevel="0" collapsed="false">
      <c r="A34" s="45" t="s">
        <v>100</v>
      </c>
      <c r="B34" s="39" t="s">
        <v>101</v>
      </c>
      <c r="C34" s="31"/>
      <c r="D34" s="40"/>
      <c r="E34" s="40"/>
      <c r="F34" s="41"/>
      <c r="G34" s="41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 t="s">
        <v>90</v>
      </c>
      <c r="V34" s="35"/>
      <c r="W34" s="25"/>
      <c r="X34" s="26"/>
      <c r="Y34" s="25"/>
      <c r="Z34" s="25"/>
      <c r="AA34" s="25"/>
      <c r="AB34" s="25"/>
      <c r="AC34" s="25"/>
      <c r="AD34" s="45"/>
    </row>
    <row r="35" customFormat="false" ht="15" hidden="false" customHeight="false" outlineLevel="0" collapsed="false">
      <c r="A35" s="45" t="s">
        <v>102</v>
      </c>
      <c r="B35" s="39" t="s">
        <v>103</v>
      </c>
      <c r="C35" s="31"/>
      <c r="D35" s="40"/>
      <c r="E35" s="40"/>
      <c r="F35" s="41"/>
      <c r="G35" s="41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 t="s">
        <v>90</v>
      </c>
      <c r="V35" s="35"/>
      <c r="W35" s="25"/>
      <c r="X35" s="26"/>
      <c r="Y35" s="25"/>
      <c r="Z35" s="25"/>
      <c r="AA35" s="25"/>
      <c r="AB35" s="25"/>
      <c r="AC35" s="25"/>
      <c r="AD35" s="45"/>
    </row>
    <row r="36" customFormat="false" ht="90" hidden="false" customHeight="false" outlineLevel="0" collapsed="false">
      <c r="A36" s="45" t="s">
        <v>104</v>
      </c>
      <c r="B36" s="30" t="s">
        <v>105</v>
      </c>
      <c r="C36" s="31"/>
      <c r="D36" s="32" t="n">
        <v>43031</v>
      </c>
      <c r="E36" s="32" t="n">
        <v>43033</v>
      </c>
      <c r="F36" s="33" t="n">
        <v>43243</v>
      </c>
      <c r="G36" s="33" t="n">
        <v>43245</v>
      </c>
      <c r="H36" s="34" t="s">
        <v>26</v>
      </c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 t="s">
        <v>90</v>
      </c>
      <c r="V36" s="35"/>
      <c r="W36" s="36"/>
      <c r="X36" s="26"/>
      <c r="Y36" s="25"/>
      <c r="Z36" s="25"/>
      <c r="AA36" s="25"/>
      <c r="AB36" s="25"/>
      <c r="AC36" s="25"/>
      <c r="AD36" s="45"/>
    </row>
    <row r="37" customFormat="false" ht="15" hidden="false" customHeight="false" outlineLevel="0" collapsed="false">
      <c r="A37" s="45" t="s">
        <v>106</v>
      </c>
      <c r="B37" s="39" t="s">
        <v>107</v>
      </c>
      <c r="C37" s="31"/>
      <c r="D37" s="40"/>
      <c r="E37" s="40"/>
      <c r="F37" s="41"/>
      <c r="G37" s="41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 t="s">
        <v>90</v>
      </c>
      <c r="V37" s="35"/>
      <c r="W37" s="25"/>
      <c r="X37" s="26"/>
      <c r="Y37" s="25"/>
      <c r="Z37" s="25"/>
      <c r="AA37" s="25"/>
      <c r="AB37" s="25"/>
      <c r="AC37" s="25"/>
      <c r="AD37" s="45"/>
    </row>
    <row r="38" customFormat="false" ht="60" hidden="false" customHeight="false" outlineLevel="0" collapsed="false">
      <c r="A38" s="45" t="s">
        <v>108</v>
      </c>
      <c r="B38" s="30" t="s">
        <v>109</v>
      </c>
      <c r="C38" s="31"/>
      <c r="D38" s="32" t="n">
        <v>43040</v>
      </c>
      <c r="E38" s="32" t="n">
        <v>43049</v>
      </c>
      <c r="F38" s="33" t="n">
        <v>43252</v>
      </c>
      <c r="G38" s="33" t="n">
        <v>43261</v>
      </c>
      <c r="H38" s="34"/>
      <c r="I38" s="34" t="s">
        <v>26</v>
      </c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 t="s">
        <v>90</v>
      </c>
      <c r="V38" s="35"/>
      <c r="W38" s="36" t="s">
        <v>95</v>
      </c>
      <c r="X38" s="26"/>
      <c r="Y38" s="25" t="s">
        <v>110</v>
      </c>
      <c r="Z38" s="25"/>
      <c r="AA38" s="47" t="s">
        <v>111</v>
      </c>
      <c r="AB38" s="25" t="n">
        <v>1215</v>
      </c>
      <c r="AC38" s="25" t="n">
        <f aca="false">528+627+60</f>
        <v>1215</v>
      </c>
      <c r="AD38" s="45"/>
    </row>
    <row r="39" customFormat="false" ht="15" hidden="false" customHeight="false" outlineLevel="0" collapsed="false">
      <c r="A39" s="45" t="s">
        <v>112</v>
      </c>
      <c r="B39" s="39" t="s">
        <v>113</v>
      </c>
      <c r="C39" s="31"/>
      <c r="D39" s="40"/>
      <c r="E39" s="40"/>
      <c r="F39" s="41"/>
      <c r="G39" s="41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 t="s">
        <v>90</v>
      </c>
      <c r="V39" s="35"/>
      <c r="W39" s="25"/>
      <c r="X39" s="26"/>
      <c r="Y39" s="25"/>
      <c r="Z39" s="25"/>
      <c r="AA39" s="25"/>
      <c r="AB39" s="25"/>
      <c r="AC39" s="25"/>
      <c r="AD39" s="45"/>
    </row>
    <row r="40" customFormat="false" ht="105" hidden="false" customHeight="false" outlineLevel="0" collapsed="false">
      <c r="A40" s="45" t="s">
        <v>114</v>
      </c>
      <c r="B40" s="30" t="s">
        <v>115</v>
      </c>
      <c r="C40" s="31"/>
      <c r="D40" s="32" t="n">
        <v>43045</v>
      </c>
      <c r="E40" s="32" t="n">
        <v>43056</v>
      </c>
      <c r="F40" s="33" t="n">
        <v>43257</v>
      </c>
      <c r="G40" s="33" t="n">
        <v>43268</v>
      </c>
      <c r="H40" s="34"/>
      <c r="I40" s="34" t="s">
        <v>26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 t="s">
        <v>90</v>
      </c>
      <c r="V40" s="35"/>
      <c r="W40" s="36" t="s">
        <v>95</v>
      </c>
      <c r="X40" s="26"/>
      <c r="Y40" s="25" t="s">
        <v>116</v>
      </c>
      <c r="Z40" s="25"/>
      <c r="AA40" s="47" t="s">
        <v>117</v>
      </c>
      <c r="AB40" s="25" t="n">
        <v>1215</v>
      </c>
      <c r="AC40" s="25" t="n">
        <f aca="false">528 + 627 + 60</f>
        <v>1215</v>
      </c>
      <c r="AD40" s="45"/>
    </row>
    <row r="41" customFormat="false" ht="15" hidden="false" customHeight="false" outlineLevel="0" collapsed="false">
      <c r="A41" s="45" t="s">
        <v>118</v>
      </c>
      <c r="B41" s="48" t="s">
        <v>119</v>
      </c>
      <c r="C41" s="31"/>
      <c r="D41" s="40"/>
      <c r="E41" s="40"/>
      <c r="F41" s="41"/>
      <c r="G41" s="41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 t="s">
        <v>90</v>
      </c>
      <c r="V41" s="35"/>
      <c r="W41" s="25"/>
      <c r="X41" s="26"/>
      <c r="Y41" s="25"/>
      <c r="Z41" s="25"/>
      <c r="AA41" s="25"/>
      <c r="AB41" s="25"/>
      <c r="AC41" s="25"/>
      <c r="AD41" s="45"/>
    </row>
    <row r="42" customFormat="false" ht="15" hidden="false" customHeight="false" outlineLevel="0" collapsed="false">
      <c r="A42" s="45" t="s">
        <v>120</v>
      </c>
      <c r="B42" s="48" t="s">
        <v>121</v>
      </c>
      <c r="C42" s="31"/>
      <c r="D42" s="40"/>
      <c r="E42" s="40"/>
      <c r="F42" s="41"/>
      <c r="G42" s="41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 t="s">
        <v>90</v>
      </c>
      <c r="V42" s="35"/>
      <c r="W42" s="25"/>
      <c r="X42" s="26"/>
      <c r="Y42" s="25"/>
      <c r="Z42" s="25"/>
      <c r="AA42" s="25"/>
      <c r="AB42" s="25"/>
      <c r="AC42" s="25"/>
      <c r="AD42" s="45"/>
    </row>
    <row r="43" customFormat="false" ht="60" hidden="false" customHeight="false" outlineLevel="0" collapsed="false">
      <c r="A43" s="45" t="s">
        <v>122</v>
      </c>
      <c r="B43" s="30" t="s">
        <v>123</v>
      </c>
      <c r="C43" s="31"/>
      <c r="D43" s="32" t="n">
        <v>43045</v>
      </c>
      <c r="E43" s="32" t="n">
        <v>43056</v>
      </c>
      <c r="F43" s="33" t="n">
        <v>43257</v>
      </c>
      <c r="G43" s="33" t="n">
        <v>43268</v>
      </c>
      <c r="H43" s="34"/>
      <c r="I43" s="34" t="s">
        <v>26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 t="s">
        <v>90</v>
      </c>
      <c r="V43" s="35"/>
      <c r="W43" s="36" t="s">
        <v>95</v>
      </c>
      <c r="X43" s="26"/>
      <c r="Y43" s="25" t="s">
        <v>124</v>
      </c>
      <c r="Z43" s="25"/>
      <c r="AA43" s="47" t="s">
        <v>125</v>
      </c>
      <c r="AB43" s="25" t="n">
        <v>500</v>
      </c>
      <c r="AC43" s="25" t="n">
        <f aca="false">440+60</f>
        <v>500</v>
      </c>
      <c r="AD43" s="45"/>
    </row>
    <row r="44" customFormat="false" ht="15" hidden="false" customHeight="false" outlineLevel="0" collapsed="false">
      <c r="A44" s="45" t="s">
        <v>126</v>
      </c>
      <c r="B44" s="39" t="s">
        <v>127</v>
      </c>
      <c r="C44" s="31"/>
      <c r="D44" s="40"/>
      <c r="E44" s="40"/>
      <c r="F44" s="41"/>
      <c r="G44" s="41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 t="s">
        <v>90</v>
      </c>
      <c r="V44" s="35"/>
      <c r="W44" s="25"/>
      <c r="X44" s="26"/>
      <c r="Y44" s="25"/>
      <c r="Z44" s="25"/>
      <c r="AA44" s="25"/>
      <c r="AB44" s="25"/>
      <c r="AC44" s="25"/>
      <c r="AD44" s="45"/>
    </row>
    <row r="45" customFormat="false" ht="15" hidden="false" customHeight="false" outlineLevel="0" collapsed="false">
      <c r="A45" s="45" t="s">
        <v>128</v>
      </c>
      <c r="B45" s="39" t="s">
        <v>129</v>
      </c>
      <c r="C45" s="31"/>
      <c r="D45" s="40"/>
      <c r="E45" s="40"/>
      <c r="F45" s="41"/>
      <c r="G45" s="41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 t="s">
        <v>90</v>
      </c>
      <c r="V45" s="35"/>
      <c r="W45" s="25"/>
      <c r="X45" s="26"/>
      <c r="Y45" s="25"/>
      <c r="Z45" s="25"/>
      <c r="AA45" s="25"/>
      <c r="AB45" s="25"/>
      <c r="AC45" s="25"/>
      <c r="AD45" s="45"/>
    </row>
    <row r="46" customFormat="false" ht="15" hidden="false" customHeight="false" outlineLevel="0" collapsed="false">
      <c r="A46" s="45" t="s">
        <v>130</v>
      </c>
      <c r="B46" s="39" t="s">
        <v>129</v>
      </c>
      <c r="C46" s="31"/>
      <c r="D46" s="40"/>
      <c r="E46" s="40"/>
      <c r="F46" s="41"/>
      <c r="G46" s="41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 t="s">
        <v>90</v>
      </c>
      <c r="V46" s="35"/>
      <c r="W46" s="25"/>
      <c r="X46" s="26"/>
      <c r="Y46" s="25"/>
      <c r="Z46" s="25"/>
      <c r="AA46" s="25"/>
      <c r="AB46" s="25"/>
      <c r="AC46" s="25"/>
      <c r="AD46" s="45"/>
    </row>
    <row r="47" customFormat="false" ht="15" hidden="false" customHeight="false" outlineLevel="0" collapsed="false">
      <c r="A47" s="45" t="s">
        <v>131</v>
      </c>
      <c r="B47" s="39" t="s">
        <v>129</v>
      </c>
      <c r="C47" s="31"/>
      <c r="D47" s="40"/>
      <c r="E47" s="40"/>
      <c r="F47" s="41"/>
      <c r="G47" s="41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90</v>
      </c>
      <c r="V47" s="35"/>
      <c r="W47" s="25"/>
      <c r="X47" s="26"/>
      <c r="Y47" s="25"/>
      <c r="Z47" s="25"/>
      <c r="AA47" s="25"/>
      <c r="AB47" s="25"/>
      <c r="AC47" s="25"/>
      <c r="AD47" s="45"/>
    </row>
    <row r="48" customFormat="false" ht="15" hidden="false" customHeight="false" outlineLevel="0" collapsed="false">
      <c r="A48" s="45" t="s">
        <v>132</v>
      </c>
      <c r="B48" s="39" t="s">
        <v>133</v>
      </c>
      <c r="C48" s="31"/>
      <c r="D48" s="40"/>
      <c r="E48" s="40"/>
      <c r="F48" s="41"/>
      <c r="G48" s="41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90</v>
      </c>
      <c r="V48" s="35"/>
      <c r="W48" s="25"/>
      <c r="X48" s="26"/>
      <c r="Y48" s="25"/>
      <c r="Z48" s="25"/>
      <c r="AA48" s="25"/>
      <c r="AB48" s="25"/>
      <c r="AC48" s="25"/>
      <c r="AD48" s="45"/>
    </row>
    <row r="49" customFormat="false" ht="45" hidden="false" customHeight="false" outlineLevel="0" collapsed="false">
      <c r="A49" s="45" t="s">
        <v>134</v>
      </c>
      <c r="B49" s="30" t="s">
        <v>135</v>
      </c>
      <c r="C49" s="31"/>
      <c r="D49" s="32" t="n">
        <v>43031</v>
      </c>
      <c r="E49" s="32" t="n">
        <v>43063</v>
      </c>
      <c r="F49" s="33" t="n">
        <v>43243</v>
      </c>
      <c r="G49" s="33" t="n">
        <v>43275</v>
      </c>
      <c r="H49" s="34" t="s">
        <v>26</v>
      </c>
      <c r="I49" s="34" t="s">
        <v>26</v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90</v>
      </c>
      <c r="V49" s="35"/>
      <c r="W49" s="36"/>
      <c r="X49" s="26"/>
      <c r="Y49" s="25"/>
      <c r="Z49" s="25"/>
      <c r="AA49" s="25"/>
      <c r="AB49" s="25"/>
      <c r="AC49" s="25"/>
      <c r="AD49" s="45"/>
    </row>
    <row r="50" customFormat="false" ht="15" hidden="false" customHeight="false" outlineLevel="0" collapsed="false">
      <c r="A50" s="45" t="s">
        <v>136</v>
      </c>
      <c r="B50" s="48" t="s">
        <v>137</v>
      </c>
      <c r="C50" s="31"/>
      <c r="D50" s="40"/>
      <c r="E50" s="40"/>
      <c r="F50" s="41"/>
      <c r="G50" s="41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90</v>
      </c>
      <c r="V50" s="35"/>
      <c r="W50" s="25"/>
      <c r="X50" s="26"/>
      <c r="Y50" s="25"/>
      <c r="Z50" s="25"/>
      <c r="AA50" s="25"/>
      <c r="AB50" s="25"/>
      <c r="AC50" s="25"/>
      <c r="AD50" s="45"/>
    </row>
    <row r="51" customFormat="false" ht="15" hidden="false" customHeight="false" outlineLevel="0" collapsed="false">
      <c r="A51" s="45" t="s">
        <v>138</v>
      </c>
      <c r="B51" s="48" t="s">
        <v>139</v>
      </c>
      <c r="C51" s="31"/>
      <c r="D51" s="40"/>
      <c r="E51" s="40"/>
      <c r="F51" s="41"/>
      <c r="G51" s="41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90</v>
      </c>
      <c r="V51" s="35"/>
      <c r="W51" s="25"/>
      <c r="X51" s="26"/>
      <c r="Y51" s="25"/>
      <c r="Z51" s="25"/>
      <c r="AA51" s="25"/>
      <c r="AB51" s="25"/>
      <c r="AC51" s="25"/>
      <c r="AD51" s="45"/>
    </row>
    <row r="52" customFormat="false" ht="15" hidden="false" customHeight="false" outlineLevel="0" collapsed="false">
      <c r="A52" s="45" t="s">
        <v>140</v>
      </c>
      <c r="B52" s="48" t="s">
        <v>141</v>
      </c>
      <c r="C52" s="31"/>
      <c r="D52" s="40"/>
      <c r="E52" s="40"/>
      <c r="F52" s="41"/>
      <c r="G52" s="41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90</v>
      </c>
      <c r="V52" s="35"/>
      <c r="W52" s="25"/>
      <c r="X52" s="26"/>
      <c r="Y52" s="25"/>
      <c r="Z52" s="25"/>
      <c r="AA52" s="25"/>
      <c r="AB52" s="25"/>
      <c r="AC52" s="25"/>
      <c r="AD52" s="45"/>
    </row>
    <row r="53" customFormat="false" ht="15" hidden="false" customHeight="false" outlineLevel="0" collapsed="false">
      <c r="A53" s="45" t="s">
        <v>142</v>
      </c>
      <c r="B53" s="48" t="s">
        <v>143</v>
      </c>
      <c r="C53" s="31"/>
      <c r="D53" s="40"/>
      <c r="E53" s="40"/>
      <c r="F53" s="41"/>
      <c r="G53" s="41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90</v>
      </c>
      <c r="V53" s="35"/>
      <c r="W53" s="25"/>
      <c r="X53" s="26"/>
      <c r="Y53" s="25"/>
      <c r="Z53" s="25"/>
      <c r="AA53" s="25"/>
      <c r="AB53" s="25"/>
      <c r="AC53" s="25"/>
      <c r="AD53" s="45"/>
    </row>
    <row r="54" customFormat="false" ht="15" hidden="false" customHeight="false" outlineLevel="0" collapsed="false">
      <c r="A54" s="45" t="s">
        <v>144</v>
      </c>
      <c r="B54" s="48" t="s">
        <v>145</v>
      </c>
      <c r="C54" s="31"/>
      <c r="D54" s="40"/>
      <c r="E54" s="40"/>
      <c r="F54" s="41"/>
      <c r="G54" s="41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90</v>
      </c>
      <c r="V54" s="35"/>
      <c r="W54" s="25"/>
      <c r="X54" s="26"/>
      <c r="Y54" s="25"/>
      <c r="Z54" s="25"/>
      <c r="AA54" s="25"/>
      <c r="AB54" s="25"/>
      <c r="AC54" s="25"/>
      <c r="AD54" s="45"/>
    </row>
    <row r="55" customFormat="false" ht="15" hidden="false" customHeight="false" outlineLevel="0" collapsed="false">
      <c r="A55" s="45" t="s">
        <v>146</v>
      </c>
      <c r="B55" s="48" t="s">
        <v>147</v>
      </c>
      <c r="C55" s="31"/>
      <c r="D55" s="40"/>
      <c r="E55" s="40"/>
      <c r="F55" s="41"/>
      <c r="G55" s="41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 t="s">
        <v>90</v>
      </c>
      <c r="V55" s="35"/>
      <c r="W55" s="25"/>
      <c r="X55" s="26"/>
      <c r="Y55" s="25"/>
      <c r="Z55" s="25"/>
      <c r="AA55" s="25"/>
      <c r="AB55" s="25"/>
      <c r="AC55" s="25"/>
      <c r="AD55" s="45"/>
    </row>
    <row r="56" customFormat="false" ht="15" hidden="false" customHeight="false" outlineLevel="0" collapsed="false">
      <c r="A56" s="45" t="s">
        <v>148</v>
      </c>
      <c r="B56" s="48" t="s">
        <v>149</v>
      </c>
      <c r="C56" s="31"/>
      <c r="D56" s="40"/>
      <c r="E56" s="40"/>
      <c r="F56" s="41"/>
      <c r="G56" s="41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 t="s">
        <v>90</v>
      </c>
      <c r="V56" s="35"/>
      <c r="W56" s="25"/>
      <c r="X56" s="26"/>
      <c r="Y56" s="25"/>
      <c r="Z56" s="25"/>
      <c r="AA56" s="25"/>
      <c r="AB56" s="25"/>
      <c r="AC56" s="25"/>
      <c r="AD56" s="45"/>
    </row>
    <row r="57" customFormat="false" ht="15" hidden="false" customHeight="false" outlineLevel="0" collapsed="false">
      <c r="A57" s="45" t="s">
        <v>150</v>
      </c>
      <c r="B57" s="48" t="s">
        <v>151</v>
      </c>
      <c r="C57" s="31"/>
      <c r="D57" s="40"/>
      <c r="E57" s="40"/>
      <c r="F57" s="41"/>
      <c r="G57" s="41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 t="s">
        <v>90</v>
      </c>
      <c r="V57" s="35"/>
      <c r="W57" s="25"/>
      <c r="X57" s="26"/>
      <c r="Y57" s="25"/>
      <c r="Z57" s="25"/>
      <c r="AA57" s="25"/>
      <c r="AB57" s="25"/>
      <c r="AC57" s="25"/>
      <c r="AD57" s="45"/>
    </row>
    <row r="58" customFormat="false" ht="15" hidden="false" customHeight="false" outlineLevel="0" collapsed="false">
      <c r="A58" s="45" t="s">
        <v>152</v>
      </c>
      <c r="B58" s="48" t="s">
        <v>153</v>
      </c>
      <c r="C58" s="31"/>
      <c r="D58" s="40"/>
      <c r="E58" s="40"/>
      <c r="F58" s="41"/>
      <c r="G58" s="41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 t="s">
        <v>90</v>
      </c>
      <c r="V58" s="35"/>
      <c r="W58" s="25"/>
      <c r="X58" s="26"/>
      <c r="Y58" s="25"/>
      <c r="Z58" s="25"/>
      <c r="AA58" s="25"/>
      <c r="AB58" s="25"/>
      <c r="AC58" s="25"/>
      <c r="AD58" s="45"/>
    </row>
    <row r="59" customFormat="false" ht="60" hidden="false" customHeight="false" outlineLevel="0" collapsed="false">
      <c r="A59" s="45" t="s">
        <v>154</v>
      </c>
      <c r="B59" s="30" t="s">
        <v>155</v>
      </c>
      <c r="C59" s="31"/>
      <c r="D59" s="32" t="n">
        <v>43045</v>
      </c>
      <c r="E59" s="32" t="n">
        <v>43049</v>
      </c>
      <c r="F59" s="33" t="n">
        <v>43257</v>
      </c>
      <c r="G59" s="33" t="n">
        <v>43259</v>
      </c>
      <c r="H59" s="34"/>
      <c r="I59" s="34" t="s">
        <v>26</v>
      </c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 t="s">
        <v>90</v>
      </c>
      <c r="V59" s="35"/>
      <c r="W59" s="36"/>
      <c r="X59" s="26"/>
      <c r="Y59" s="25"/>
      <c r="Z59" s="25"/>
      <c r="AA59" s="25"/>
      <c r="AB59" s="25"/>
      <c r="AC59" s="25"/>
      <c r="AD59" s="45"/>
    </row>
    <row r="60" customFormat="false" ht="45" hidden="false" customHeight="false" outlineLevel="0" collapsed="false">
      <c r="A60" s="45" t="s">
        <v>156</v>
      </c>
      <c r="B60" s="48" t="s">
        <v>157</v>
      </c>
      <c r="C60" s="31"/>
      <c r="D60" s="40"/>
      <c r="E60" s="40"/>
      <c r="F60" s="41"/>
      <c r="G60" s="41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 t="s">
        <v>90</v>
      </c>
      <c r="V60" s="35"/>
      <c r="W60" s="25"/>
      <c r="X60" s="26"/>
      <c r="Y60" s="25"/>
      <c r="Z60" s="25"/>
      <c r="AA60" s="25"/>
      <c r="AB60" s="25"/>
      <c r="AC60" s="25"/>
      <c r="AD60" s="45"/>
    </row>
    <row r="61" customFormat="false" ht="15" hidden="false" customHeight="false" outlineLevel="0" collapsed="false">
      <c r="A61" s="45" t="s">
        <v>158</v>
      </c>
      <c r="B61" s="48" t="s">
        <v>159</v>
      </c>
      <c r="C61" s="31"/>
      <c r="D61" s="40"/>
      <c r="E61" s="40"/>
      <c r="F61" s="41"/>
      <c r="G61" s="41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 t="s">
        <v>90</v>
      </c>
      <c r="V61" s="35"/>
      <c r="W61" s="25"/>
      <c r="X61" s="26"/>
      <c r="Y61" s="25"/>
      <c r="Z61" s="25"/>
      <c r="AA61" s="25"/>
      <c r="AB61" s="25"/>
      <c r="AC61" s="25"/>
      <c r="AD61" s="45"/>
    </row>
    <row r="62" customFormat="false" ht="75" hidden="false" customHeight="false" outlineLevel="0" collapsed="false">
      <c r="A62" s="45" t="s">
        <v>160</v>
      </c>
      <c r="B62" s="30" t="s">
        <v>161</v>
      </c>
      <c r="C62" s="31"/>
      <c r="D62" s="32" t="n">
        <v>43045</v>
      </c>
      <c r="E62" s="32" t="n">
        <v>43047</v>
      </c>
      <c r="F62" s="33" t="n">
        <v>43257</v>
      </c>
      <c r="G62" s="33" t="n">
        <v>43259</v>
      </c>
      <c r="H62" s="34"/>
      <c r="I62" s="34" t="s">
        <v>26</v>
      </c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 t="s">
        <v>90</v>
      </c>
      <c r="V62" s="35"/>
      <c r="W62" s="36"/>
      <c r="X62" s="26"/>
      <c r="Y62" s="25"/>
      <c r="Z62" s="25"/>
      <c r="AA62" s="25"/>
      <c r="AB62" s="25"/>
      <c r="AC62" s="25"/>
      <c r="AD62" s="45"/>
    </row>
    <row r="63" customFormat="false" ht="15" hidden="false" customHeight="false" outlineLevel="0" collapsed="false">
      <c r="A63" s="45" t="s">
        <v>162</v>
      </c>
      <c r="B63" s="48" t="s">
        <v>163</v>
      </c>
      <c r="C63" s="31"/>
      <c r="D63" s="40"/>
      <c r="E63" s="40"/>
      <c r="F63" s="41"/>
      <c r="G63" s="41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 t="s">
        <v>90</v>
      </c>
      <c r="V63" s="35"/>
      <c r="W63" s="25"/>
      <c r="X63" s="26"/>
      <c r="Y63" s="25"/>
      <c r="Z63" s="25"/>
      <c r="AA63" s="25"/>
      <c r="AB63" s="25"/>
      <c r="AC63" s="25"/>
      <c r="AD63" s="45"/>
    </row>
    <row r="64" customFormat="false" ht="36" hidden="false" customHeight="false" outlineLevel="0" collapsed="false">
      <c r="A64" s="45" t="s">
        <v>164</v>
      </c>
      <c r="B64" s="30" t="s">
        <v>165</v>
      </c>
      <c r="C64" s="31"/>
      <c r="D64" s="32" t="n">
        <v>43045</v>
      </c>
      <c r="E64" s="32" t="n">
        <v>43074</v>
      </c>
      <c r="F64" s="33" t="n">
        <v>43257</v>
      </c>
      <c r="G64" s="33" t="n">
        <v>43286</v>
      </c>
      <c r="H64" s="34"/>
      <c r="I64" s="34" t="s">
        <v>26</v>
      </c>
      <c r="J64" s="34" t="s">
        <v>26</v>
      </c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 t="s">
        <v>90</v>
      </c>
      <c r="V64" s="35"/>
      <c r="W64" s="36" t="s">
        <v>95</v>
      </c>
      <c r="X64" s="26"/>
      <c r="Y64" s="25" t="s">
        <v>166</v>
      </c>
      <c r="Z64" s="25"/>
      <c r="AA64" s="47" t="s">
        <v>167</v>
      </c>
      <c r="AB64" s="25" t="n">
        <v>544</v>
      </c>
      <c r="AC64" s="25" t="n">
        <f aca="false">484+60</f>
        <v>544</v>
      </c>
      <c r="AD64" s="45"/>
    </row>
    <row r="65" customFormat="false" ht="15" hidden="false" customHeight="false" outlineLevel="0" collapsed="false">
      <c r="A65" s="45" t="s">
        <v>168</v>
      </c>
      <c r="B65" s="39" t="s">
        <v>169</v>
      </c>
      <c r="C65" s="31"/>
      <c r="D65" s="40"/>
      <c r="E65" s="40"/>
      <c r="F65" s="41"/>
      <c r="G65" s="41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 t="s">
        <v>90</v>
      </c>
      <c r="V65" s="35"/>
      <c r="W65" s="25"/>
      <c r="X65" s="26"/>
      <c r="Y65" s="25"/>
      <c r="Z65" s="25"/>
      <c r="AA65" s="25"/>
      <c r="AB65" s="0"/>
      <c r="AC65" s="25"/>
      <c r="AD65" s="49" t="n">
        <f aca="false">SUM(AB30:AB64)</f>
        <v>-79.52</v>
      </c>
    </row>
    <row r="66" customFormat="false" ht="15" hidden="false" customHeight="false" outlineLevel="0" collapsed="false">
      <c r="A66" s="45" t="s">
        <v>170</v>
      </c>
      <c r="B66" s="39" t="s">
        <v>171</v>
      </c>
      <c r="C66" s="31"/>
      <c r="D66" s="40"/>
      <c r="E66" s="40"/>
      <c r="F66" s="41"/>
      <c r="G66" s="41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 t="s">
        <v>90</v>
      </c>
      <c r="V66" s="35"/>
      <c r="W66" s="25"/>
      <c r="X66" s="26"/>
      <c r="Y66" s="25"/>
      <c r="Z66" s="25"/>
      <c r="AA66" s="25"/>
      <c r="AB66" s="25" t="n">
        <v>-12692.87</v>
      </c>
      <c r="AC66" s="25"/>
      <c r="AD66" s="50" t="n">
        <v>12692.87</v>
      </c>
    </row>
    <row r="67" customFormat="false" ht="120" hidden="false" customHeight="false" outlineLevel="0" collapsed="false">
      <c r="A67" s="51" t="s">
        <v>172</v>
      </c>
      <c r="B67" s="42" t="s">
        <v>173</v>
      </c>
      <c r="C67" s="31"/>
      <c r="D67" s="32" t="n">
        <v>43073</v>
      </c>
      <c r="E67" s="32" t="n">
        <v>43189</v>
      </c>
      <c r="F67" s="33" t="n">
        <v>43285</v>
      </c>
      <c r="G67" s="33" t="n">
        <v>43401</v>
      </c>
      <c r="H67" s="34"/>
      <c r="I67" s="34"/>
      <c r="J67" s="34" t="s">
        <v>26</v>
      </c>
      <c r="K67" s="34" t="s">
        <v>26</v>
      </c>
      <c r="L67" s="34" t="s">
        <v>26</v>
      </c>
      <c r="M67" s="34" t="s">
        <v>26</v>
      </c>
      <c r="N67" s="34"/>
      <c r="O67" s="34"/>
      <c r="P67" s="34"/>
      <c r="Q67" s="34"/>
      <c r="R67" s="34"/>
      <c r="S67" s="34"/>
      <c r="T67" s="34"/>
      <c r="U67" s="35" t="s">
        <v>90</v>
      </c>
      <c r="V67" s="35"/>
      <c r="W67" s="36" t="s">
        <v>95</v>
      </c>
      <c r="X67" s="26"/>
      <c r="Y67" s="25" t="s">
        <v>174</v>
      </c>
      <c r="Z67" s="25"/>
      <c r="AA67" s="52" t="s">
        <v>175</v>
      </c>
      <c r="AB67" s="25" t="n">
        <v>6203</v>
      </c>
      <c r="AC67" s="25" t="n">
        <f aca="false">2860+2470+360+513</f>
        <v>6203</v>
      </c>
      <c r="AD67" s="53"/>
    </row>
    <row r="68" customFormat="false" ht="15" hidden="false" customHeight="false" outlineLevel="0" collapsed="false">
      <c r="A68" s="51" t="s">
        <v>176</v>
      </c>
      <c r="B68" s="39" t="s">
        <v>177</v>
      </c>
      <c r="C68" s="31"/>
      <c r="D68" s="40"/>
      <c r="E68" s="40"/>
      <c r="F68" s="41"/>
      <c r="G68" s="41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 t="s">
        <v>90</v>
      </c>
      <c r="V68" s="35"/>
      <c r="W68" s="25"/>
      <c r="X68" s="26"/>
      <c r="Y68" s="25"/>
      <c r="Z68" s="25"/>
      <c r="AA68" s="25"/>
      <c r="AB68" s="25"/>
      <c r="AC68" s="25"/>
      <c r="AD68" s="53"/>
    </row>
    <row r="69" customFormat="false" ht="15" hidden="false" customHeight="false" outlineLevel="0" collapsed="false">
      <c r="A69" s="51" t="s">
        <v>178</v>
      </c>
      <c r="B69" s="39" t="s">
        <v>179</v>
      </c>
      <c r="C69" s="31"/>
      <c r="D69" s="40"/>
      <c r="E69" s="40"/>
      <c r="F69" s="41"/>
      <c r="G69" s="41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 t="s">
        <v>90</v>
      </c>
      <c r="V69" s="35"/>
      <c r="W69" s="25"/>
      <c r="X69" s="26"/>
      <c r="Y69" s="25"/>
      <c r="Z69" s="25"/>
      <c r="AA69" s="25"/>
      <c r="AB69" s="25"/>
      <c r="AC69" s="25"/>
      <c r="AD69" s="53"/>
    </row>
    <row r="70" customFormat="false" ht="15" hidden="false" customHeight="false" outlineLevel="0" collapsed="false">
      <c r="A70" s="51" t="s">
        <v>180</v>
      </c>
      <c r="B70" s="39" t="s">
        <v>181</v>
      </c>
      <c r="C70" s="31"/>
      <c r="D70" s="40"/>
      <c r="E70" s="40"/>
      <c r="F70" s="41"/>
      <c r="G70" s="41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 t="s">
        <v>90</v>
      </c>
      <c r="V70" s="35"/>
      <c r="W70" s="25"/>
      <c r="X70" s="26"/>
      <c r="Y70" s="25"/>
      <c r="Z70" s="25"/>
      <c r="AA70" s="25"/>
      <c r="AB70" s="25"/>
      <c r="AC70" s="25"/>
      <c r="AD70" s="53"/>
    </row>
    <row r="71" customFormat="false" ht="105" hidden="false" customHeight="false" outlineLevel="0" collapsed="false">
      <c r="A71" s="51" t="s">
        <v>182</v>
      </c>
      <c r="B71" s="30" t="s">
        <v>183</v>
      </c>
      <c r="C71" s="31"/>
      <c r="D71" s="32" t="n">
        <v>43080</v>
      </c>
      <c r="E71" s="32" t="n">
        <v>43126</v>
      </c>
      <c r="F71" s="33" t="n">
        <v>43292</v>
      </c>
      <c r="G71" s="33" t="n">
        <v>43338</v>
      </c>
      <c r="H71" s="34"/>
      <c r="I71" s="34"/>
      <c r="J71" s="34" t="s">
        <v>26</v>
      </c>
      <c r="K71" s="34" t="s">
        <v>26</v>
      </c>
      <c r="L71" s="34"/>
      <c r="M71" s="34"/>
      <c r="N71" s="34"/>
      <c r="O71" s="34"/>
      <c r="P71" s="34"/>
      <c r="Q71" s="34"/>
      <c r="R71" s="34"/>
      <c r="S71" s="34"/>
      <c r="T71" s="34"/>
      <c r="U71" s="35" t="s">
        <v>90</v>
      </c>
      <c r="V71" s="35"/>
      <c r="W71" s="36"/>
      <c r="X71" s="26"/>
      <c r="Y71" s="25"/>
      <c r="Z71" s="25"/>
      <c r="AA71" s="25"/>
      <c r="AB71" s="25"/>
      <c r="AC71" s="25"/>
      <c r="AD71" s="53"/>
    </row>
    <row r="72" customFormat="false" ht="15" hidden="false" customHeight="false" outlineLevel="0" collapsed="false">
      <c r="A72" s="51" t="s">
        <v>184</v>
      </c>
      <c r="B72" s="39" t="s">
        <v>185</v>
      </c>
      <c r="C72" s="31"/>
      <c r="D72" s="40"/>
      <c r="E72" s="40"/>
      <c r="F72" s="41"/>
      <c r="G72" s="41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 t="s">
        <v>90</v>
      </c>
      <c r="V72" s="35"/>
      <c r="W72" s="25"/>
      <c r="X72" s="26"/>
      <c r="Y72" s="25"/>
      <c r="Z72" s="25"/>
      <c r="AA72" s="25"/>
      <c r="AB72" s="25"/>
      <c r="AC72" s="25"/>
      <c r="AD72" s="53"/>
    </row>
    <row r="73" customFormat="false" ht="120" hidden="false" customHeight="false" outlineLevel="0" collapsed="false">
      <c r="A73" s="51" t="s">
        <v>186</v>
      </c>
      <c r="B73" s="30" t="s">
        <v>187</v>
      </c>
      <c r="C73" s="31"/>
      <c r="D73" s="32" t="n">
        <v>43109</v>
      </c>
      <c r="E73" s="32" t="n">
        <v>43126</v>
      </c>
      <c r="F73" s="33" t="n">
        <v>43285</v>
      </c>
      <c r="G73" s="33" t="n">
        <v>43310</v>
      </c>
      <c r="H73" s="34"/>
      <c r="I73" s="34"/>
      <c r="J73" s="34"/>
      <c r="K73" s="34" t="s">
        <v>26</v>
      </c>
      <c r="L73" s="34"/>
      <c r="M73" s="34"/>
      <c r="N73" s="34"/>
      <c r="O73" s="34"/>
      <c r="P73" s="34"/>
      <c r="Q73" s="34"/>
      <c r="R73" s="34"/>
      <c r="S73" s="34"/>
      <c r="T73" s="34"/>
      <c r="U73" s="35" t="s">
        <v>90</v>
      </c>
      <c r="V73" s="35"/>
      <c r="W73" s="36" t="s">
        <v>95</v>
      </c>
      <c r="X73" s="26"/>
      <c r="Y73" s="25" t="s">
        <v>188</v>
      </c>
      <c r="Z73" s="25"/>
      <c r="AA73" s="52" t="s">
        <v>189</v>
      </c>
      <c r="AB73" s="25" t="n">
        <v>410</v>
      </c>
      <c r="AC73" s="25" t="n">
        <f aca="false">220+190</f>
        <v>410</v>
      </c>
      <c r="AD73" s="53"/>
    </row>
    <row r="74" customFormat="false" ht="15" hidden="false" customHeight="false" outlineLevel="0" collapsed="false">
      <c r="A74" s="51" t="s">
        <v>190</v>
      </c>
      <c r="B74" s="39" t="s">
        <v>191</v>
      </c>
      <c r="C74" s="31"/>
      <c r="D74" s="40"/>
      <c r="E74" s="40"/>
      <c r="F74" s="41"/>
      <c r="G74" s="41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 t="s">
        <v>90</v>
      </c>
      <c r="V74" s="35"/>
      <c r="W74" s="25"/>
      <c r="X74" s="26"/>
      <c r="Y74" s="25"/>
      <c r="Z74" s="25"/>
      <c r="AA74" s="25"/>
      <c r="AB74" s="25"/>
      <c r="AC74" s="25"/>
      <c r="AD74" s="53"/>
    </row>
    <row r="75" customFormat="false" ht="150" hidden="false" customHeight="false" outlineLevel="0" collapsed="false">
      <c r="A75" s="51" t="s">
        <v>192</v>
      </c>
      <c r="B75" s="30" t="s">
        <v>193</v>
      </c>
      <c r="C75" s="31"/>
      <c r="D75" s="32" t="n">
        <v>43073</v>
      </c>
      <c r="E75" s="32" t="n">
        <v>43098</v>
      </c>
      <c r="F75" s="33" t="n">
        <v>43285</v>
      </c>
      <c r="G75" s="33" t="n">
        <v>43310</v>
      </c>
      <c r="H75" s="34"/>
      <c r="I75" s="34"/>
      <c r="J75" s="34" t="s">
        <v>26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 t="s">
        <v>90</v>
      </c>
      <c r="V75" s="35"/>
      <c r="W75" s="36"/>
      <c r="X75" s="26"/>
      <c r="Y75" s="25"/>
      <c r="Z75" s="25"/>
      <c r="AA75" s="25"/>
      <c r="AB75" s="25"/>
      <c r="AC75" s="25"/>
      <c r="AD75" s="53"/>
    </row>
    <row r="76" customFormat="false" ht="15" hidden="false" customHeight="false" outlineLevel="0" collapsed="false">
      <c r="A76" s="51" t="s">
        <v>194</v>
      </c>
      <c r="B76" s="39" t="s">
        <v>195</v>
      </c>
      <c r="C76" s="31"/>
      <c r="D76" s="40"/>
      <c r="E76" s="40"/>
      <c r="F76" s="41"/>
      <c r="G76" s="41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 t="s">
        <v>90</v>
      </c>
      <c r="V76" s="35"/>
      <c r="W76" s="25"/>
      <c r="X76" s="26"/>
      <c r="Y76" s="25"/>
      <c r="Z76" s="25"/>
      <c r="AA76" s="25"/>
      <c r="AB76" s="25"/>
      <c r="AC76" s="25"/>
      <c r="AD76" s="53"/>
    </row>
    <row r="77" customFormat="false" ht="105" hidden="false" customHeight="false" outlineLevel="0" collapsed="false">
      <c r="A77" s="51" t="s">
        <v>196</v>
      </c>
      <c r="B77" s="30" t="s">
        <v>197</v>
      </c>
      <c r="C77" s="31"/>
      <c r="D77" s="32" t="n">
        <v>43136</v>
      </c>
      <c r="E77" s="32" t="n">
        <v>43189</v>
      </c>
      <c r="F77" s="33" t="n">
        <v>43348</v>
      </c>
      <c r="G77" s="33" t="n">
        <v>43401</v>
      </c>
      <c r="H77" s="34"/>
      <c r="I77" s="34"/>
      <c r="J77" s="34"/>
      <c r="K77" s="34"/>
      <c r="L77" s="34" t="s">
        <v>26</v>
      </c>
      <c r="M77" s="34" t="s">
        <v>26</v>
      </c>
      <c r="N77" s="34"/>
      <c r="O77" s="34"/>
      <c r="P77" s="34"/>
      <c r="Q77" s="34"/>
      <c r="R77" s="34"/>
      <c r="S77" s="34"/>
      <c r="T77" s="34"/>
      <c r="U77" s="35" t="s">
        <v>90</v>
      </c>
      <c r="V77" s="35"/>
      <c r="W77" s="36"/>
      <c r="X77" s="26"/>
      <c r="Y77" s="25"/>
      <c r="Z77" s="25"/>
      <c r="AA77" s="25"/>
      <c r="AB77" s="25"/>
      <c r="AC77" s="25"/>
      <c r="AD77" s="53"/>
    </row>
    <row r="78" customFormat="false" ht="15" hidden="false" customHeight="false" outlineLevel="0" collapsed="false">
      <c r="A78" s="51" t="s">
        <v>198</v>
      </c>
      <c r="B78" s="39" t="s">
        <v>199</v>
      </c>
      <c r="C78" s="31"/>
      <c r="D78" s="40"/>
      <c r="E78" s="40"/>
      <c r="F78" s="41"/>
      <c r="G78" s="41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 t="s">
        <v>90</v>
      </c>
      <c r="V78" s="35"/>
      <c r="W78" s="25"/>
      <c r="X78" s="26"/>
      <c r="Y78" s="25"/>
      <c r="Z78" s="25"/>
      <c r="AA78" s="25"/>
      <c r="AB78" s="25"/>
      <c r="AC78" s="25"/>
      <c r="AD78" s="53"/>
    </row>
    <row r="79" customFormat="false" ht="15" hidden="false" customHeight="false" outlineLevel="0" collapsed="false">
      <c r="A79" s="51" t="s">
        <v>200</v>
      </c>
      <c r="B79" s="39" t="s">
        <v>201</v>
      </c>
      <c r="C79" s="31"/>
      <c r="D79" s="40"/>
      <c r="E79" s="40"/>
      <c r="F79" s="41"/>
      <c r="G79" s="41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 t="s">
        <v>90</v>
      </c>
      <c r="V79" s="35"/>
      <c r="W79" s="25"/>
      <c r="X79" s="26"/>
      <c r="Y79" s="25"/>
      <c r="Z79" s="25"/>
      <c r="AA79" s="25"/>
      <c r="AB79" s="25"/>
      <c r="AC79" s="25"/>
      <c r="AD79" s="53"/>
    </row>
    <row r="80" customFormat="false" ht="75" hidden="false" customHeight="false" outlineLevel="0" collapsed="false">
      <c r="A80" s="51" t="s">
        <v>202</v>
      </c>
      <c r="B80" s="30" t="s">
        <v>203</v>
      </c>
      <c r="C80" s="31"/>
      <c r="D80" s="32" t="n">
        <v>43192</v>
      </c>
      <c r="E80" s="32" t="n">
        <v>43251</v>
      </c>
      <c r="F80" s="33" t="n">
        <v>43404</v>
      </c>
      <c r="G80" s="33" t="n">
        <v>43463</v>
      </c>
      <c r="H80" s="34"/>
      <c r="I80" s="34"/>
      <c r="J80" s="34"/>
      <c r="K80" s="34"/>
      <c r="L80" s="34"/>
      <c r="M80" s="34" t="s">
        <v>26</v>
      </c>
      <c r="N80" s="34" t="s">
        <v>26</v>
      </c>
      <c r="O80" s="34" t="s">
        <v>26</v>
      </c>
      <c r="P80" s="34"/>
      <c r="Q80" s="34"/>
      <c r="R80" s="34"/>
      <c r="S80" s="34"/>
      <c r="T80" s="34"/>
      <c r="U80" s="35" t="s">
        <v>90</v>
      </c>
      <c r="V80" s="35"/>
      <c r="W80" s="36" t="s">
        <v>95</v>
      </c>
      <c r="X80" s="26"/>
      <c r="Y80" s="25" t="s">
        <v>204</v>
      </c>
      <c r="Z80" s="25"/>
      <c r="AA80" s="52" t="s">
        <v>205</v>
      </c>
      <c r="AB80" s="25" t="n">
        <v>5843</v>
      </c>
      <c r="AC80" s="25" t="n">
        <f aca="false">2860+2470+513</f>
        <v>5843</v>
      </c>
      <c r="AD80" s="53"/>
    </row>
    <row r="81" customFormat="false" ht="15" hidden="false" customHeight="false" outlineLevel="0" collapsed="false">
      <c r="A81" s="51" t="s">
        <v>206</v>
      </c>
      <c r="B81" s="39" t="s">
        <v>207</v>
      </c>
      <c r="C81" s="31"/>
      <c r="D81" s="40"/>
      <c r="E81" s="40"/>
      <c r="F81" s="41"/>
      <c r="G81" s="41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 t="s">
        <v>90</v>
      </c>
      <c r="V81" s="35"/>
      <c r="W81" s="25"/>
      <c r="X81" s="26"/>
      <c r="Y81" s="25"/>
      <c r="Z81" s="25"/>
      <c r="AA81" s="25"/>
      <c r="AB81" s="25"/>
      <c r="AC81" s="25"/>
      <c r="AD81" s="53"/>
    </row>
    <row r="82" customFormat="false" ht="15" hidden="false" customHeight="false" outlineLevel="0" collapsed="false">
      <c r="A82" s="51" t="s">
        <v>208</v>
      </c>
      <c r="B82" s="39" t="s">
        <v>209</v>
      </c>
      <c r="C82" s="31"/>
      <c r="D82" s="40"/>
      <c r="E82" s="40"/>
      <c r="F82" s="41"/>
      <c r="G82" s="41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 t="s">
        <v>90</v>
      </c>
      <c r="V82" s="35"/>
      <c r="W82" s="25"/>
      <c r="X82" s="26"/>
      <c r="Y82" s="25"/>
      <c r="Z82" s="25"/>
      <c r="AA82" s="25"/>
      <c r="AB82" s="25"/>
      <c r="AC82" s="25"/>
      <c r="AD82" s="53"/>
    </row>
    <row r="83" customFormat="false" ht="15" hidden="false" customHeight="false" outlineLevel="0" collapsed="false">
      <c r="A83" s="51" t="s">
        <v>210</v>
      </c>
      <c r="B83" s="39" t="s">
        <v>211</v>
      </c>
      <c r="C83" s="31"/>
      <c r="D83" s="40"/>
      <c r="E83" s="40"/>
      <c r="F83" s="41"/>
      <c r="G83" s="41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 t="s">
        <v>90</v>
      </c>
      <c r="V83" s="35"/>
      <c r="W83" s="25"/>
      <c r="X83" s="26"/>
      <c r="Y83" s="25"/>
      <c r="Z83" s="25"/>
      <c r="AA83" s="25"/>
      <c r="AB83" s="25"/>
      <c r="AC83" s="25"/>
      <c r="AD83" s="53"/>
    </row>
    <row r="84" customFormat="false" ht="15" hidden="false" customHeight="false" outlineLevel="0" collapsed="false">
      <c r="A84" s="51" t="s">
        <v>212</v>
      </c>
      <c r="B84" s="39" t="s">
        <v>213</v>
      </c>
      <c r="C84" s="31"/>
      <c r="D84" s="40"/>
      <c r="E84" s="40"/>
      <c r="F84" s="41"/>
      <c r="G84" s="41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 t="s">
        <v>90</v>
      </c>
      <c r="V84" s="35"/>
      <c r="W84" s="25"/>
      <c r="X84" s="26"/>
      <c r="Y84" s="25"/>
      <c r="Z84" s="25"/>
      <c r="AA84" s="25"/>
      <c r="AB84" s="25"/>
      <c r="AC84" s="25"/>
      <c r="AD84" s="53"/>
    </row>
    <row r="85" customFormat="false" ht="45" hidden="false" customHeight="false" outlineLevel="0" collapsed="false">
      <c r="A85" s="51" t="s">
        <v>214</v>
      </c>
      <c r="B85" s="30" t="s">
        <v>215</v>
      </c>
      <c r="C85" s="31"/>
      <c r="D85" s="32" t="n">
        <v>43040</v>
      </c>
      <c r="E85" s="32" t="n">
        <v>43126</v>
      </c>
      <c r="F85" s="33" t="n">
        <v>43252</v>
      </c>
      <c r="G85" s="33" t="n">
        <v>43338</v>
      </c>
      <c r="H85" s="34"/>
      <c r="I85" s="54" t="s">
        <v>26</v>
      </c>
      <c r="J85" s="34" t="s">
        <v>26</v>
      </c>
      <c r="K85" s="34" t="s">
        <v>26</v>
      </c>
      <c r="L85" s="34"/>
      <c r="M85" s="34"/>
      <c r="N85" s="34"/>
      <c r="O85" s="34"/>
      <c r="P85" s="34"/>
      <c r="Q85" s="34"/>
      <c r="R85" s="34"/>
      <c r="S85" s="34"/>
      <c r="T85" s="34"/>
      <c r="U85" s="35" t="s">
        <v>90</v>
      </c>
      <c r="V85" s="35"/>
      <c r="W85" s="36"/>
      <c r="X85" s="26"/>
      <c r="Y85" s="25"/>
      <c r="Z85" s="25"/>
      <c r="AA85" s="25"/>
      <c r="AB85" s="25"/>
      <c r="AC85" s="25"/>
      <c r="AD85" s="53"/>
    </row>
    <row r="86" customFormat="false" ht="15" hidden="false" customHeight="false" outlineLevel="0" collapsed="false">
      <c r="A86" s="51" t="s">
        <v>216</v>
      </c>
      <c r="B86" s="39" t="s">
        <v>217</v>
      </c>
      <c r="C86" s="31"/>
      <c r="D86" s="40"/>
      <c r="E86" s="40"/>
      <c r="F86" s="41"/>
      <c r="G86" s="41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 t="s">
        <v>90</v>
      </c>
      <c r="V86" s="35"/>
      <c r="W86" s="25"/>
      <c r="X86" s="26"/>
      <c r="Y86" s="25"/>
      <c r="Z86" s="25"/>
      <c r="AA86" s="25"/>
      <c r="AB86" s="0"/>
      <c r="AC86" s="25"/>
      <c r="AD86" s="49" t="n">
        <f aca="false">SUM(AB66:AB85)</f>
        <v>-236.870000000001</v>
      </c>
    </row>
    <row r="87" customFormat="false" ht="15" hidden="false" customHeight="false" outlineLevel="0" collapsed="false">
      <c r="A87" s="51" t="s">
        <v>218</v>
      </c>
      <c r="B87" s="39" t="s">
        <v>219</v>
      </c>
      <c r="C87" s="31"/>
      <c r="D87" s="40"/>
      <c r="E87" s="40"/>
      <c r="F87" s="41"/>
      <c r="G87" s="41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 t="s">
        <v>90</v>
      </c>
      <c r="V87" s="35"/>
      <c r="W87" s="25"/>
      <c r="X87" s="26"/>
      <c r="Y87" s="25"/>
      <c r="Z87" s="25"/>
      <c r="AA87" s="25"/>
      <c r="AB87" s="25" t="n">
        <v>-2141.22</v>
      </c>
      <c r="AC87" s="25"/>
      <c r="AD87" s="55"/>
    </row>
    <row r="88" customFormat="false" ht="30" hidden="false" customHeight="false" outlineLevel="0" collapsed="false">
      <c r="A88" s="56" t="s">
        <v>220</v>
      </c>
      <c r="B88" s="30" t="s">
        <v>221</v>
      </c>
      <c r="C88" s="31"/>
      <c r="D88" s="32" t="n">
        <v>43192</v>
      </c>
      <c r="E88" s="32" t="n">
        <v>43217</v>
      </c>
      <c r="F88" s="33" t="n">
        <v>43404</v>
      </c>
      <c r="G88" s="33" t="n">
        <v>43429</v>
      </c>
      <c r="H88" s="34"/>
      <c r="I88" s="34"/>
      <c r="J88" s="34"/>
      <c r="K88" s="34"/>
      <c r="L88" s="34"/>
      <c r="M88" s="34" t="s">
        <v>26</v>
      </c>
      <c r="N88" s="34" t="s">
        <v>26</v>
      </c>
      <c r="O88" s="34"/>
      <c r="P88" s="34"/>
      <c r="Q88" s="34"/>
      <c r="R88" s="34"/>
      <c r="S88" s="34"/>
      <c r="T88" s="34"/>
      <c r="U88" s="35" t="s">
        <v>27</v>
      </c>
      <c r="V88" s="35"/>
      <c r="W88" s="57"/>
      <c r="X88" s="26"/>
      <c r="Y88" s="25"/>
      <c r="Z88" s="25"/>
      <c r="AA88" s="25"/>
      <c r="AB88" s="25"/>
      <c r="AC88" s="25"/>
      <c r="AD88" s="55"/>
    </row>
    <row r="89" customFormat="false" ht="24" hidden="false" customHeight="false" outlineLevel="0" collapsed="false">
      <c r="A89" s="56" t="s">
        <v>222</v>
      </c>
      <c r="B89" s="39" t="s">
        <v>223</v>
      </c>
      <c r="C89" s="31"/>
      <c r="D89" s="40"/>
      <c r="E89" s="40"/>
      <c r="F89" s="41"/>
      <c r="G89" s="41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 t="s">
        <v>27</v>
      </c>
      <c r="V89" s="35"/>
      <c r="W89" s="25"/>
      <c r="X89" s="26"/>
      <c r="Y89" s="25"/>
      <c r="Z89" s="25"/>
      <c r="AA89" s="25"/>
      <c r="AB89" s="25"/>
      <c r="AC89" s="25"/>
      <c r="AD89" s="55"/>
    </row>
    <row r="90" customFormat="false" ht="24" hidden="false" customHeight="false" outlineLevel="0" collapsed="false">
      <c r="A90" s="56" t="s">
        <v>224</v>
      </c>
      <c r="B90" s="39" t="s">
        <v>225</v>
      </c>
      <c r="C90" s="31"/>
      <c r="D90" s="40"/>
      <c r="E90" s="40"/>
      <c r="F90" s="41"/>
      <c r="G90" s="41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 t="s">
        <v>27</v>
      </c>
      <c r="V90" s="35"/>
      <c r="W90" s="25"/>
      <c r="X90" s="26"/>
      <c r="Y90" s="25"/>
      <c r="Z90" s="25"/>
      <c r="AA90" s="25"/>
      <c r="AB90" s="25"/>
      <c r="AC90" s="25"/>
      <c r="AD90" s="55"/>
    </row>
    <row r="91" customFormat="false" ht="30" hidden="false" customHeight="false" outlineLevel="0" collapsed="false">
      <c r="A91" s="56" t="s">
        <v>226</v>
      </c>
      <c r="B91" s="30" t="s">
        <v>227</v>
      </c>
      <c r="C91" s="31"/>
      <c r="D91" s="32" t="n">
        <v>43192</v>
      </c>
      <c r="E91" s="32" t="n">
        <v>43343</v>
      </c>
      <c r="F91" s="33" t="n">
        <v>43404</v>
      </c>
      <c r="G91" s="33" t="n">
        <v>43555</v>
      </c>
      <c r="H91" s="34"/>
      <c r="I91" s="34"/>
      <c r="J91" s="34"/>
      <c r="K91" s="34"/>
      <c r="L91" s="34"/>
      <c r="M91" s="34" t="s">
        <v>26</v>
      </c>
      <c r="N91" s="34" t="s">
        <v>26</v>
      </c>
      <c r="O91" s="34" t="s">
        <v>26</v>
      </c>
      <c r="P91" s="34" t="s">
        <v>26</v>
      </c>
      <c r="Q91" s="34" t="s">
        <v>26</v>
      </c>
      <c r="R91" s="34" t="s">
        <v>26</v>
      </c>
      <c r="S91" s="34"/>
      <c r="T91" s="34"/>
      <c r="U91" s="35" t="s">
        <v>27</v>
      </c>
      <c r="V91" s="35"/>
      <c r="W91" s="57"/>
      <c r="X91" s="35"/>
      <c r="Y91" s="25"/>
      <c r="Z91" s="25"/>
      <c r="AA91" s="25"/>
      <c r="AB91" s="25"/>
      <c r="AC91" s="25"/>
      <c r="AD91" s="55"/>
    </row>
    <row r="92" customFormat="false" ht="24" hidden="false" customHeight="false" outlineLevel="0" collapsed="false">
      <c r="A92" s="56" t="s">
        <v>228</v>
      </c>
      <c r="B92" s="39" t="s">
        <v>229</v>
      </c>
      <c r="C92" s="31"/>
      <c r="D92" s="40"/>
      <c r="E92" s="40"/>
      <c r="F92" s="41"/>
      <c r="G92" s="41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 t="s">
        <v>27</v>
      </c>
      <c r="V92" s="35"/>
      <c r="W92" s="35"/>
      <c r="X92" s="35"/>
      <c r="Y92" s="25"/>
      <c r="Z92" s="25"/>
      <c r="AA92" s="25"/>
      <c r="AB92" s="25"/>
      <c r="AC92" s="25"/>
      <c r="AD92" s="55"/>
    </row>
    <row r="93" customFormat="false" ht="30" hidden="false" customHeight="false" outlineLevel="0" collapsed="false">
      <c r="A93" s="56" t="s">
        <v>230</v>
      </c>
      <c r="B93" s="30" t="s">
        <v>231</v>
      </c>
      <c r="C93" s="31"/>
      <c r="D93" s="32" t="n">
        <v>43192</v>
      </c>
      <c r="E93" s="32" t="n">
        <v>43343</v>
      </c>
      <c r="F93" s="33" t="n">
        <v>43404</v>
      </c>
      <c r="G93" s="33" t="n">
        <v>43555</v>
      </c>
      <c r="H93" s="34"/>
      <c r="I93" s="34"/>
      <c r="J93" s="34"/>
      <c r="K93" s="34"/>
      <c r="L93" s="34"/>
      <c r="M93" s="34" t="s">
        <v>26</v>
      </c>
      <c r="N93" s="34" t="s">
        <v>26</v>
      </c>
      <c r="O93" s="34" t="s">
        <v>26</v>
      </c>
      <c r="P93" s="34" t="s">
        <v>26</v>
      </c>
      <c r="Q93" s="34" t="s">
        <v>26</v>
      </c>
      <c r="R93" s="34" t="s">
        <v>26</v>
      </c>
      <c r="S93" s="34"/>
      <c r="T93" s="34"/>
      <c r="U93" s="35" t="s">
        <v>27</v>
      </c>
      <c r="V93" s="35"/>
      <c r="W93" s="36"/>
      <c r="X93" s="26"/>
      <c r="Y93" s="25"/>
      <c r="Z93" s="25"/>
      <c r="AA93" s="25"/>
      <c r="AB93" s="25"/>
      <c r="AC93" s="25"/>
      <c r="AD93" s="55"/>
    </row>
    <row r="94" customFormat="false" ht="24" hidden="false" customHeight="false" outlineLevel="0" collapsed="false">
      <c r="A94" s="56" t="s">
        <v>232</v>
      </c>
      <c r="B94" s="39" t="s">
        <v>233</v>
      </c>
      <c r="C94" s="31"/>
      <c r="D94" s="40"/>
      <c r="E94" s="40"/>
      <c r="F94" s="41"/>
      <c r="G94" s="41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 t="s">
        <v>27</v>
      </c>
      <c r="V94" s="35"/>
      <c r="W94" s="25"/>
      <c r="X94" s="26"/>
      <c r="Y94" s="25"/>
      <c r="Z94" s="25"/>
      <c r="AA94" s="25"/>
      <c r="AB94" s="25"/>
      <c r="AC94" s="25"/>
      <c r="AD94" s="55"/>
    </row>
    <row r="95" customFormat="false" ht="24" hidden="false" customHeight="false" outlineLevel="0" collapsed="false">
      <c r="A95" s="56" t="s">
        <v>234</v>
      </c>
      <c r="B95" s="39" t="s">
        <v>235</v>
      </c>
      <c r="C95" s="31"/>
      <c r="D95" s="40"/>
      <c r="E95" s="40"/>
      <c r="F95" s="41"/>
      <c r="G95" s="41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 t="s">
        <v>27</v>
      </c>
      <c r="V95" s="35"/>
      <c r="W95" s="25"/>
      <c r="X95" s="26"/>
      <c r="Y95" s="25"/>
      <c r="Z95" s="25"/>
      <c r="AA95" s="25"/>
      <c r="AB95" s="25"/>
      <c r="AC95" s="25"/>
      <c r="AD95" s="55"/>
    </row>
    <row r="96" customFormat="false" ht="24" hidden="false" customHeight="false" outlineLevel="0" collapsed="false">
      <c r="A96" s="56" t="s">
        <v>236</v>
      </c>
      <c r="B96" s="39" t="s">
        <v>237</v>
      </c>
      <c r="C96" s="31"/>
      <c r="D96" s="40"/>
      <c r="E96" s="40"/>
      <c r="F96" s="41"/>
      <c r="G96" s="41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 t="s">
        <v>27</v>
      </c>
      <c r="V96" s="35"/>
      <c r="W96" s="25"/>
      <c r="X96" s="26"/>
      <c r="Y96" s="25"/>
      <c r="Z96" s="25"/>
      <c r="AA96" s="25"/>
      <c r="AB96" s="25"/>
      <c r="AC96" s="25"/>
      <c r="AD96" s="55"/>
    </row>
    <row r="97" customFormat="false" ht="30" hidden="false" customHeight="false" outlineLevel="0" collapsed="false">
      <c r="A97" s="56" t="s">
        <v>238</v>
      </c>
      <c r="B97" s="30" t="s">
        <v>239</v>
      </c>
      <c r="C97" s="31"/>
      <c r="D97" s="32" t="n">
        <v>43255</v>
      </c>
      <c r="E97" s="32" t="n">
        <v>43308</v>
      </c>
      <c r="F97" s="33" t="n">
        <v>43467</v>
      </c>
      <c r="G97" s="33" t="n">
        <v>43520</v>
      </c>
      <c r="H97" s="34"/>
      <c r="I97" s="34"/>
      <c r="J97" s="34"/>
      <c r="K97" s="34"/>
      <c r="L97" s="34"/>
      <c r="M97" s="34"/>
      <c r="N97" s="34"/>
      <c r="O97" s="34"/>
      <c r="P97" s="34" t="s">
        <v>26</v>
      </c>
      <c r="Q97" s="34" t="s">
        <v>26</v>
      </c>
      <c r="R97" s="34"/>
      <c r="S97" s="34"/>
      <c r="T97" s="34"/>
      <c r="U97" s="35" t="s">
        <v>27</v>
      </c>
      <c r="V97" s="35"/>
      <c r="W97" s="36"/>
      <c r="X97" s="26"/>
      <c r="Y97" s="25"/>
      <c r="Z97" s="25"/>
      <c r="AA97" s="25"/>
      <c r="AB97" s="25"/>
      <c r="AC97" s="25"/>
      <c r="AD97" s="55"/>
    </row>
    <row r="98" customFormat="false" ht="24" hidden="false" customHeight="false" outlineLevel="0" collapsed="false">
      <c r="A98" s="56" t="s">
        <v>240</v>
      </c>
      <c r="B98" s="39" t="s">
        <v>241</v>
      </c>
      <c r="C98" s="31"/>
      <c r="D98" s="40"/>
      <c r="E98" s="40"/>
      <c r="F98" s="41"/>
      <c r="G98" s="41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 t="s">
        <v>27</v>
      </c>
      <c r="V98" s="35"/>
      <c r="W98" s="25"/>
      <c r="X98" s="26"/>
      <c r="Y98" s="25"/>
      <c r="Z98" s="25"/>
      <c r="AA98" s="25"/>
      <c r="AB98" s="25"/>
      <c r="AC98" s="25"/>
      <c r="AD98" s="55"/>
    </row>
    <row r="99" customFormat="false" ht="36" hidden="false" customHeight="false" outlineLevel="0" collapsed="false">
      <c r="A99" s="56" t="s">
        <v>242</v>
      </c>
      <c r="B99" s="30" t="s">
        <v>243</v>
      </c>
      <c r="C99" s="31"/>
      <c r="D99" s="32" t="n">
        <v>43255</v>
      </c>
      <c r="E99" s="32" t="n">
        <v>43308</v>
      </c>
      <c r="F99" s="33" t="n">
        <v>43467</v>
      </c>
      <c r="G99" s="33" t="n">
        <v>43520</v>
      </c>
      <c r="H99" s="34"/>
      <c r="I99" s="34"/>
      <c r="J99" s="34"/>
      <c r="K99" s="34"/>
      <c r="L99" s="34"/>
      <c r="M99" s="34"/>
      <c r="N99" s="34"/>
      <c r="O99" s="34"/>
      <c r="P99" s="34" t="s">
        <v>26</v>
      </c>
      <c r="Q99" s="34" t="s">
        <v>26</v>
      </c>
      <c r="R99" s="34"/>
      <c r="S99" s="34"/>
      <c r="T99" s="34"/>
      <c r="U99" s="35" t="s">
        <v>27</v>
      </c>
      <c r="V99" s="35"/>
      <c r="W99" s="36" t="s">
        <v>95</v>
      </c>
      <c r="X99" s="26"/>
      <c r="Y99" s="25" t="s">
        <v>50</v>
      </c>
      <c r="Z99" s="25"/>
      <c r="AA99" s="25" t="s">
        <v>244</v>
      </c>
      <c r="AB99" s="25" t="n">
        <v>440</v>
      </c>
      <c r="AC99" s="25"/>
      <c r="AD99" s="55"/>
    </row>
    <row r="100" customFormat="false" ht="24" hidden="false" customHeight="false" outlineLevel="0" collapsed="false">
      <c r="A100" s="56" t="s">
        <v>245</v>
      </c>
      <c r="B100" s="58" t="s">
        <v>246</v>
      </c>
      <c r="C100" s="31"/>
      <c r="D100" s="40"/>
      <c r="E100" s="40"/>
      <c r="F100" s="41"/>
      <c r="G100" s="41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 t="s">
        <v>27</v>
      </c>
      <c r="V100" s="35"/>
      <c r="W100" s="25"/>
      <c r="X100" s="26"/>
      <c r="Y100" s="25"/>
      <c r="Z100" s="25"/>
      <c r="AA100" s="25"/>
      <c r="AB100" s="25"/>
      <c r="AC100" s="25"/>
      <c r="AD100" s="55"/>
    </row>
    <row r="101" customFormat="false" ht="60" hidden="false" customHeight="false" outlineLevel="0" collapsed="false">
      <c r="A101" s="56" t="s">
        <v>247</v>
      </c>
      <c r="B101" s="30" t="s">
        <v>248</v>
      </c>
      <c r="C101" s="31"/>
      <c r="D101" s="32" t="n">
        <v>43221</v>
      </c>
      <c r="E101" s="32" t="n">
        <v>43308</v>
      </c>
      <c r="F101" s="33" t="n">
        <v>43433</v>
      </c>
      <c r="G101" s="33" t="n">
        <v>43520</v>
      </c>
      <c r="H101" s="34"/>
      <c r="I101" s="34"/>
      <c r="J101" s="34"/>
      <c r="K101" s="34"/>
      <c r="L101" s="34"/>
      <c r="M101" s="34"/>
      <c r="N101" s="34" t="s">
        <v>26</v>
      </c>
      <c r="O101" s="34" t="s">
        <v>26</v>
      </c>
      <c r="P101" s="34" t="s">
        <v>26</v>
      </c>
      <c r="Q101" s="34" t="s">
        <v>26</v>
      </c>
      <c r="R101" s="34"/>
      <c r="S101" s="34"/>
      <c r="T101" s="34"/>
      <c r="U101" s="35" t="s">
        <v>27</v>
      </c>
      <c r="V101" s="35"/>
      <c r="W101" s="36" t="s">
        <v>95</v>
      </c>
      <c r="X101" s="26"/>
      <c r="Y101" s="25" t="s">
        <v>249</v>
      </c>
      <c r="Z101" s="25"/>
      <c r="AA101" s="25" t="s">
        <v>250</v>
      </c>
      <c r="AB101" s="25" t="n">
        <v>1038</v>
      </c>
      <c r="AC101" s="25" t="n">
        <f aca="false">330+608+100</f>
        <v>1038</v>
      </c>
      <c r="AD101" s="55"/>
    </row>
    <row r="102" customFormat="false" ht="24" hidden="false" customHeight="false" outlineLevel="0" collapsed="false">
      <c r="A102" s="56" t="s">
        <v>251</v>
      </c>
      <c r="B102" s="39" t="s">
        <v>252</v>
      </c>
      <c r="C102" s="31"/>
      <c r="D102" s="40"/>
      <c r="E102" s="40"/>
      <c r="F102" s="41"/>
      <c r="G102" s="41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 t="s">
        <v>27</v>
      </c>
      <c r="V102" s="35"/>
      <c r="W102" s="25"/>
      <c r="X102" s="26"/>
      <c r="Y102" s="25"/>
      <c r="Z102" s="25"/>
      <c r="AA102" s="25"/>
      <c r="AB102" s="25"/>
      <c r="AC102" s="25"/>
      <c r="AD102" s="55"/>
    </row>
    <row r="103" customFormat="false" ht="30" hidden="false" customHeight="false" outlineLevel="0" collapsed="false">
      <c r="A103" s="56" t="s">
        <v>253</v>
      </c>
      <c r="B103" s="39" t="s">
        <v>254</v>
      </c>
      <c r="C103" s="31"/>
      <c r="D103" s="40"/>
      <c r="E103" s="40"/>
      <c r="F103" s="41"/>
      <c r="G103" s="41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 t="s">
        <v>27</v>
      </c>
      <c r="V103" s="35"/>
      <c r="W103" s="25"/>
      <c r="X103" s="26"/>
      <c r="Y103" s="25"/>
      <c r="Z103" s="25"/>
      <c r="AA103" s="25"/>
      <c r="AB103" s="25"/>
      <c r="AC103" s="25"/>
      <c r="AD103" s="55"/>
    </row>
    <row r="104" customFormat="false" ht="36" hidden="false" customHeight="false" outlineLevel="0" collapsed="false">
      <c r="A104" s="56" t="s">
        <v>255</v>
      </c>
      <c r="B104" s="30" t="s">
        <v>256</v>
      </c>
      <c r="C104" s="31"/>
      <c r="D104" s="32" t="n">
        <v>43283</v>
      </c>
      <c r="E104" s="32" t="n">
        <v>43308</v>
      </c>
      <c r="F104" s="33" t="n">
        <v>43495</v>
      </c>
      <c r="G104" s="41" t="s">
        <v>257</v>
      </c>
      <c r="H104" s="34"/>
      <c r="I104" s="34"/>
      <c r="J104" s="34"/>
      <c r="K104" s="34"/>
      <c r="L104" s="34"/>
      <c r="M104" s="34"/>
      <c r="N104" s="34"/>
      <c r="O104" s="34"/>
      <c r="P104" s="34" t="s">
        <v>26</v>
      </c>
      <c r="Q104" s="34" t="s">
        <v>26</v>
      </c>
      <c r="R104" s="34"/>
      <c r="S104" s="34"/>
      <c r="T104" s="34"/>
      <c r="U104" s="35" t="s">
        <v>27</v>
      </c>
      <c r="V104" s="35"/>
      <c r="W104" s="36" t="s">
        <v>95</v>
      </c>
      <c r="X104" s="26"/>
      <c r="Y104" s="25" t="s">
        <v>50</v>
      </c>
      <c r="Z104" s="25"/>
      <c r="AA104" s="25" t="s">
        <v>244</v>
      </c>
      <c r="AB104" s="25" t="n">
        <v>440</v>
      </c>
      <c r="AC104" s="25"/>
      <c r="AD104" s="55"/>
    </row>
    <row r="105" customFormat="false" ht="24" hidden="false" customHeight="false" outlineLevel="0" collapsed="false">
      <c r="A105" s="56" t="s">
        <v>258</v>
      </c>
      <c r="B105" s="39" t="s">
        <v>259</v>
      </c>
      <c r="C105" s="31"/>
      <c r="D105" s="40"/>
      <c r="E105" s="40"/>
      <c r="F105" s="41"/>
      <c r="G105" s="41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 t="s">
        <v>27</v>
      </c>
      <c r="V105" s="35"/>
      <c r="W105" s="25"/>
      <c r="X105" s="26"/>
      <c r="Y105" s="25"/>
      <c r="Z105" s="25"/>
      <c r="AA105" s="25"/>
      <c r="AB105" s="5" t="n">
        <v>-11895.65</v>
      </c>
      <c r="AC105" s="25"/>
      <c r="AD105" s="49" t="n">
        <f aca="false">SUM(AB87:AB104)</f>
        <v>-223.22</v>
      </c>
    </row>
    <row r="106" customFormat="false" ht="120" hidden="false" customHeight="false" outlineLevel="0" collapsed="false">
      <c r="A106" s="59" t="s">
        <v>260</v>
      </c>
      <c r="B106" s="42" t="s">
        <v>261</v>
      </c>
      <c r="C106" s="31" t="n">
        <v>1</v>
      </c>
      <c r="D106" s="32" t="n">
        <v>43221</v>
      </c>
      <c r="E106" s="32" t="n">
        <v>43251</v>
      </c>
      <c r="F106" s="33" t="n">
        <v>43433</v>
      </c>
      <c r="G106" s="33" t="n">
        <v>43463</v>
      </c>
      <c r="H106" s="34"/>
      <c r="I106" s="34"/>
      <c r="J106" s="34"/>
      <c r="K106" s="34"/>
      <c r="L106" s="34"/>
      <c r="M106" s="34"/>
      <c r="N106" s="34" t="s">
        <v>26</v>
      </c>
      <c r="O106" s="34" t="s">
        <v>26</v>
      </c>
      <c r="P106" s="34"/>
      <c r="Q106" s="34"/>
      <c r="R106" s="34"/>
      <c r="S106" s="34"/>
      <c r="T106" s="34"/>
      <c r="U106" s="35" t="s">
        <v>27</v>
      </c>
      <c r="V106" s="35"/>
      <c r="W106" s="36" t="s">
        <v>262</v>
      </c>
      <c r="X106" s="26"/>
      <c r="Y106" s="25" t="s">
        <v>263</v>
      </c>
      <c r="Z106" s="25"/>
      <c r="AA106" s="25" t="s">
        <v>264</v>
      </c>
      <c r="AB106" s="25" t="n">
        <v>2212</v>
      </c>
      <c r="AC106" s="25" t="n">
        <f aca="false">342+1540+570+200</f>
        <v>2652</v>
      </c>
      <c r="AD106" s="60"/>
    </row>
    <row r="107" customFormat="false" ht="24" hidden="false" customHeight="false" outlineLevel="0" collapsed="false">
      <c r="A107" s="59" t="s">
        <v>265</v>
      </c>
      <c r="B107" s="58" t="s">
        <v>266</v>
      </c>
      <c r="C107" s="31"/>
      <c r="D107" s="40"/>
      <c r="E107" s="40"/>
      <c r="F107" s="41"/>
      <c r="G107" s="41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 t="s">
        <v>27</v>
      </c>
      <c r="V107" s="35"/>
      <c r="W107" s="25"/>
      <c r="X107" s="26"/>
      <c r="Y107" s="25"/>
      <c r="Z107" s="25"/>
      <c r="AA107" s="25"/>
      <c r="AB107" s="25"/>
      <c r="AC107" s="25"/>
      <c r="AD107" s="60"/>
    </row>
    <row r="108" customFormat="false" ht="72" hidden="false" customHeight="false" outlineLevel="0" collapsed="false">
      <c r="A108" s="59" t="s">
        <v>267</v>
      </c>
      <c r="B108" s="30" t="s">
        <v>268</v>
      </c>
      <c r="C108" s="31" t="n">
        <v>2</v>
      </c>
      <c r="D108" s="32" t="n">
        <v>43255</v>
      </c>
      <c r="E108" s="32" t="n">
        <v>43343</v>
      </c>
      <c r="F108" s="33" t="n">
        <v>43467</v>
      </c>
      <c r="G108" s="33" t="n">
        <v>43555</v>
      </c>
      <c r="H108" s="34"/>
      <c r="I108" s="34"/>
      <c r="J108" s="34"/>
      <c r="K108" s="34"/>
      <c r="L108" s="34"/>
      <c r="M108" s="34"/>
      <c r="N108" s="34"/>
      <c r="O108" s="34"/>
      <c r="P108" s="34" t="s">
        <v>26</v>
      </c>
      <c r="Q108" s="34" t="s">
        <v>26</v>
      </c>
      <c r="R108" s="34" t="s">
        <v>26</v>
      </c>
      <c r="S108" s="34"/>
      <c r="T108" s="34"/>
      <c r="U108" s="35" t="s">
        <v>27</v>
      </c>
      <c r="V108" s="35"/>
      <c r="W108" s="36" t="s">
        <v>262</v>
      </c>
      <c r="X108" s="26"/>
      <c r="Y108" s="25" t="s">
        <v>263</v>
      </c>
      <c r="Z108" s="25"/>
      <c r="AA108" s="25" t="s">
        <v>269</v>
      </c>
      <c r="AB108" s="25" t="n">
        <v>4640</v>
      </c>
      <c r="AC108" s="25" t="n">
        <f aca="false">570+3300+570+200</f>
        <v>4640</v>
      </c>
      <c r="AD108" s="60"/>
    </row>
    <row r="109" customFormat="false" ht="24" hidden="false" customHeight="false" outlineLevel="0" collapsed="false">
      <c r="A109" s="59" t="s">
        <v>270</v>
      </c>
      <c r="B109" s="39" t="s">
        <v>271</v>
      </c>
      <c r="C109" s="31"/>
      <c r="D109" s="40"/>
      <c r="E109" s="40"/>
      <c r="F109" s="41"/>
      <c r="G109" s="41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 t="s">
        <v>27</v>
      </c>
      <c r="V109" s="35"/>
      <c r="W109" s="25"/>
      <c r="X109" s="26"/>
      <c r="Y109" s="25"/>
      <c r="Z109" s="25"/>
      <c r="AA109" s="25"/>
      <c r="AB109" s="25"/>
      <c r="AC109" s="25"/>
      <c r="AD109" s="60"/>
    </row>
    <row r="110" customFormat="false" ht="45" hidden="false" customHeight="false" outlineLevel="0" collapsed="false">
      <c r="A110" s="59" t="s">
        <v>272</v>
      </c>
      <c r="B110" s="39" t="s">
        <v>273</v>
      </c>
      <c r="C110" s="31"/>
      <c r="D110" s="40"/>
      <c r="E110" s="40"/>
      <c r="F110" s="41"/>
      <c r="G110" s="41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 t="s">
        <v>27</v>
      </c>
      <c r="V110" s="35"/>
      <c r="W110" s="25"/>
      <c r="X110" s="26"/>
      <c r="Y110" s="25"/>
      <c r="Z110" s="25"/>
      <c r="AA110" s="25"/>
      <c r="AB110" s="25"/>
      <c r="AC110" s="25"/>
      <c r="AD110" s="60"/>
    </row>
    <row r="111" customFormat="false" ht="72" hidden="false" customHeight="false" outlineLevel="0" collapsed="false">
      <c r="A111" s="59" t="s">
        <v>274</v>
      </c>
      <c r="B111" s="30" t="s">
        <v>275</v>
      </c>
      <c r="C111" s="31" t="n">
        <v>2</v>
      </c>
      <c r="D111" s="32" t="n">
        <v>43255</v>
      </c>
      <c r="E111" s="32" t="n">
        <v>43343</v>
      </c>
      <c r="F111" s="33" t="n">
        <v>43467</v>
      </c>
      <c r="G111" s="33" t="n">
        <v>43555</v>
      </c>
      <c r="H111" s="34"/>
      <c r="I111" s="34"/>
      <c r="J111" s="34"/>
      <c r="K111" s="34"/>
      <c r="L111" s="34"/>
      <c r="M111" s="34"/>
      <c r="N111" s="34"/>
      <c r="O111" s="34"/>
      <c r="P111" s="34" t="s">
        <v>26</v>
      </c>
      <c r="Q111" s="34" t="s">
        <v>26</v>
      </c>
      <c r="R111" s="34" t="s">
        <v>26</v>
      </c>
      <c r="S111" s="34"/>
      <c r="T111" s="34"/>
      <c r="U111" s="35" t="s">
        <v>27</v>
      </c>
      <c r="V111" s="35"/>
      <c r="W111" s="36" t="s">
        <v>262</v>
      </c>
      <c r="X111" s="26"/>
      <c r="Y111" s="25" t="s">
        <v>263</v>
      </c>
      <c r="Z111" s="25"/>
      <c r="AA111" s="25" t="s">
        <v>276</v>
      </c>
      <c r="AB111" s="25" t="n">
        <v>4640</v>
      </c>
      <c r="AC111" s="25" t="n">
        <f aca="false">570+3300+570+200</f>
        <v>4640</v>
      </c>
      <c r="AD111" s="60"/>
    </row>
    <row r="112" customFormat="false" ht="30" hidden="false" customHeight="false" outlineLevel="0" collapsed="false">
      <c r="A112" s="59" t="s">
        <v>277</v>
      </c>
      <c r="B112" s="39" t="s">
        <v>278</v>
      </c>
      <c r="C112" s="31"/>
      <c r="D112" s="40"/>
      <c r="E112" s="40"/>
      <c r="F112" s="41"/>
      <c r="G112" s="41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35" t="s">
        <v>27</v>
      </c>
      <c r="V112" s="35"/>
      <c r="W112" s="25"/>
      <c r="X112" s="26"/>
      <c r="Y112" s="25"/>
      <c r="Z112" s="25"/>
      <c r="AA112" s="25"/>
      <c r="AB112" s="25"/>
      <c r="AC112" s="25"/>
      <c r="AD112" s="49" t="n">
        <f aca="false">SUM(AB105:AB111)</f>
        <v>-403.65</v>
      </c>
    </row>
    <row r="113" customFormat="false" ht="24" hidden="false" customHeight="false" outlineLevel="0" collapsed="false">
      <c r="A113" s="59" t="s">
        <v>279</v>
      </c>
      <c r="B113" s="61" t="s">
        <v>280</v>
      </c>
      <c r="C113" s="31"/>
      <c r="D113" s="40"/>
      <c r="E113" s="40"/>
      <c r="F113" s="41"/>
      <c r="G113" s="41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35" t="s">
        <v>27</v>
      </c>
      <c r="V113" s="35"/>
      <c r="W113" s="25"/>
      <c r="X113" s="26"/>
      <c r="Y113" s="25"/>
      <c r="Z113" s="25"/>
      <c r="AA113" s="25"/>
      <c r="AB113" s="25"/>
      <c r="AC113" s="25"/>
      <c r="AD113" s="60"/>
    </row>
    <row r="114" customFormat="false" ht="24" hidden="false" customHeight="false" outlineLevel="0" collapsed="false">
      <c r="A114" s="59" t="s">
        <v>281</v>
      </c>
      <c r="B114" s="61" t="s">
        <v>282</v>
      </c>
      <c r="C114" s="31"/>
      <c r="D114" s="40"/>
      <c r="E114" s="40"/>
      <c r="F114" s="41"/>
      <c r="G114" s="41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35" t="s">
        <v>27</v>
      </c>
      <c r="V114" s="35"/>
      <c r="W114" s="25"/>
      <c r="X114" s="26"/>
      <c r="Y114" s="25"/>
      <c r="Z114" s="25"/>
      <c r="AA114" s="25"/>
      <c r="AB114" s="25"/>
      <c r="AC114" s="25"/>
      <c r="AD114" s="60"/>
    </row>
    <row r="115" customFormat="false" ht="24" hidden="false" customHeight="false" outlineLevel="0" collapsed="false">
      <c r="A115" s="59" t="s">
        <v>283</v>
      </c>
      <c r="B115" s="61" t="s">
        <v>284</v>
      </c>
      <c r="C115" s="31"/>
      <c r="D115" s="40"/>
      <c r="E115" s="40"/>
      <c r="F115" s="41"/>
      <c r="G115" s="41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35" t="s">
        <v>27</v>
      </c>
      <c r="V115" s="35"/>
      <c r="W115" s="25"/>
      <c r="X115" s="26"/>
      <c r="Y115" s="25"/>
      <c r="Z115" s="25"/>
      <c r="AA115" s="25"/>
      <c r="AB115" s="25"/>
      <c r="AC115" s="25"/>
      <c r="AD115" s="60"/>
    </row>
    <row r="116" customFormat="false" ht="39.95" hidden="false" customHeight="true" outlineLevel="0" collapsed="false"/>
    <row r="117" customFormat="false" ht="39.95" hidden="false" customHeight="true" outlineLevel="0" collapsed="false"/>
    <row r="118" customFormat="false" ht="39.95" hidden="false" customHeight="tru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</sheetData>
  <conditionalFormatting sqref="H4:V29;U89:V115">
    <cfRule type="cellIs" priority="2" operator="equal" aboveAverage="0" equalAverage="0" bottom="0" percent="0" rank="0" text="" dxfId="0">
      <formula>"X"</formula>
    </cfRule>
  </conditionalFormatting>
  <conditionalFormatting sqref="U88:V88">
    <cfRule type="cellIs" priority="3" operator="equal" aboveAverage="0" equalAverage="0" bottom="0" percent="0" rank="0" text="" dxfId="0">
      <formula>"X"</formula>
    </cfRule>
  </conditionalFormatting>
  <conditionalFormatting sqref="H30:V66;U67:V87">
    <cfRule type="cellIs" priority="4" operator="equal" aboveAverage="0" equalAverage="0" bottom="0" percent="0" rank="0" text="" dxfId="0">
      <formula>"X"</formula>
    </cfRule>
  </conditionalFormatting>
  <conditionalFormatting sqref="H67:T87">
    <cfRule type="cellIs" priority="5" operator="equal" aboveAverage="0" equalAverage="0" bottom="0" percent="0" rank="0" text="" dxfId="0">
      <formula>"X"</formula>
    </cfRule>
  </conditionalFormatting>
  <conditionalFormatting sqref="H88:T105">
    <cfRule type="cellIs" priority="6" operator="equal" aboveAverage="0" equalAverage="0" bottom="0" percent="0" rank="0" text="" dxfId="0">
      <formula>"X"</formula>
    </cfRule>
  </conditionalFormatting>
  <conditionalFormatting sqref="H106:T111">
    <cfRule type="cellIs" priority="7" operator="equal" aboveAverage="0" equalAverage="0" bottom="0" percent="0" rank="0" text="" dxfId="0">
      <formula>"X"</formula>
    </cfRule>
  </conditionalFormatting>
  <printOptions headings="false" gridLines="false" gridLinesSet="true" horizontalCentered="false" verticalCentered="false"/>
  <pageMargins left="0.157638888888889" right="0.157638888888889" top="0.457638888888889" bottom="0.610416666666667" header="0.157638888888889" footer="0.511805555555555"/>
  <pageSetup paperSize="8" scale="100" firstPageNumber="0" fitToWidth="1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>&amp;C&amp;F - 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2017-05-15T09:55:11Z</dcterms:created>
  <dc:creator>Riccardo Pandolfi</dc:creator>
  <dc:description/>
  <dc:language>it-IT</dc:language>
  <cp:lastModifiedBy>LOperti</cp:lastModifiedBy>
  <cp:lastPrinted>2018-05-25T09:04:08Z</cp:lastPrinted>
  <dcterms:modified xsi:type="dcterms:W3CDTF">2018-05-25T18:12:29Z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