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/>
  <xr:revisionPtr revIDLastSave="0" documentId="13_ncr:1_{629E5763-36B0-444F-8473-EA15BF3A2391}" xr6:coauthVersionLast="45" xr6:coauthVersionMax="45" xr10:uidLastSave="{00000000-0000-0000-0000-000000000000}"/>
  <bookViews>
    <workbookView xWindow="4425" yWindow="495" windowWidth="21045" windowHeight="15105" xr2:uid="{00000000-000D-0000-FFFF-FFFF00000000}"/>
  </bookViews>
  <sheets>
    <sheet name="Tempi e costi Enti riusanti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0" i="1" l="1"/>
  <c r="D142" i="1"/>
  <c r="B142" i="1"/>
  <c r="C114" i="1"/>
  <c r="D114" i="1"/>
  <c r="B114" i="1"/>
  <c r="C86" i="1"/>
  <c r="B86" i="1"/>
  <c r="D58" i="1"/>
  <c r="B58" i="1"/>
  <c r="B30" i="1"/>
  <c r="D119" i="1" l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B165" i="1"/>
  <c r="B163" i="1"/>
  <c r="B159" i="1"/>
  <c r="B157" i="1"/>
  <c r="D170" i="1"/>
  <c r="B148" i="1"/>
  <c r="B147" i="1"/>
  <c r="B146" i="1"/>
  <c r="F118" i="1" l="1"/>
  <c r="D118" i="1" s="1"/>
  <c r="B129" i="1"/>
  <c r="B131" i="1"/>
  <c r="B135" i="1"/>
  <c r="B137" i="1"/>
  <c r="B120" i="1"/>
  <c r="B119" i="1"/>
  <c r="B118" i="1"/>
  <c r="F90" i="1"/>
  <c r="D90" i="1" s="1"/>
  <c r="B91" i="1"/>
  <c r="B90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91" i="1"/>
  <c r="D55" i="1"/>
  <c r="D83" i="1"/>
  <c r="D34" i="1" l="1"/>
  <c r="D6" i="1"/>
  <c r="D62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63" i="1"/>
  <c r="C58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F35" i="1"/>
  <c r="D35" i="1" s="1"/>
  <c r="D86" i="1" l="1"/>
</calcChain>
</file>

<file path=xl/sharedStrings.xml><?xml version="1.0" encoding="utf-8"?>
<sst xmlns="http://schemas.openxmlformats.org/spreadsheetml/2006/main" count="410" uniqueCount="80">
  <si>
    <t>Ente riusante</t>
  </si>
  <si>
    <t xml:space="preserve">Tempi </t>
  </si>
  <si>
    <t>Costi esterni</t>
  </si>
  <si>
    <t>..</t>
  </si>
  <si>
    <t>Range</t>
  </si>
  <si>
    <t>Media</t>
  </si>
  <si>
    <t>Note</t>
  </si>
  <si>
    <r>
      <t xml:space="preserve">Personale (FTE)
</t>
    </r>
    <r>
      <rPr>
        <sz val="11"/>
        <color rgb="FF000000"/>
        <rFont val="Calibri Light"/>
        <family val="2"/>
      </rPr>
      <t>distinguere tra Dirigente e non</t>
    </r>
  </si>
  <si>
    <t>Fase 1</t>
  </si>
  <si>
    <t>Fase 2</t>
  </si>
  <si>
    <t>Fase 3</t>
  </si>
  <si>
    <t>Fase 4</t>
  </si>
  <si>
    <t>Campo Note: segnalare eventuali particolarità della storia del progetto del riusante, che ne hanno determinato uno scostamento significativo nei tempi - rispetto al Piano di progetto iniziale, oppure nei costi - rispetto al budget di progetto</t>
  </si>
  <si>
    <t>Per ciascuna fase del progetto di riuso, illustrare tempi e costi di massima, distinti in costi del personale (FTE) ed esterni (acquisto di beni e servizi).
I tempi sono comprensivi dei tempi amministrativi, e decorrono a partire dal momento in cui l’Ente ha scelto di riusare e adottare la buona pratica, evento di norma formalizzato da un atto (Delibera/Determina), fino alla conclusione (messa a regime).</t>
  </si>
  <si>
    <t>Roma</t>
  </si>
  <si>
    <t>Orvieto</t>
  </si>
  <si>
    <t xml:space="preserve">Jesi </t>
  </si>
  <si>
    <t>Falconara</t>
  </si>
  <si>
    <t>Monti azzurri</t>
  </si>
  <si>
    <t>Alte valli potenza</t>
  </si>
  <si>
    <t>Camerino</t>
  </si>
  <si>
    <t>San Benedetto tronto</t>
  </si>
  <si>
    <t>Monti Sibillini</t>
  </si>
  <si>
    <t>Attivazione SIGESS con risorse proprie</t>
  </si>
  <si>
    <t>Riusante SIGES PON GOV</t>
  </si>
  <si>
    <t>Città di Castello</t>
  </si>
  <si>
    <t>Perugia</t>
  </si>
  <si>
    <t>Assisi</t>
  </si>
  <si>
    <t>Marsciano</t>
  </si>
  <si>
    <t>Panicale</t>
  </si>
  <si>
    <t>Norcia</t>
  </si>
  <si>
    <t>Gubbio</t>
  </si>
  <si>
    <t>Foligno</t>
  </si>
  <si>
    <t>Spoleto</t>
  </si>
  <si>
    <t>Terni</t>
  </si>
  <si>
    <t>Narni</t>
  </si>
  <si>
    <t>CEDENTE SIGES con risorse proprie</t>
  </si>
  <si>
    <t>2 - 10</t>
  </si>
  <si>
    <t>Analisi e progettazione intervento</t>
  </si>
  <si>
    <t>Fase 5</t>
  </si>
  <si>
    <t>Tempi  gg</t>
  </si>
  <si>
    <t>Progetto Regione Marche</t>
  </si>
  <si>
    <t>Progetto Regione Umbria</t>
  </si>
  <si>
    <t>5 gg Dirigente
12 gg Funzionario</t>
  </si>
  <si>
    <t>5 gg Dirigente
8 gg Funzionario</t>
  </si>
  <si>
    <t>5 gg Dirigente
4 gg Funzionario</t>
  </si>
  <si>
    <t>5 gg Dirigente
10 gg Funzionario</t>
  </si>
  <si>
    <t>20 gg Dirigente
18 gg Funzionario</t>
  </si>
  <si>
    <t>10 - 60</t>
  </si>
  <si>
    <t>880 - 2.640</t>
  </si>
  <si>
    <t>Riusante SIGES PON GOV ritardo organizzativo</t>
  </si>
  <si>
    <t>30 - 120</t>
  </si>
  <si>
    <t>1 - 3</t>
  </si>
  <si>
    <t>Stima del compatibilità rispetto all'esigenza e definizione atti amministrativi di riuso</t>
  </si>
  <si>
    <t>Gallarate</t>
  </si>
  <si>
    <t>Progetto Del Comune</t>
  </si>
  <si>
    <t>Progetto del Comune</t>
  </si>
  <si>
    <t>Tempi gg</t>
  </si>
  <si>
    <t>Formazione Personale Funzionale</t>
  </si>
  <si>
    <t>1760 - 5720</t>
  </si>
  <si>
    <t>10 gg Dirigente
15 gg Funzionario</t>
  </si>
  <si>
    <t>Riusante SIGES PON GOV (100 unità dell'ufficio)</t>
  </si>
  <si>
    <t>Assistenza e supporto stat-up (Formazione Tecnica piattaforma gestione. Help Desk . Assistenza utenti . Follow_up)</t>
  </si>
  <si>
    <t>3 gg Dirigente
7 gg Funzionario</t>
  </si>
  <si>
    <t>8 gg Funzionario</t>
  </si>
  <si>
    <t>3 gg Dirigente
5 gg Funzionario</t>
  </si>
  <si>
    <t>13</t>
  </si>
  <si>
    <t>Attivazione della piattaforma e definizione architettura tecnologica ed applicativa</t>
  </si>
  <si>
    <t>Fase 6</t>
  </si>
  <si>
    <t>Incontri e comunicazione</t>
  </si>
  <si>
    <t>4 gg Funzionario</t>
  </si>
  <si>
    <t>6 gg Dirigente
8 gg Funzionario</t>
  </si>
  <si>
    <t>8 -17</t>
  </si>
  <si>
    <t>1320 - 4.400</t>
  </si>
  <si>
    <t>30 - 90</t>
  </si>
  <si>
    <t>60 - 120</t>
  </si>
  <si>
    <t>8 - 10</t>
  </si>
  <si>
    <t>4.400 - 15.750</t>
  </si>
  <si>
    <t>4 - 14</t>
  </si>
  <si>
    <t>Sant'Antonio Abate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</si>
</sst>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</font>
    <font>
      <b/>
      <sz val="11"/>
      <color rgb="FF000000"/>
      <name val="Calibri Light"/>
      <family val="2"/>
    </font>
    <font>
      <b/>
      <sz val="11"/>
      <color rgb="FFFFFFFF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4B083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 applyAlignment="1">
      <alignment horizontal="justify" vertical="center" wrapText="1"/>
    </xf>
    <xf numFmtId="0" fontId="2" fillId="3" borderId="2" xfId="0" applyFont="1" applyFill="1" applyBorder="1" applyAlignment="1">
      <alignment horizontal="justify" vertical="center" wrapText="1"/>
    </xf>
    <xf numFmtId="0" fontId="2" fillId="3" borderId="3" xfId="0" applyFont="1" applyFill="1" applyBorder="1" applyAlignment="1">
      <alignment horizontal="justify" vertical="center" wrapText="1"/>
    </xf>
    <xf numFmtId="0" fontId="3" fillId="3" borderId="4" xfId="0" applyFont="1" applyFill="1" applyBorder="1" applyAlignment="1">
      <alignment horizontal="justify" vertical="center" wrapText="1"/>
    </xf>
    <xf numFmtId="0" fontId="1" fillId="2" borderId="5" xfId="0" applyFont="1" applyFill="1" applyBorder="1" applyAlignment="1">
      <alignment horizontal="justify" vertical="center" wrapText="1"/>
    </xf>
    <xf numFmtId="0" fontId="1" fillId="4" borderId="5" xfId="0" applyFont="1" applyFill="1" applyBorder="1" applyAlignment="1">
      <alignment horizontal="justify" vertical="center" wrapText="1"/>
    </xf>
    <xf numFmtId="0" fontId="1" fillId="5" borderId="4" xfId="0" applyFont="1" applyFill="1" applyBorder="1" applyAlignment="1">
      <alignment horizontal="justify" vertical="center" wrapText="1"/>
    </xf>
    <xf numFmtId="0" fontId="3" fillId="5" borderId="5" xfId="0" applyFont="1" applyFill="1" applyBorder="1" applyAlignment="1">
      <alignment horizontal="justify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1" fillId="4" borderId="5" xfId="0" applyFont="1" applyFill="1" applyBorder="1" applyAlignment="1">
      <alignment horizontal="center" vertical="center" wrapText="1"/>
    </xf>
    <xf numFmtId="164" fontId="1" fillId="4" borderId="5" xfId="1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1" fontId="3" fillId="5" borderId="5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0" fillId="0" borderId="0" xfId="0"/>
    <xf numFmtId="0" fontId="1" fillId="4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164" fontId="3" fillId="5" borderId="5" xfId="1" applyNumberFormat="1" applyFont="1" applyFill="1" applyBorder="1" applyAlignment="1">
      <alignment horizontal="center" vertical="center" wrapText="1"/>
    </xf>
    <xf numFmtId="1" fontId="3" fillId="5" borderId="5" xfId="1" applyNumberFormat="1" applyFont="1" applyFill="1" applyBorder="1" applyAlignment="1">
      <alignment horizontal="center" vertical="center" wrapText="1"/>
    </xf>
    <xf numFmtId="0" fontId="0" fillId="0" borderId="0" xfId="0"/>
    <xf numFmtId="164" fontId="1" fillId="2" borderId="5" xfId="1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justify" vertical="center" wrapText="1"/>
    </xf>
    <xf numFmtId="0" fontId="1" fillId="4" borderId="7" xfId="0" applyFont="1" applyFill="1" applyBorder="1" applyAlignment="1">
      <alignment horizontal="justify" vertical="center" wrapText="1"/>
    </xf>
    <xf numFmtId="0" fontId="0" fillId="0" borderId="0" xfId="0" applyBorder="1"/>
    <xf numFmtId="164" fontId="1" fillId="2" borderId="5" xfId="1" applyNumberFormat="1" applyFont="1" applyFill="1" applyBorder="1" applyAlignment="1">
      <alignment horizontal="right" vertical="center" wrapText="1"/>
    </xf>
    <xf numFmtId="0" fontId="0" fillId="0" borderId="0" xfId="0" applyFill="1"/>
    <xf numFmtId="0" fontId="1" fillId="0" borderId="5" xfId="0" applyFont="1" applyFill="1" applyBorder="1" applyAlignment="1">
      <alignment horizontal="center" vertical="center" wrapText="1"/>
    </xf>
    <xf numFmtId="0" fontId="0" fillId="0" borderId="0" xfId="0" applyFill="1" applyBorder="1"/>
    <xf numFmtId="164" fontId="0" fillId="0" borderId="0" xfId="1" applyNumberFormat="1" applyFont="1" applyFill="1" applyBorder="1" applyAlignment="1">
      <alignment vertical="center" wrapText="1"/>
    </xf>
    <xf numFmtId="1" fontId="1" fillId="0" borderId="5" xfId="1" applyNumberFormat="1" applyFont="1" applyFill="1" applyBorder="1" applyAlignment="1">
      <alignment horizontal="center" vertical="center" wrapText="1"/>
    </xf>
    <xf numFmtId="164" fontId="1" fillId="4" borderId="5" xfId="1" applyNumberFormat="1" applyFont="1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164" fontId="1" fillId="4" borderId="5" xfId="1" applyNumberFormat="1" applyFont="1" applyFill="1" applyBorder="1" applyAlignment="1">
      <alignment horizontal="left" vertical="center" wrapText="1"/>
    </xf>
    <xf numFmtId="164" fontId="1" fillId="2" borderId="5" xfId="1" applyNumberFormat="1" applyFont="1" applyFill="1" applyBorder="1" applyAlignment="1">
      <alignment horizontal="left" vertical="center" wrapText="1"/>
    </xf>
    <xf numFmtId="1" fontId="0" fillId="0" borderId="0" xfId="0" applyNumberFormat="1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 wrapText="1"/>
    </xf>
    <xf numFmtId="0" fontId="1" fillId="0" borderId="8" xfId="0" applyFont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left" wrapText="1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0"/>
  <sheetViews>
    <sheetView showGridLines="0" tabSelected="1" topLeftCell="A124" workbookViewId="0">
      <selection activeCell="C91" sqref="C91"/>
    </sheetView>
  </sheetViews>
  <sheetFormatPr defaultRowHeight="15" x14ac:dyDescent="0.25"/>
  <cols>
    <col min="1" max="1" width="23.42578125" customWidth="1"/>
    <col min="2" max="2" width="32.140625" customWidth="1"/>
    <col min="3" max="3" width="32.140625" style="19" customWidth="1"/>
    <col min="4" max="4" width="25" customWidth="1"/>
    <col min="5" max="5" width="49" customWidth="1"/>
    <col min="6" max="6" width="9.140625" style="34"/>
  </cols>
  <sheetData>
    <row r="1" spans="1:6" ht="49.5" customHeight="1" x14ac:dyDescent="0.25">
      <c r="A1" s="45" t="s">
        <v>13</v>
      </c>
      <c r="B1" s="45"/>
      <c r="C1" s="45"/>
      <c r="D1" s="45"/>
      <c r="E1" s="45"/>
    </row>
    <row r="2" spans="1:6" ht="34.5" customHeight="1" x14ac:dyDescent="0.25">
      <c r="A2" s="48" t="s">
        <v>12</v>
      </c>
      <c r="B2" s="48"/>
      <c r="C2" s="48"/>
      <c r="D2" s="48"/>
      <c r="E2" s="48"/>
    </row>
    <row r="4" spans="1:6" ht="15.75" thickBot="1" x14ac:dyDescent="0.3">
      <c r="A4" s="5" t="s">
        <v>8</v>
      </c>
      <c r="B4" s="46" t="s">
        <v>53</v>
      </c>
      <c r="C4" s="47"/>
      <c r="D4" s="47"/>
      <c r="E4" s="47"/>
    </row>
    <row r="5" spans="1:6" ht="29.45" thickBot="1" x14ac:dyDescent="0.4">
      <c r="A5" s="1" t="s">
        <v>0</v>
      </c>
      <c r="B5" s="9" t="s">
        <v>40</v>
      </c>
      <c r="C5" s="9" t="s">
        <v>7</v>
      </c>
      <c r="D5" s="20" t="s">
        <v>2</v>
      </c>
      <c r="E5" s="3" t="s">
        <v>6</v>
      </c>
    </row>
    <row r="6" spans="1:6" ht="29.45" thickBot="1" x14ac:dyDescent="0.4">
      <c r="A6" s="4" t="s">
        <v>14</v>
      </c>
      <c r="B6" s="10">
        <v>180</v>
      </c>
      <c r="C6" s="5" t="s">
        <v>47</v>
      </c>
      <c r="D6" s="33">
        <f>30*440</f>
        <v>13200</v>
      </c>
      <c r="E6" s="5" t="s">
        <v>24</v>
      </c>
    </row>
    <row r="7" spans="1:6" ht="29.45" thickBot="1" x14ac:dyDescent="0.4">
      <c r="A7" s="4" t="s">
        <v>79</v>
      </c>
      <c r="B7" s="13">
        <v>120</v>
      </c>
      <c r="C7" s="24" t="s">
        <v>43</v>
      </c>
      <c r="D7" s="21"/>
      <c r="E7" s="6" t="s">
        <v>24</v>
      </c>
    </row>
    <row r="8" spans="1:6" ht="29.45" thickBot="1" x14ac:dyDescent="0.4">
      <c r="A8" s="4" t="s">
        <v>15</v>
      </c>
      <c r="B8" s="10">
        <v>90</v>
      </c>
      <c r="C8" s="25" t="s">
        <v>44</v>
      </c>
      <c r="D8" s="22"/>
      <c r="E8" s="5" t="s">
        <v>36</v>
      </c>
    </row>
    <row r="9" spans="1:6" ht="29.45" thickBot="1" x14ac:dyDescent="0.4">
      <c r="A9" s="4" t="s">
        <v>16</v>
      </c>
      <c r="B9" s="13">
        <v>90</v>
      </c>
      <c r="C9" s="24" t="s">
        <v>44</v>
      </c>
      <c r="D9" s="13"/>
      <c r="E9" s="6" t="s">
        <v>41</v>
      </c>
    </row>
    <row r="10" spans="1:6" ht="29.45" thickBot="1" x14ac:dyDescent="0.4">
      <c r="A10" s="4" t="s">
        <v>17</v>
      </c>
      <c r="B10" s="10">
        <v>90</v>
      </c>
      <c r="C10" s="25" t="s">
        <v>44</v>
      </c>
      <c r="D10" s="10"/>
      <c r="E10" s="5" t="s">
        <v>41</v>
      </c>
    </row>
    <row r="11" spans="1:6" ht="29.45" thickBot="1" x14ac:dyDescent="0.4">
      <c r="A11" s="4" t="s">
        <v>18</v>
      </c>
      <c r="B11" s="13">
        <v>90</v>
      </c>
      <c r="C11" s="24" t="s">
        <v>44</v>
      </c>
      <c r="D11" s="13"/>
      <c r="E11" s="6" t="s">
        <v>41</v>
      </c>
    </row>
    <row r="12" spans="1:6" ht="29.45" thickBot="1" x14ac:dyDescent="0.4">
      <c r="A12" s="4" t="s">
        <v>19</v>
      </c>
      <c r="B12" s="10">
        <v>90</v>
      </c>
      <c r="C12" s="25" t="s">
        <v>44</v>
      </c>
      <c r="D12" s="10"/>
      <c r="E12" s="5" t="s">
        <v>41</v>
      </c>
    </row>
    <row r="13" spans="1:6" ht="29.45" thickBot="1" x14ac:dyDescent="0.4">
      <c r="A13" s="4" t="s">
        <v>20</v>
      </c>
      <c r="B13" s="13">
        <v>30</v>
      </c>
      <c r="C13" s="24" t="s">
        <v>65</v>
      </c>
      <c r="D13" s="13"/>
      <c r="E13" s="6" t="s">
        <v>41</v>
      </c>
    </row>
    <row r="14" spans="1:6" ht="29.45" thickBot="1" x14ac:dyDescent="0.4">
      <c r="A14" s="4" t="s">
        <v>21</v>
      </c>
      <c r="B14" s="10">
        <v>90</v>
      </c>
      <c r="C14" s="25" t="s">
        <v>44</v>
      </c>
      <c r="D14" s="10"/>
      <c r="E14" s="5" t="s">
        <v>41</v>
      </c>
    </row>
    <row r="15" spans="1:6" ht="29.45" thickBot="1" x14ac:dyDescent="0.4">
      <c r="A15" s="4" t="s">
        <v>22</v>
      </c>
      <c r="B15" s="13">
        <v>30</v>
      </c>
      <c r="C15" s="24" t="s">
        <v>65</v>
      </c>
      <c r="D15" s="13"/>
      <c r="E15" s="6" t="s">
        <v>41</v>
      </c>
    </row>
    <row r="16" spans="1:6" s="23" customFormat="1" ht="30.75" thickBot="1" x14ac:dyDescent="0.3">
      <c r="A16" s="4" t="s">
        <v>25</v>
      </c>
      <c r="B16" s="10">
        <v>90</v>
      </c>
      <c r="C16" s="25" t="s">
        <v>44</v>
      </c>
      <c r="D16" s="10"/>
      <c r="E16" s="5" t="s">
        <v>42</v>
      </c>
      <c r="F16" s="34"/>
    </row>
    <row r="17" spans="1:12" s="23" customFormat="1" ht="29.45" thickBot="1" x14ac:dyDescent="0.4">
      <c r="A17" s="4" t="s">
        <v>26</v>
      </c>
      <c r="B17" s="13">
        <v>120</v>
      </c>
      <c r="C17" s="24" t="s">
        <v>43</v>
      </c>
      <c r="D17" s="13"/>
      <c r="E17" s="6" t="s">
        <v>42</v>
      </c>
      <c r="F17" s="34"/>
    </row>
    <row r="18" spans="1:12" s="23" customFormat="1" ht="29.45" thickBot="1" x14ac:dyDescent="0.4">
      <c r="A18" s="4" t="s">
        <v>27</v>
      </c>
      <c r="B18" s="10">
        <v>90</v>
      </c>
      <c r="C18" s="25" t="s">
        <v>44</v>
      </c>
      <c r="D18" s="10"/>
      <c r="E18" s="5" t="s">
        <v>42</v>
      </c>
      <c r="F18" s="34"/>
    </row>
    <row r="19" spans="1:12" s="23" customFormat="1" ht="29.45" thickBot="1" x14ac:dyDescent="0.4">
      <c r="A19" s="4" t="s">
        <v>28</v>
      </c>
      <c r="B19" s="13">
        <v>90</v>
      </c>
      <c r="C19" s="24" t="s">
        <v>44</v>
      </c>
      <c r="D19" s="13"/>
      <c r="E19" s="6" t="s">
        <v>42</v>
      </c>
      <c r="F19" s="34"/>
    </row>
    <row r="20" spans="1:12" s="23" customFormat="1" ht="29.45" thickBot="1" x14ac:dyDescent="0.4">
      <c r="A20" s="4" t="s">
        <v>29</v>
      </c>
      <c r="B20" s="10">
        <v>90</v>
      </c>
      <c r="C20" s="25" t="s">
        <v>44</v>
      </c>
      <c r="D20" s="10"/>
      <c r="E20" s="5" t="s">
        <v>42</v>
      </c>
      <c r="F20" s="34"/>
    </row>
    <row r="21" spans="1:12" s="23" customFormat="1" ht="29.45" thickBot="1" x14ac:dyDescent="0.4">
      <c r="A21" s="4" t="s">
        <v>30</v>
      </c>
      <c r="B21" s="13">
        <v>30</v>
      </c>
      <c r="C21" s="24" t="s">
        <v>45</v>
      </c>
      <c r="D21" s="13"/>
      <c r="E21" s="6" t="s">
        <v>42</v>
      </c>
      <c r="F21" s="34"/>
    </row>
    <row r="22" spans="1:12" s="23" customFormat="1" ht="29.45" thickBot="1" x14ac:dyDescent="0.4">
      <c r="A22" s="4" t="s">
        <v>31</v>
      </c>
      <c r="B22" s="10">
        <v>90</v>
      </c>
      <c r="C22" s="25" t="s">
        <v>65</v>
      </c>
      <c r="D22" s="10"/>
      <c r="E22" s="5" t="s">
        <v>42</v>
      </c>
      <c r="F22" s="34"/>
    </row>
    <row r="23" spans="1:12" s="23" customFormat="1" ht="29.45" thickBot="1" x14ac:dyDescent="0.4">
      <c r="A23" s="4" t="s">
        <v>32</v>
      </c>
      <c r="B23" s="13">
        <v>90</v>
      </c>
      <c r="C23" s="24" t="s">
        <v>44</v>
      </c>
      <c r="D23" s="13"/>
      <c r="E23" s="6" t="s">
        <v>42</v>
      </c>
      <c r="F23" s="34"/>
    </row>
    <row r="24" spans="1:12" s="23" customFormat="1" ht="29.45" thickBot="1" x14ac:dyDescent="0.4">
      <c r="A24" s="4" t="s">
        <v>33</v>
      </c>
      <c r="B24" s="10">
        <v>90</v>
      </c>
      <c r="C24" s="25" t="s">
        <v>44</v>
      </c>
      <c r="D24" s="10"/>
      <c r="E24" s="5" t="s">
        <v>42</v>
      </c>
      <c r="F24" s="34"/>
    </row>
    <row r="25" spans="1:12" s="23" customFormat="1" ht="29.45" thickBot="1" x14ac:dyDescent="0.4">
      <c r="A25" s="4" t="s">
        <v>34</v>
      </c>
      <c r="B25" s="13">
        <v>90</v>
      </c>
      <c r="C25" s="24" t="s">
        <v>46</v>
      </c>
      <c r="D25" s="13"/>
      <c r="E25" s="6" t="s">
        <v>42</v>
      </c>
      <c r="F25" s="34"/>
    </row>
    <row r="26" spans="1:12" s="23" customFormat="1" ht="29.45" thickBot="1" x14ac:dyDescent="0.4">
      <c r="A26" s="4" t="s">
        <v>35</v>
      </c>
      <c r="B26" s="10">
        <v>90</v>
      </c>
      <c r="C26" s="25" t="s">
        <v>44</v>
      </c>
      <c r="D26" s="10"/>
      <c r="E26" s="5" t="s">
        <v>42</v>
      </c>
      <c r="F26" s="34"/>
    </row>
    <row r="27" spans="1:12" s="28" customFormat="1" ht="29.45" thickBot="1" x14ac:dyDescent="0.4">
      <c r="A27" s="4" t="s">
        <v>54</v>
      </c>
      <c r="B27" s="13">
        <v>90</v>
      </c>
      <c r="C27" s="24" t="s">
        <v>44</v>
      </c>
      <c r="D27" s="13"/>
      <c r="E27" s="6" t="s">
        <v>56</v>
      </c>
      <c r="F27" s="34"/>
    </row>
    <row r="28" spans="1:12" thickBot="1" x14ac:dyDescent="0.4">
      <c r="A28" s="4" t="s">
        <v>3</v>
      </c>
      <c r="B28" s="10"/>
      <c r="C28" s="25"/>
      <c r="D28" s="10"/>
      <c r="E28" s="5"/>
    </row>
    <row r="29" spans="1:12" thickBot="1" x14ac:dyDescent="0.4">
      <c r="A29" s="7" t="s">
        <v>4</v>
      </c>
      <c r="B29" s="15" t="s">
        <v>51</v>
      </c>
      <c r="C29" s="15" t="s">
        <v>72</v>
      </c>
      <c r="D29" s="15"/>
      <c r="E29" s="15"/>
    </row>
    <row r="30" spans="1:12" thickBot="1" x14ac:dyDescent="0.4">
      <c r="A30" s="7" t="s">
        <v>5</v>
      </c>
      <c r="B30" s="27">
        <f>SUM(B7:B27)/COUNTIF(A7:A27,"&lt;&gt; ")</f>
        <v>84.285714285714292</v>
      </c>
      <c r="C30" s="15" t="s">
        <v>66</v>
      </c>
      <c r="D30" s="15"/>
      <c r="E30" s="15"/>
    </row>
    <row r="31" spans="1:12" ht="14.45" x14ac:dyDescent="0.35">
      <c r="L31" s="28"/>
    </row>
    <row r="32" spans="1:12" s="23" customFormat="1" ht="15.75" customHeight="1" thickBot="1" x14ac:dyDescent="0.4">
      <c r="A32" s="5" t="s">
        <v>9</v>
      </c>
      <c r="B32" s="46" t="s">
        <v>38</v>
      </c>
      <c r="C32" s="47"/>
      <c r="D32" s="47"/>
      <c r="E32" s="47"/>
      <c r="F32" s="34"/>
      <c r="H32" s="28"/>
      <c r="I32" s="28"/>
      <c r="J32" s="28"/>
      <c r="K32" s="28"/>
      <c r="L32" s="28"/>
    </row>
    <row r="33" spans="1:12" s="23" customFormat="1" ht="29.45" thickBot="1" x14ac:dyDescent="0.4">
      <c r="A33" s="1" t="s">
        <v>0</v>
      </c>
      <c r="B33" s="9" t="s">
        <v>57</v>
      </c>
      <c r="C33" s="9" t="s">
        <v>7</v>
      </c>
      <c r="D33" s="3" t="s">
        <v>2</v>
      </c>
      <c r="E33" s="3" t="s">
        <v>6</v>
      </c>
      <c r="F33" s="34">
        <v>440</v>
      </c>
      <c r="H33" s="28"/>
      <c r="J33" s="28"/>
      <c r="K33" s="28"/>
      <c r="L33" s="28"/>
    </row>
    <row r="34" spans="1:12" s="23" customFormat="1" thickBot="1" x14ac:dyDescent="0.4">
      <c r="A34" s="4" t="s">
        <v>14</v>
      </c>
      <c r="B34" s="10">
        <v>60</v>
      </c>
      <c r="C34" s="10">
        <v>40</v>
      </c>
      <c r="D34" s="29">
        <f>F33*F34</f>
        <v>22000</v>
      </c>
      <c r="E34" s="5" t="s">
        <v>24</v>
      </c>
      <c r="F34" s="34">
        <v>50</v>
      </c>
      <c r="L34" s="28"/>
    </row>
    <row r="35" spans="1:12" s="23" customFormat="1" ht="15.75" thickBot="1" x14ac:dyDescent="0.3">
      <c r="A35" s="4" t="s">
        <v>79</v>
      </c>
      <c r="B35" s="13">
        <v>30</v>
      </c>
      <c r="C35" s="13">
        <v>8</v>
      </c>
      <c r="D35" s="14">
        <f t="shared" ref="D35:D54" si="0">F35*$F$33</f>
        <v>2640</v>
      </c>
      <c r="E35" s="6" t="s">
        <v>24</v>
      </c>
      <c r="F35" s="35">
        <f>6</f>
        <v>6</v>
      </c>
      <c r="L35" s="28"/>
    </row>
    <row r="36" spans="1:12" s="23" customFormat="1" thickBot="1" x14ac:dyDescent="0.4">
      <c r="A36" s="4" t="s">
        <v>15</v>
      </c>
      <c r="B36" s="10">
        <v>20</v>
      </c>
      <c r="C36" s="10">
        <v>4</v>
      </c>
      <c r="D36" s="29">
        <f t="shared" si="0"/>
        <v>1760</v>
      </c>
      <c r="E36" s="5" t="s">
        <v>36</v>
      </c>
      <c r="F36" s="35">
        <v>4</v>
      </c>
      <c r="L36" s="28"/>
    </row>
    <row r="37" spans="1:12" s="23" customFormat="1" thickBot="1" x14ac:dyDescent="0.4">
      <c r="A37" s="4" t="s">
        <v>16</v>
      </c>
      <c r="B37" s="13">
        <v>30</v>
      </c>
      <c r="C37" s="13">
        <v>6</v>
      </c>
      <c r="D37" s="14">
        <f t="shared" si="0"/>
        <v>1760</v>
      </c>
      <c r="E37" s="6" t="s">
        <v>41</v>
      </c>
      <c r="F37" s="35">
        <v>4</v>
      </c>
      <c r="L37" s="28"/>
    </row>
    <row r="38" spans="1:12" s="23" customFormat="1" thickBot="1" x14ac:dyDescent="0.4">
      <c r="A38" s="4" t="s">
        <v>17</v>
      </c>
      <c r="B38" s="10">
        <v>30</v>
      </c>
      <c r="C38" s="10">
        <v>4</v>
      </c>
      <c r="D38" s="29">
        <f t="shared" si="0"/>
        <v>1760</v>
      </c>
      <c r="E38" s="5" t="s">
        <v>41</v>
      </c>
      <c r="F38" s="35">
        <v>4</v>
      </c>
      <c r="L38" s="28"/>
    </row>
    <row r="39" spans="1:12" s="23" customFormat="1" thickBot="1" x14ac:dyDescent="0.4">
      <c r="A39" s="4" t="s">
        <v>18</v>
      </c>
      <c r="B39" s="13">
        <v>30</v>
      </c>
      <c r="C39" s="13">
        <v>4</v>
      </c>
      <c r="D39" s="14">
        <f t="shared" si="0"/>
        <v>1760</v>
      </c>
      <c r="E39" s="6" t="s">
        <v>41</v>
      </c>
      <c r="F39" s="35">
        <v>4</v>
      </c>
      <c r="L39" s="28"/>
    </row>
    <row r="40" spans="1:12" s="23" customFormat="1" thickBot="1" x14ac:dyDescent="0.4">
      <c r="A40" s="4" t="s">
        <v>19</v>
      </c>
      <c r="B40" s="10">
        <v>30</v>
      </c>
      <c r="C40" s="10">
        <v>3</v>
      </c>
      <c r="D40" s="29">
        <f t="shared" si="0"/>
        <v>1320</v>
      </c>
      <c r="E40" s="5" t="s">
        <v>41</v>
      </c>
      <c r="F40" s="35">
        <v>3</v>
      </c>
      <c r="L40" s="28"/>
    </row>
    <row r="41" spans="1:12" s="23" customFormat="1" thickBot="1" x14ac:dyDescent="0.4">
      <c r="A41" s="4" t="s">
        <v>20</v>
      </c>
      <c r="B41" s="13">
        <v>10</v>
      </c>
      <c r="C41" s="13">
        <v>2</v>
      </c>
      <c r="D41" s="14">
        <f t="shared" si="0"/>
        <v>880</v>
      </c>
      <c r="E41" s="6" t="s">
        <v>41</v>
      </c>
      <c r="F41" s="35">
        <v>2</v>
      </c>
      <c r="L41" s="28"/>
    </row>
    <row r="42" spans="1:12" s="23" customFormat="1" thickBot="1" x14ac:dyDescent="0.4">
      <c r="A42" s="4" t="s">
        <v>21</v>
      </c>
      <c r="B42" s="10">
        <v>30</v>
      </c>
      <c r="C42" s="10">
        <v>6</v>
      </c>
      <c r="D42" s="29">
        <f t="shared" si="0"/>
        <v>1760</v>
      </c>
      <c r="E42" s="5" t="s">
        <v>41</v>
      </c>
      <c r="F42" s="35">
        <v>4</v>
      </c>
      <c r="L42" s="28"/>
    </row>
    <row r="43" spans="1:12" s="23" customFormat="1" thickBot="1" x14ac:dyDescent="0.4">
      <c r="A43" s="4" t="s">
        <v>22</v>
      </c>
      <c r="B43" s="13">
        <v>10</v>
      </c>
      <c r="C43" s="13">
        <v>2</v>
      </c>
      <c r="D43" s="14">
        <f t="shared" si="0"/>
        <v>880</v>
      </c>
      <c r="E43" s="6" t="s">
        <v>41</v>
      </c>
      <c r="F43" s="35">
        <v>2</v>
      </c>
      <c r="L43" s="28"/>
    </row>
    <row r="44" spans="1:12" s="23" customFormat="1" ht="15.75" thickBot="1" x14ac:dyDescent="0.3">
      <c r="A44" s="4" t="s">
        <v>25</v>
      </c>
      <c r="B44" s="10">
        <v>30</v>
      </c>
      <c r="C44" s="10">
        <v>3</v>
      </c>
      <c r="D44" s="29">
        <f t="shared" si="0"/>
        <v>1760</v>
      </c>
      <c r="E44" s="5" t="s">
        <v>42</v>
      </c>
      <c r="F44" s="35">
        <v>4</v>
      </c>
      <c r="L44" s="28"/>
    </row>
    <row r="45" spans="1:12" s="23" customFormat="1" thickBot="1" x14ac:dyDescent="0.4">
      <c r="A45" s="4" t="s">
        <v>26</v>
      </c>
      <c r="B45" s="13">
        <v>60</v>
      </c>
      <c r="C45" s="13">
        <v>10</v>
      </c>
      <c r="D45" s="14">
        <f t="shared" si="0"/>
        <v>2640</v>
      </c>
      <c r="E45" s="6" t="s">
        <v>42</v>
      </c>
      <c r="F45" s="35">
        <v>6</v>
      </c>
      <c r="L45" s="28"/>
    </row>
    <row r="46" spans="1:12" s="23" customFormat="1" thickBot="1" x14ac:dyDescent="0.4">
      <c r="A46" s="4" t="s">
        <v>27</v>
      </c>
      <c r="B46" s="10">
        <v>30</v>
      </c>
      <c r="C46" s="10">
        <v>3</v>
      </c>
      <c r="D46" s="29">
        <f t="shared" si="0"/>
        <v>1760</v>
      </c>
      <c r="E46" s="5" t="s">
        <v>42</v>
      </c>
      <c r="F46" s="35">
        <v>4</v>
      </c>
      <c r="L46" s="28"/>
    </row>
    <row r="47" spans="1:12" s="23" customFormat="1" thickBot="1" x14ac:dyDescent="0.4">
      <c r="A47" s="4" t="s">
        <v>28</v>
      </c>
      <c r="B47" s="13">
        <v>30</v>
      </c>
      <c r="C47" s="13">
        <v>3</v>
      </c>
      <c r="D47" s="14">
        <f t="shared" si="0"/>
        <v>1760</v>
      </c>
      <c r="E47" s="6" t="s">
        <v>42</v>
      </c>
      <c r="F47" s="35">
        <v>4</v>
      </c>
      <c r="L47" s="28"/>
    </row>
    <row r="48" spans="1:12" s="23" customFormat="1" thickBot="1" x14ac:dyDescent="0.4">
      <c r="A48" s="4" t="s">
        <v>29</v>
      </c>
      <c r="B48" s="10">
        <v>30</v>
      </c>
      <c r="C48" s="10">
        <v>3</v>
      </c>
      <c r="D48" s="29">
        <f t="shared" si="0"/>
        <v>1760</v>
      </c>
      <c r="E48" s="5" t="s">
        <v>42</v>
      </c>
      <c r="F48" s="35">
        <v>4</v>
      </c>
      <c r="L48" s="28"/>
    </row>
    <row r="49" spans="1:12" s="23" customFormat="1" thickBot="1" x14ac:dyDescent="0.4">
      <c r="A49" s="4" t="s">
        <v>30</v>
      </c>
      <c r="B49" s="13">
        <v>30</v>
      </c>
      <c r="C49" s="13">
        <v>2</v>
      </c>
      <c r="D49" s="14">
        <f t="shared" si="0"/>
        <v>880</v>
      </c>
      <c r="E49" s="6" t="s">
        <v>42</v>
      </c>
      <c r="F49" s="35">
        <v>2</v>
      </c>
      <c r="L49" s="28"/>
    </row>
    <row r="50" spans="1:12" s="23" customFormat="1" thickBot="1" x14ac:dyDescent="0.4">
      <c r="A50" s="4" t="s">
        <v>31</v>
      </c>
      <c r="B50" s="10">
        <v>30</v>
      </c>
      <c r="C50" s="10">
        <v>3</v>
      </c>
      <c r="D50" s="29">
        <f t="shared" si="0"/>
        <v>1760</v>
      </c>
      <c r="E50" s="5" t="s">
        <v>42</v>
      </c>
      <c r="F50" s="35">
        <v>4</v>
      </c>
      <c r="L50" s="28"/>
    </row>
    <row r="51" spans="1:12" s="23" customFormat="1" thickBot="1" x14ac:dyDescent="0.4">
      <c r="A51" s="4" t="s">
        <v>32</v>
      </c>
      <c r="B51" s="13">
        <v>30</v>
      </c>
      <c r="C51" s="13">
        <v>3</v>
      </c>
      <c r="D51" s="14">
        <f t="shared" si="0"/>
        <v>1760</v>
      </c>
      <c r="E51" s="6" t="s">
        <v>42</v>
      </c>
      <c r="F51" s="35">
        <v>4</v>
      </c>
      <c r="L51" s="28"/>
    </row>
    <row r="52" spans="1:12" s="23" customFormat="1" thickBot="1" x14ac:dyDescent="0.4">
      <c r="A52" s="4" t="s">
        <v>33</v>
      </c>
      <c r="B52" s="10">
        <v>30</v>
      </c>
      <c r="C52" s="10">
        <v>3</v>
      </c>
      <c r="D52" s="29">
        <f t="shared" si="0"/>
        <v>1760</v>
      </c>
      <c r="E52" s="5" t="s">
        <v>42</v>
      </c>
      <c r="F52" s="35">
        <v>4</v>
      </c>
      <c r="L52" s="28"/>
    </row>
    <row r="53" spans="1:12" s="23" customFormat="1" thickBot="1" x14ac:dyDescent="0.4">
      <c r="A53" s="4" t="s">
        <v>34</v>
      </c>
      <c r="B53" s="13">
        <v>45</v>
      </c>
      <c r="C53" s="13">
        <v>10</v>
      </c>
      <c r="D53" s="14">
        <f t="shared" si="0"/>
        <v>2200</v>
      </c>
      <c r="E53" s="6" t="s">
        <v>42</v>
      </c>
      <c r="F53" s="35">
        <v>5</v>
      </c>
      <c r="L53" s="28"/>
    </row>
    <row r="54" spans="1:12" s="23" customFormat="1" thickBot="1" x14ac:dyDescent="0.4">
      <c r="A54" s="4" t="s">
        <v>35</v>
      </c>
      <c r="B54" s="10">
        <v>30</v>
      </c>
      <c r="C54" s="10">
        <v>3</v>
      </c>
      <c r="D54" s="29">
        <f t="shared" si="0"/>
        <v>1760</v>
      </c>
      <c r="E54" s="5" t="s">
        <v>42</v>
      </c>
      <c r="F54" s="35">
        <v>4</v>
      </c>
      <c r="L54" s="28"/>
    </row>
    <row r="55" spans="1:12" s="28" customFormat="1" thickBot="1" x14ac:dyDescent="0.4">
      <c r="A55" s="4" t="s">
        <v>54</v>
      </c>
      <c r="B55" s="13">
        <v>30</v>
      </c>
      <c r="C55" s="13">
        <v>3</v>
      </c>
      <c r="D55" s="14">
        <f t="shared" ref="D55" si="1">F55*$F$33</f>
        <v>2200</v>
      </c>
      <c r="E55" s="6" t="s">
        <v>55</v>
      </c>
      <c r="F55" s="35">
        <v>5</v>
      </c>
    </row>
    <row r="56" spans="1:12" s="23" customFormat="1" thickBot="1" x14ac:dyDescent="0.4">
      <c r="A56" s="4" t="s">
        <v>3</v>
      </c>
      <c r="B56" s="10"/>
      <c r="C56" s="10"/>
      <c r="D56" s="29"/>
      <c r="E56" s="5"/>
      <c r="F56" s="34"/>
      <c r="L56" s="28"/>
    </row>
    <row r="57" spans="1:12" s="23" customFormat="1" thickBot="1" x14ac:dyDescent="0.4">
      <c r="A57" s="7" t="s">
        <v>4</v>
      </c>
      <c r="B57" s="15" t="s">
        <v>48</v>
      </c>
      <c r="C57" s="15" t="s">
        <v>37</v>
      </c>
      <c r="D57" s="15" t="s">
        <v>49</v>
      </c>
      <c r="E57" s="8"/>
      <c r="F57" s="34"/>
      <c r="L57" s="28"/>
    </row>
    <row r="58" spans="1:12" s="23" customFormat="1" thickBot="1" x14ac:dyDescent="0.4">
      <c r="A58" s="7" t="s">
        <v>5</v>
      </c>
      <c r="B58" s="27">
        <f>SUM(B35:B55)/COUNTIF(A35:A55,"&lt;&gt; ")</f>
        <v>29.761904761904763</v>
      </c>
      <c r="C58" s="27">
        <f t="shared" ref="C58" si="2">SUM(C35:C54)/COUNTIF(B34:B54,"&lt;&gt; ")</f>
        <v>4.0476190476190474</v>
      </c>
      <c r="D58" s="26">
        <f>SUM(D35:D55)/COUNTIF(A35:A55,"&lt;&gt; ")</f>
        <v>1739.047619047619</v>
      </c>
      <c r="E58" s="8"/>
      <c r="F58" s="34"/>
      <c r="H58"/>
      <c r="J58" s="28"/>
      <c r="K58" s="28"/>
      <c r="L58" s="28"/>
    </row>
    <row r="59" spans="1:12" s="23" customFormat="1" ht="14.45" x14ac:dyDescent="0.35">
      <c r="C59" s="19"/>
      <c r="F59" s="34"/>
      <c r="L59" s="28"/>
    </row>
    <row r="60" spans="1:12" ht="15.75" customHeight="1" thickBot="1" x14ac:dyDescent="0.4">
      <c r="A60" s="5" t="s">
        <v>10</v>
      </c>
      <c r="B60" s="46" t="s">
        <v>67</v>
      </c>
      <c r="C60" s="47"/>
      <c r="D60" s="47"/>
      <c r="E60" s="47"/>
      <c r="L60" s="28"/>
    </row>
    <row r="61" spans="1:12" ht="29.45" thickBot="1" x14ac:dyDescent="0.4">
      <c r="A61" s="1" t="s">
        <v>0</v>
      </c>
      <c r="B61" s="9" t="s">
        <v>40</v>
      </c>
      <c r="C61" s="9" t="s">
        <v>7</v>
      </c>
      <c r="D61" s="3" t="s">
        <v>2</v>
      </c>
      <c r="E61" s="3" t="s">
        <v>6</v>
      </c>
      <c r="L61" s="28"/>
    </row>
    <row r="62" spans="1:12" thickBot="1" x14ac:dyDescent="0.4">
      <c r="A62" s="4" t="s">
        <v>14</v>
      </c>
      <c r="B62" s="10">
        <v>120</v>
      </c>
      <c r="C62" s="10">
        <v>7</v>
      </c>
      <c r="D62" s="29">
        <f t="shared" ref="D62:D83" si="3">F62*$F$33</f>
        <v>15400</v>
      </c>
      <c r="E62" s="30" t="s">
        <v>24</v>
      </c>
      <c r="F62" s="36">
        <v>35</v>
      </c>
      <c r="G62" s="32"/>
    </row>
    <row r="63" spans="1:12" thickBot="1" x14ac:dyDescent="0.4">
      <c r="A63" s="4" t="s">
        <v>79</v>
      </c>
      <c r="B63" s="13">
        <v>120</v>
      </c>
      <c r="C63" s="13">
        <v>3</v>
      </c>
      <c r="D63" s="14">
        <f t="shared" si="3"/>
        <v>3520</v>
      </c>
      <c r="E63" s="31" t="s">
        <v>50</v>
      </c>
      <c r="F63" s="36">
        <v>8</v>
      </c>
      <c r="G63" s="32"/>
    </row>
    <row r="64" spans="1:12" thickBot="1" x14ac:dyDescent="0.4">
      <c r="A64" s="4" t="s">
        <v>15</v>
      </c>
      <c r="B64" s="10">
        <v>30</v>
      </c>
      <c r="C64" s="10">
        <v>1</v>
      </c>
      <c r="D64" s="29">
        <f t="shared" si="3"/>
        <v>2200</v>
      </c>
      <c r="E64" s="30" t="s">
        <v>36</v>
      </c>
      <c r="F64" s="36">
        <v>5</v>
      </c>
      <c r="G64" s="32"/>
    </row>
    <row r="65" spans="1:7" s="28" customFormat="1" thickBot="1" x14ac:dyDescent="0.4">
      <c r="A65" s="4" t="s">
        <v>16</v>
      </c>
      <c r="B65" s="13">
        <v>30</v>
      </c>
      <c r="C65" s="13">
        <v>2</v>
      </c>
      <c r="D65" s="14">
        <f t="shared" si="3"/>
        <v>2200</v>
      </c>
      <c r="E65" s="31" t="s">
        <v>41</v>
      </c>
      <c r="F65" s="37">
        <v>5</v>
      </c>
      <c r="G65" s="32"/>
    </row>
    <row r="66" spans="1:7" s="28" customFormat="1" thickBot="1" x14ac:dyDescent="0.4">
      <c r="A66" s="4" t="s">
        <v>17</v>
      </c>
      <c r="B66" s="10">
        <v>30</v>
      </c>
      <c r="C66" s="10">
        <v>2</v>
      </c>
      <c r="D66" s="29">
        <f t="shared" si="3"/>
        <v>2200</v>
      </c>
      <c r="E66" s="30" t="s">
        <v>41</v>
      </c>
      <c r="F66" s="37">
        <v>5</v>
      </c>
      <c r="G66" s="32"/>
    </row>
    <row r="67" spans="1:7" s="28" customFormat="1" thickBot="1" x14ac:dyDescent="0.4">
      <c r="A67" s="4" t="s">
        <v>18</v>
      </c>
      <c r="B67" s="13">
        <v>30</v>
      </c>
      <c r="C67" s="13">
        <v>2</v>
      </c>
      <c r="D67" s="14">
        <f t="shared" si="3"/>
        <v>1760</v>
      </c>
      <c r="E67" s="31" t="s">
        <v>41</v>
      </c>
      <c r="F67" s="37">
        <v>4</v>
      </c>
      <c r="G67" s="32"/>
    </row>
    <row r="68" spans="1:7" s="28" customFormat="1" thickBot="1" x14ac:dyDescent="0.4">
      <c r="A68" s="4" t="s">
        <v>19</v>
      </c>
      <c r="B68" s="10">
        <v>30</v>
      </c>
      <c r="C68" s="10">
        <v>2</v>
      </c>
      <c r="D68" s="29">
        <f t="shared" si="3"/>
        <v>1760</v>
      </c>
      <c r="E68" s="30" t="s">
        <v>41</v>
      </c>
      <c r="F68" s="37">
        <v>4</v>
      </c>
      <c r="G68" s="32"/>
    </row>
    <row r="69" spans="1:7" s="28" customFormat="1" thickBot="1" x14ac:dyDescent="0.4">
      <c r="A69" s="4" t="s">
        <v>20</v>
      </c>
      <c r="B69" s="13">
        <v>30</v>
      </c>
      <c r="C69" s="13">
        <v>1</v>
      </c>
      <c r="D69" s="14">
        <f t="shared" si="3"/>
        <v>1320</v>
      </c>
      <c r="E69" s="31" t="s">
        <v>41</v>
      </c>
      <c r="F69" s="37">
        <v>3</v>
      </c>
      <c r="G69" s="32"/>
    </row>
    <row r="70" spans="1:7" s="28" customFormat="1" thickBot="1" x14ac:dyDescent="0.4">
      <c r="A70" s="4" t="s">
        <v>21</v>
      </c>
      <c r="B70" s="10">
        <v>30</v>
      </c>
      <c r="C70" s="10">
        <v>2</v>
      </c>
      <c r="D70" s="29">
        <f t="shared" si="3"/>
        <v>2200</v>
      </c>
      <c r="E70" s="30" t="s">
        <v>41</v>
      </c>
      <c r="F70" s="37">
        <v>5</v>
      </c>
      <c r="G70" s="32"/>
    </row>
    <row r="71" spans="1:7" s="28" customFormat="1" thickBot="1" x14ac:dyDescent="0.4">
      <c r="A71" s="4" t="s">
        <v>22</v>
      </c>
      <c r="B71" s="13">
        <v>30</v>
      </c>
      <c r="C71" s="13">
        <v>1</v>
      </c>
      <c r="D71" s="14">
        <f t="shared" si="3"/>
        <v>1320</v>
      </c>
      <c r="E71" s="31" t="s">
        <v>41</v>
      </c>
      <c r="F71" s="37">
        <v>3</v>
      </c>
      <c r="G71" s="32"/>
    </row>
    <row r="72" spans="1:7" s="28" customFormat="1" ht="15.75" thickBot="1" x14ac:dyDescent="0.3">
      <c r="A72" s="4" t="s">
        <v>25</v>
      </c>
      <c r="B72" s="10">
        <v>30</v>
      </c>
      <c r="C72" s="10">
        <v>2</v>
      </c>
      <c r="D72" s="29">
        <f t="shared" si="3"/>
        <v>2200</v>
      </c>
      <c r="E72" s="30" t="s">
        <v>42</v>
      </c>
      <c r="F72" s="37">
        <v>5</v>
      </c>
      <c r="G72" s="32"/>
    </row>
    <row r="73" spans="1:7" s="28" customFormat="1" thickBot="1" x14ac:dyDescent="0.4">
      <c r="A73" s="4" t="s">
        <v>26</v>
      </c>
      <c r="B73" s="13">
        <v>30</v>
      </c>
      <c r="C73" s="13">
        <v>3</v>
      </c>
      <c r="D73" s="14">
        <f t="shared" si="3"/>
        <v>4400</v>
      </c>
      <c r="E73" s="31" t="s">
        <v>42</v>
      </c>
      <c r="F73" s="37">
        <v>10</v>
      </c>
      <c r="G73" s="32"/>
    </row>
    <row r="74" spans="1:7" s="28" customFormat="1" thickBot="1" x14ac:dyDescent="0.4">
      <c r="A74" s="4" t="s">
        <v>27</v>
      </c>
      <c r="B74" s="10">
        <v>30</v>
      </c>
      <c r="C74" s="10">
        <v>2</v>
      </c>
      <c r="D74" s="29">
        <f t="shared" si="3"/>
        <v>2200</v>
      </c>
      <c r="E74" s="30" t="s">
        <v>42</v>
      </c>
      <c r="F74" s="37">
        <v>5</v>
      </c>
      <c r="G74" s="32"/>
    </row>
    <row r="75" spans="1:7" s="28" customFormat="1" thickBot="1" x14ac:dyDescent="0.4">
      <c r="A75" s="4" t="s">
        <v>28</v>
      </c>
      <c r="B75" s="13">
        <v>30</v>
      </c>
      <c r="C75" s="13">
        <v>2</v>
      </c>
      <c r="D75" s="14">
        <f t="shared" si="3"/>
        <v>2200</v>
      </c>
      <c r="E75" s="31" t="s">
        <v>42</v>
      </c>
      <c r="F75" s="37">
        <v>5</v>
      </c>
      <c r="G75" s="32"/>
    </row>
    <row r="76" spans="1:7" s="28" customFormat="1" thickBot="1" x14ac:dyDescent="0.4">
      <c r="A76" s="4" t="s">
        <v>29</v>
      </c>
      <c r="B76" s="10">
        <v>30</v>
      </c>
      <c r="C76" s="10">
        <v>2</v>
      </c>
      <c r="D76" s="29">
        <f t="shared" si="3"/>
        <v>2200</v>
      </c>
      <c r="E76" s="30" t="s">
        <v>42</v>
      </c>
      <c r="F76" s="37">
        <v>5</v>
      </c>
      <c r="G76" s="32"/>
    </row>
    <row r="77" spans="1:7" s="28" customFormat="1" thickBot="1" x14ac:dyDescent="0.4">
      <c r="A77" s="4" t="s">
        <v>30</v>
      </c>
      <c r="B77" s="13">
        <v>30</v>
      </c>
      <c r="C77" s="13">
        <v>1</v>
      </c>
      <c r="D77" s="14">
        <f t="shared" si="3"/>
        <v>1320</v>
      </c>
      <c r="E77" s="31" t="s">
        <v>42</v>
      </c>
      <c r="F77" s="37">
        <v>3</v>
      </c>
      <c r="G77" s="32"/>
    </row>
    <row r="78" spans="1:7" s="28" customFormat="1" thickBot="1" x14ac:dyDescent="0.4">
      <c r="A78" s="4" t="s">
        <v>31</v>
      </c>
      <c r="B78" s="10">
        <v>30</v>
      </c>
      <c r="C78" s="10">
        <v>2</v>
      </c>
      <c r="D78" s="29">
        <f t="shared" si="3"/>
        <v>2200</v>
      </c>
      <c r="E78" s="30" t="s">
        <v>42</v>
      </c>
      <c r="F78" s="37">
        <v>5</v>
      </c>
      <c r="G78" s="32"/>
    </row>
    <row r="79" spans="1:7" s="28" customFormat="1" thickBot="1" x14ac:dyDescent="0.4">
      <c r="A79" s="4" t="s">
        <v>32</v>
      </c>
      <c r="B79" s="13">
        <v>30</v>
      </c>
      <c r="C79" s="13">
        <v>2</v>
      </c>
      <c r="D79" s="14">
        <f t="shared" si="3"/>
        <v>2200</v>
      </c>
      <c r="E79" s="31" t="s">
        <v>42</v>
      </c>
      <c r="F79" s="37">
        <v>5</v>
      </c>
      <c r="G79" s="32"/>
    </row>
    <row r="80" spans="1:7" s="28" customFormat="1" thickBot="1" x14ac:dyDescent="0.4">
      <c r="A80" s="4" t="s">
        <v>33</v>
      </c>
      <c r="B80" s="10">
        <v>30</v>
      </c>
      <c r="C80" s="10">
        <v>2</v>
      </c>
      <c r="D80" s="29">
        <f t="shared" si="3"/>
        <v>2200</v>
      </c>
      <c r="E80" s="30" t="s">
        <v>42</v>
      </c>
      <c r="F80" s="37">
        <v>5</v>
      </c>
      <c r="G80" s="32"/>
    </row>
    <row r="81" spans="1:7" s="28" customFormat="1" thickBot="1" x14ac:dyDescent="0.4">
      <c r="A81" s="4" t="s">
        <v>34</v>
      </c>
      <c r="B81" s="13">
        <v>30</v>
      </c>
      <c r="C81" s="13">
        <v>3</v>
      </c>
      <c r="D81" s="14">
        <f t="shared" si="3"/>
        <v>3520</v>
      </c>
      <c r="E81" s="31" t="s">
        <v>42</v>
      </c>
      <c r="F81" s="37">
        <v>8</v>
      </c>
      <c r="G81" s="32"/>
    </row>
    <row r="82" spans="1:7" s="28" customFormat="1" thickBot="1" x14ac:dyDescent="0.4">
      <c r="A82" s="4" t="s">
        <v>35</v>
      </c>
      <c r="B82" s="10">
        <v>30</v>
      </c>
      <c r="C82" s="10">
        <v>2</v>
      </c>
      <c r="D82" s="29">
        <f t="shared" si="3"/>
        <v>2200</v>
      </c>
      <c r="E82" s="30" t="s">
        <v>42</v>
      </c>
      <c r="F82" s="37">
        <v>5</v>
      </c>
      <c r="G82" s="32"/>
    </row>
    <row r="83" spans="1:7" s="28" customFormat="1" thickBot="1" x14ac:dyDescent="0.4">
      <c r="A83" s="4" t="s">
        <v>54</v>
      </c>
      <c r="B83" s="13">
        <v>30</v>
      </c>
      <c r="C83" s="13">
        <v>3</v>
      </c>
      <c r="D83" s="14">
        <f t="shared" si="3"/>
        <v>2200</v>
      </c>
      <c r="E83" s="24" t="s">
        <v>56</v>
      </c>
      <c r="F83" s="37">
        <v>5</v>
      </c>
      <c r="G83" s="32"/>
    </row>
    <row r="84" spans="1:7" thickBot="1" x14ac:dyDescent="0.4">
      <c r="A84" s="4" t="s">
        <v>3</v>
      </c>
      <c r="B84" s="10"/>
      <c r="C84" s="10"/>
      <c r="D84" s="29"/>
      <c r="E84" s="30"/>
    </row>
    <row r="85" spans="1:7" thickBot="1" x14ac:dyDescent="0.4">
      <c r="A85" s="7" t="s">
        <v>4</v>
      </c>
      <c r="B85" s="18" t="s">
        <v>51</v>
      </c>
      <c r="C85" s="15" t="s">
        <v>52</v>
      </c>
      <c r="D85" s="15" t="s">
        <v>73</v>
      </c>
      <c r="E85" s="8"/>
    </row>
    <row r="86" spans="1:7" thickBot="1" x14ac:dyDescent="0.4">
      <c r="A86" s="7" t="s">
        <v>5</v>
      </c>
      <c r="B86" s="27">
        <f>SUM(B63:B83)/COUNTIF(A63:A83,"&lt;&gt; ")</f>
        <v>34.285714285714285</v>
      </c>
      <c r="C86" s="27">
        <f>SUM(C63:C83)/COUNTIF(B63:B83,"&lt;&gt; ")</f>
        <v>2</v>
      </c>
      <c r="D86" s="26">
        <f>SUM(D63:D83)/COUNTIF(A63:A83,"&lt;&gt; ")</f>
        <v>2262.8571428571427</v>
      </c>
      <c r="E86" s="8"/>
    </row>
    <row r="88" spans="1:7" ht="15.75" customHeight="1" thickBot="1" x14ac:dyDescent="0.4">
      <c r="A88" s="5" t="s">
        <v>11</v>
      </c>
      <c r="B88" s="46" t="s">
        <v>58</v>
      </c>
      <c r="C88" s="47"/>
      <c r="D88" s="47"/>
      <c r="E88" s="47"/>
    </row>
    <row r="89" spans="1:7" ht="29.45" thickBot="1" x14ac:dyDescent="0.4">
      <c r="A89" s="1" t="s">
        <v>0</v>
      </c>
      <c r="B89" s="9" t="s">
        <v>40</v>
      </c>
      <c r="C89" s="9" t="s">
        <v>7</v>
      </c>
      <c r="D89" s="3" t="s">
        <v>2</v>
      </c>
      <c r="E89" s="3" t="s">
        <v>6</v>
      </c>
    </row>
    <row r="90" spans="1:7" s="11" customFormat="1" ht="30.75" thickBot="1" x14ac:dyDescent="0.3">
      <c r="A90" s="4" t="s">
        <v>14</v>
      </c>
      <c r="B90" s="10">
        <f>30*5</f>
        <v>150</v>
      </c>
      <c r="C90" s="5" t="s">
        <v>60</v>
      </c>
      <c r="D90" s="33">
        <f t="shared" ref="D90:D111" si="4">F90*440</f>
        <v>13200</v>
      </c>
      <c r="E90" s="5" t="s">
        <v>61</v>
      </c>
      <c r="F90" s="40">
        <f>(5*3)*2</f>
        <v>30</v>
      </c>
    </row>
    <row r="91" spans="1:7" s="11" customFormat="1" thickBot="1" x14ac:dyDescent="0.4">
      <c r="A91" s="4" t="s">
        <v>79</v>
      </c>
      <c r="B91" s="13">
        <f>3*30</f>
        <v>90</v>
      </c>
      <c r="C91" s="13">
        <v>6</v>
      </c>
      <c r="D91" s="39">
        <f>F91*440</f>
        <v>5720</v>
      </c>
      <c r="E91" s="6" t="s">
        <v>24</v>
      </c>
      <c r="F91" s="35">
        <v>13</v>
      </c>
    </row>
    <row r="92" spans="1:7" s="11" customFormat="1" thickBot="1" x14ac:dyDescent="0.4">
      <c r="A92" s="4" t="s">
        <v>15</v>
      </c>
      <c r="B92" s="10">
        <v>30</v>
      </c>
      <c r="C92" s="10">
        <v>4</v>
      </c>
      <c r="D92" s="33">
        <f t="shared" si="4"/>
        <v>3520</v>
      </c>
      <c r="E92" s="5" t="s">
        <v>36</v>
      </c>
      <c r="F92" s="35">
        <v>8</v>
      </c>
    </row>
    <row r="93" spans="1:7" s="11" customFormat="1" thickBot="1" x14ac:dyDescent="0.4">
      <c r="A93" s="4" t="s">
        <v>16</v>
      </c>
      <c r="B93" s="13">
        <v>30</v>
      </c>
      <c r="C93" s="13">
        <v>5</v>
      </c>
      <c r="D93" s="39">
        <f t="shared" si="4"/>
        <v>3520</v>
      </c>
      <c r="E93" s="6" t="s">
        <v>23</v>
      </c>
      <c r="F93" s="35">
        <v>8</v>
      </c>
    </row>
    <row r="94" spans="1:7" s="11" customFormat="1" thickBot="1" x14ac:dyDescent="0.4">
      <c r="A94" s="4" t="s">
        <v>17</v>
      </c>
      <c r="B94" s="10">
        <v>30</v>
      </c>
      <c r="C94" s="10">
        <v>4</v>
      </c>
      <c r="D94" s="33">
        <f t="shared" si="4"/>
        <v>3520</v>
      </c>
      <c r="E94" s="5" t="s">
        <v>23</v>
      </c>
      <c r="F94" s="35">
        <v>8</v>
      </c>
    </row>
    <row r="95" spans="1:7" s="11" customFormat="1" thickBot="1" x14ac:dyDescent="0.4">
      <c r="A95" s="4" t="s">
        <v>18</v>
      </c>
      <c r="B95" s="13">
        <v>30</v>
      </c>
      <c r="C95" s="13">
        <v>4</v>
      </c>
      <c r="D95" s="39">
        <f t="shared" si="4"/>
        <v>3520</v>
      </c>
      <c r="E95" s="6" t="s">
        <v>23</v>
      </c>
      <c r="F95" s="35">
        <v>8</v>
      </c>
    </row>
    <row r="96" spans="1:7" s="11" customFormat="1" thickBot="1" x14ac:dyDescent="0.4">
      <c r="A96" s="4" t="s">
        <v>19</v>
      </c>
      <c r="B96" s="10">
        <v>30</v>
      </c>
      <c r="C96" s="10">
        <v>4</v>
      </c>
      <c r="D96" s="33">
        <f t="shared" si="4"/>
        <v>3520</v>
      </c>
      <c r="E96" s="5" t="s">
        <v>23</v>
      </c>
      <c r="F96" s="35">
        <v>8</v>
      </c>
    </row>
    <row r="97" spans="1:6" s="11" customFormat="1" thickBot="1" x14ac:dyDescent="0.4">
      <c r="A97" s="4" t="s">
        <v>20</v>
      </c>
      <c r="B97" s="13">
        <v>30</v>
      </c>
      <c r="C97" s="13">
        <v>2</v>
      </c>
      <c r="D97" s="39">
        <f t="shared" si="4"/>
        <v>1760</v>
      </c>
      <c r="E97" s="6" t="s">
        <v>23</v>
      </c>
      <c r="F97" s="35">
        <v>4</v>
      </c>
    </row>
    <row r="98" spans="1:6" s="11" customFormat="1" thickBot="1" x14ac:dyDescent="0.4">
      <c r="A98" s="4" t="s">
        <v>21</v>
      </c>
      <c r="B98" s="10">
        <v>30</v>
      </c>
      <c r="C98" s="10">
        <v>5</v>
      </c>
      <c r="D98" s="33">
        <f t="shared" si="4"/>
        <v>5280</v>
      </c>
      <c r="E98" s="5" t="s">
        <v>23</v>
      </c>
      <c r="F98" s="35">
        <v>12</v>
      </c>
    </row>
    <row r="99" spans="1:6" s="11" customFormat="1" thickBot="1" x14ac:dyDescent="0.4">
      <c r="A99" s="4" t="s">
        <v>22</v>
      </c>
      <c r="B99" s="13">
        <v>30</v>
      </c>
      <c r="C99" s="13">
        <v>2</v>
      </c>
      <c r="D99" s="39">
        <f t="shared" si="4"/>
        <v>1760</v>
      </c>
      <c r="E99" s="6" t="s">
        <v>23</v>
      </c>
      <c r="F99" s="35">
        <v>4</v>
      </c>
    </row>
    <row r="100" spans="1:6" s="12" customFormat="1" ht="15.75" thickBot="1" x14ac:dyDescent="0.3">
      <c r="A100" s="4" t="s">
        <v>25</v>
      </c>
      <c r="B100" s="10">
        <v>30</v>
      </c>
      <c r="C100" s="10">
        <v>4</v>
      </c>
      <c r="D100" s="33">
        <f t="shared" si="4"/>
        <v>3520</v>
      </c>
      <c r="E100" s="5" t="s">
        <v>23</v>
      </c>
      <c r="F100" s="35">
        <v>8</v>
      </c>
    </row>
    <row r="101" spans="1:6" s="12" customFormat="1" thickBot="1" x14ac:dyDescent="0.4">
      <c r="A101" s="4" t="s">
        <v>26</v>
      </c>
      <c r="B101" s="13">
        <v>60</v>
      </c>
      <c r="C101" s="13">
        <v>10</v>
      </c>
      <c r="D101" s="39">
        <f t="shared" si="4"/>
        <v>5720</v>
      </c>
      <c r="E101" s="6" t="s">
        <v>23</v>
      </c>
      <c r="F101" s="38">
        <v>13</v>
      </c>
    </row>
    <row r="102" spans="1:6" s="12" customFormat="1" thickBot="1" x14ac:dyDescent="0.4">
      <c r="A102" s="4" t="s">
        <v>27</v>
      </c>
      <c r="B102" s="10">
        <v>30</v>
      </c>
      <c r="C102" s="10">
        <v>4</v>
      </c>
      <c r="D102" s="33">
        <f t="shared" si="4"/>
        <v>3520</v>
      </c>
      <c r="E102" s="5" t="s">
        <v>23</v>
      </c>
      <c r="F102" s="38">
        <v>8</v>
      </c>
    </row>
    <row r="103" spans="1:6" s="12" customFormat="1" thickBot="1" x14ac:dyDescent="0.4">
      <c r="A103" s="4" t="s">
        <v>28</v>
      </c>
      <c r="B103" s="13">
        <v>30</v>
      </c>
      <c r="C103" s="13">
        <v>4</v>
      </c>
      <c r="D103" s="39">
        <f t="shared" si="4"/>
        <v>4840</v>
      </c>
      <c r="E103" s="6" t="s">
        <v>23</v>
      </c>
      <c r="F103" s="38">
        <v>11</v>
      </c>
    </row>
    <row r="104" spans="1:6" s="12" customFormat="1" thickBot="1" x14ac:dyDescent="0.4">
      <c r="A104" s="4" t="s">
        <v>29</v>
      </c>
      <c r="B104" s="10">
        <v>30</v>
      </c>
      <c r="C104" s="10">
        <v>4</v>
      </c>
      <c r="D104" s="33">
        <f t="shared" si="4"/>
        <v>3520</v>
      </c>
      <c r="E104" s="5" t="s">
        <v>23</v>
      </c>
      <c r="F104" s="38">
        <v>8</v>
      </c>
    </row>
    <row r="105" spans="1:6" s="12" customFormat="1" thickBot="1" x14ac:dyDescent="0.4">
      <c r="A105" s="4" t="s">
        <v>30</v>
      </c>
      <c r="B105" s="13">
        <v>30</v>
      </c>
      <c r="C105" s="13">
        <v>2</v>
      </c>
      <c r="D105" s="39">
        <f t="shared" si="4"/>
        <v>1760</v>
      </c>
      <c r="E105" s="6" t="s">
        <v>23</v>
      </c>
      <c r="F105" s="38">
        <v>4</v>
      </c>
    </row>
    <row r="106" spans="1:6" s="12" customFormat="1" thickBot="1" x14ac:dyDescent="0.4">
      <c r="A106" s="4" t="s">
        <v>31</v>
      </c>
      <c r="B106" s="10">
        <v>30</v>
      </c>
      <c r="C106" s="10">
        <v>4</v>
      </c>
      <c r="D106" s="33">
        <f t="shared" si="4"/>
        <v>3520</v>
      </c>
      <c r="E106" s="5" t="s">
        <v>23</v>
      </c>
      <c r="F106" s="38">
        <v>8</v>
      </c>
    </row>
    <row r="107" spans="1:6" s="12" customFormat="1" thickBot="1" x14ac:dyDescent="0.4">
      <c r="A107" s="4" t="s">
        <v>32</v>
      </c>
      <c r="B107" s="13">
        <v>30</v>
      </c>
      <c r="C107" s="13">
        <v>4</v>
      </c>
      <c r="D107" s="39">
        <f t="shared" si="4"/>
        <v>3520</v>
      </c>
      <c r="E107" s="6" t="s">
        <v>23</v>
      </c>
      <c r="F107" s="38">
        <v>8</v>
      </c>
    </row>
    <row r="108" spans="1:6" s="12" customFormat="1" thickBot="1" x14ac:dyDescent="0.4">
      <c r="A108" s="4" t="s">
        <v>33</v>
      </c>
      <c r="B108" s="10">
        <v>30</v>
      </c>
      <c r="C108" s="10">
        <v>4</v>
      </c>
      <c r="D108" s="33">
        <f t="shared" si="4"/>
        <v>3520</v>
      </c>
      <c r="E108" s="5" t="s">
        <v>23</v>
      </c>
      <c r="F108" s="38">
        <v>8</v>
      </c>
    </row>
    <row r="109" spans="1:6" s="12" customFormat="1" thickBot="1" x14ac:dyDescent="0.4">
      <c r="A109" s="4" t="s">
        <v>34</v>
      </c>
      <c r="B109" s="13">
        <v>60</v>
      </c>
      <c r="C109" s="13">
        <v>10</v>
      </c>
      <c r="D109" s="39">
        <f t="shared" si="4"/>
        <v>5720</v>
      </c>
      <c r="E109" s="6" t="s">
        <v>23</v>
      </c>
      <c r="F109" s="38">
        <v>13</v>
      </c>
    </row>
    <row r="110" spans="1:6" s="12" customFormat="1" thickBot="1" x14ac:dyDescent="0.4">
      <c r="A110" s="4" t="s">
        <v>35</v>
      </c>
      <c r="B110" s="10">
        <v>30</v>
      </c>
      <c r="C110" s="10">
        <v>4</v>
      </c>
      <c r="D110" s="33">
        <f t="shared" si="4"/>
        <v>3520</v>
      </c>
      <c r="E110" s="5" t="s">
        <v>23</v>
      </c>
      <c r="F110" s="38">
        <v>8</v>
      </c>
    </row>
    <row r="111" spans="1:6" s="28" customFormat="1" thickBot="1" x14ac:dyDescent="0.4">
      <c r="A111" s="4" t="s">
        <v>54</v>
      </c>
      <c r="B111" s="13">
        <v>30</v>
      </c>
      <c r="C111" s="13">
        <v>4</v>
      </c>
      <c r="D111" s="39">
        <f t="shared" si="4"/>
        <v>2200</v>
      </c>
      <c r="E111" s="6" t="s">
        <v>23</v>
      </c>
      <c r="F111" s="38">
        <v>5</v>
      </c>
    </row>
    <row r="112" spans="1:6" s="11" customFormat="1" thickBot="1" x14ac:dyDescent="0.4">
      <c r="A112" s="4" t="s">
        <v>3</v>
      </c>
      <c r="B112" s="10"/>
      <c r="C112" s="10"/>
      <c r="D112" s="17"/>
      <c r="E112" s="5"/>
      <c r="F112" s="34"/>
    </row>
    <row r="113" spans="1:6" s="11" customFormat="1" thickBot="1" x14ac:dyDescent="0.4">
      <c r="A113" s="7" t="s">
        <v>4</v>
      </c>
      <c r="B113" s="15" t="s">
        <v>74</v>
      </c>
      <c r="C113" s="15" t="s">
        <v>37</v>
      </c>
      <c r="D113" s="15" t="s">
        <v>59</v>
      </c>
      <c r="E113" s="8"/>
      <c r="F113" s="34"/>
    </row>
    <row r="114" spans="1:6" s="11" customFormat="1" thickBot="1" x14ac:dyDescent="0.4">
      <c r="A114" s="7" t="s">
        <v>5</v>
      </c>
      <c r="B114" s="16">
        <f>SUM(B91:B111)/COUNTIF($A$91:$A$111,"&lt;&gt; ")</f>
        <v>35.714285714285715</v>
      </c>
      <c r="C114" s="16">
        <f t="shared" ref="C114:D114" si="5">SUM(C91:C111)/COUNTIF($A$91:$A$111,"&lt;&gt; ")</f>
        <v>4.4761904761904763</v>
      </c>
      <c r="D114" s="16">
        <f t="shared" si="5"/>
        <v>3666.6666666666665</v>
      </c>
      <c r="E114" s="8"/>
      <c r="F114" s="34"/>
    </row>
    <row r="115" spans="1:6" s="11" customFormat="1" ht="14.45" x14ac:dyDescent="0.35">
      <c r="C115" s="19"/>
      <c r="F115" s="34"/>
    </row>
    <row r="116" spans="1:6" s="11" customFormat="1" ht="15.75" customHeight="1" thickBot="1" x14ac:dyDescent="0.4">
      <c r="A116" s="5" t="s">
        <v>39</v>
      </c>
      <c r="B116" s="46" t="s">
        <v>62</v>
      </c>
      <c r="C116" s="47"/>
      <c r="D116" s="47"/>
      <c r="E116" s="47"/>
      <c r="F116" s="34"/>
    </row>
    <row r="117" spans="1:6" s="11" customFormat="1" ht="29.45" thickBot="1" x14ac:dyDescent="0.4">
      <c r="A117" s="1" t="s">
        <v>0</v>
      </c>
      <c r="B117" s="2" t="s">
        <v>1</v>
      </c>
      <c r="C117" s="9" t="s">
        <v>7</v>
      </c>
      <c r="D117" s="3" t="s">
        <v>2</v>
      </c>
      <c r="E117" s="3" t="s">
        <v>6</v>
      </c>
      <c r="F117" s="34"/>
    </row>
    <row r="118" spans="1:6" s="11" customFormat="1" ht="30.75" thickBot="1" x14ac:dyDescent="0.3">
      <c r="A118" s="4" t="s">
        <v>14</v>
      </c>
      <c r="B118" s="10">
        <f>30*5</f>
        <v>150</v>
      </c>
      <c r="C118" s="5" t="s">
        <v>60</v>
      </c>
      <c r="D118" s="33">
        <f t="shared" ref="D118" si="6">F118*440</f>
        <v>54560</v>
      </c>
      <c r="E118" s="5" t="s">
        <v>61</v>
      </c>
      <c r="F118" s="34">
        <f>31*4</f>
        <v>124</v>
      </c>
    </row>
    <row r="119" spans="1:6" s="11" customFormat="1" ht="29.45" thickBot="1" x14ac:dyDescent="0.4">
      <c r="A119" s="4" t="s">
        <v>79</v>
      </c>
      <c r="B119" s="13">
        <f>3*30</f>
        <v>90</v>
      </c>
      <c r="C119" s="41" t="s">
        <v>63</v>
      </c>
      <c r="D119" s="39">
        <f>F119*440</f>
        <v>14960</v>
      </c>
      <c r="E119" s="6" t="s">
        <v>24</v>
      </c>
      <c r="F119" s="34">
        <v>34</v>
      </c>
    </row>
    <row r="120" spans="1:6" s="11" customFormat="1" thickBot="1" x14ac:dyDescent="0.4">
      <c r="A120" s="4" t="s">
        <v>15</v>
      </c>
      <c r="B120" s="10">
        <f>30*4</f>
        <v>120</v>
      </c>
      <c r="C120" s="42" t="s">
        <v>64</v>
      </c>
      <c r="D120" s="33">
        <f t="shared" ref="D120:D139" si="7">F120*440</f>
        <v>7920</v>
      </c>
      <c r="E120" s="5" t="s">
        <v>36</v>
      </c>
      <c r="F120" s="34">
        <v>18</v>
      </c>
    </row>
    <row r="121" spans="1:6" s="11" customFormat="1" thickBot="1" x14ac:dyDescent="0.4">
      <c r="A121" s="4" t="s">
        <v>16</v>
      </c>
      <c r="B121" s="13">
        <v>90</v>
      </c>
      <c r="C121" s="41" t="s">
        <v>64</v>
      </c>
      <c r="D121" s="39">
        <f t="shared" si="7"/>
        <v>11000</v>
      </c>
      <c r="E121" s="6" t="s">
        <v>23</v>
      </c>
      <c r="F121" s="43">
        <v>25</v>
      </c>
    </row>
    <row r="122" spans="1:6" thickBot="1" x14ac:dyDescent="0.4">
      <c r="A122" s="4" t="s">
        <v>17</v>
      </c>
      <c r="B122" s="10">
        <v>90</v>
      </c>
      <c r="C122" s="42" t="s">
        <v>64</v>
      </c>
      <c r="D122" s="33">
        <f t="shared" si="7"/>
        <v>10560</v>
      </c>
      <c r="E122" s="5" t="s">
        <v>23</v>
      </c>
      <c r="F122" s="43">
        <v>24</v>
      </c>
    </row>
    <row r="123" spans="1:6" thickBot="1" x14ac:dyDescent="0.4">
      <c r="A123" s="4" t="s">
        <v>18</v>
      </c>
      <c r="B123" s="13">
        <v>90</v>
      </c>
      <c r="C123" s="41" t="s">
        <v>64</v>
      </c>
      <c r="D123" s="39">
        <f t="shared" si="7"/>
        <v>8976</v>
      </c>
      <c r="E123" s="6" t="s">
        <v>23</v>
      </c>
      <c r="F123" s="43">
        <v>20.399999999999999</v>
      </c>
    </row>
    <row r="124" spans="1:6" thickBot="1" x14ac:dyDescent="0.4">
      <c r="A124" s="4" t="s">
        <v>19</v>
      </c>
      <c r="B124" s="10">
        <v>90</v>
      </c>
      <c r="C124" s="42" t="s">
        <v>64</v>
      </c>
      <c r="D124" s="33">
        <f t="shared" si="7"/>
        <v>10120</v>
      </c>
      <c r="E124" s="5" t="s">
        <v>23</v>
      </c>
      <c r="F124" s="43">
        <v>23</v>
      </c>
    </row>
    <row r="125" spans="1:6" thickBot="1" x14ac:dyDescent="0.4">
      <c r="A125" s="4" t="s">
        <v>20</v>
      </c>
      <c r="B125" s="13">
        <v>60</v>
      </c>
      <c r="C125" s="41" t="s">
        <v>64</v>
      </c>
      <c r="D125" s="39">
        <f t="shared" si="7"/>
        <v>4400</v>
      </c>
      <c r="E125" s="6" t="s">
        <v>23</v>
      </c>
      <c r="F125" s="43">
        <v>10</v>
      </c>
    </row>
    <row r="126" spans="1:6" thickBot="1" x14ac:dyDescent="0.4">
      <c r="A126" s="4" t="s">
        <v>21</v>
      </c>
      <c r="B126" s="10">
        <v>90</v>
      </c>
      <c r="C126" s="42" t="s">
        <v>64</v>
      </c>
      <c r="D126" s="33">
        <f t="shared" si="7"/>
        <v>13640</v>
      </c>
      <c r="E126" s="5" t="s">
        <v>23</v>
      </c>
      <c r="F126" s="43">
        <v>31</v>
      </c>
    </row>
    <row r="127" spans="1:6" thickBot="1" x14ac:dyDescent="0.4">
      <c r="A127" s="4" t="s">
        <v>22</v>
      </c>
      <c r="B127" s="13">
        <v>60</v>
      </c>
      <c r="C127" s="41" t="s">
        <v>64</v>
      </c>
      <c r="D127" s="39">
        <f t="shared" si="7"/>
        <v>4400</v>
      </c>
      <c r="E127" s="6" t="s">
        <v>23</v>
      </c>
      <c r="F127" s="43">
        <v>10</v>
      </c>
    </row>
    <row r="128" spans="1:6" ht="15.75" thickBot="1" x14ac:dyDescent="0.3">
      <c r="A128" s="4" t="s">
        <v>25</v>
      </c>
      <c r="B128" s="10">
        <v>90</v>
      </c>
      <c r="C128" s="42" t="s">
        <v>64</v>
      </c>
      <c r="D128" s="33">
        <f t="shared" si="7"/>
        <v>10120</v>
      </c>
      <c r="E128" s="5" t="s">
        <v>23</v>
      </c>
      <c r="F128" s="44">
        <v>23</v>
      </c>
    </row>
    <row r="129" spans="1:6" ht="29.45" thickBot="1" x14ac:dyDescent="0.4">
      <c r="A129" s="4" t="s">
        <v>26</v>
      </c>
      <c r="B129" s="13">
        <f t="shared" ref="B129:B137" si="8">30*4</f>
        <v>120</v>
      </c>
      <c r="C129" s="41" t="s">
        <v>63</v>
      </c>
      <c r="D129" s="39">
        <f t="shared" si="7"/>
        <v>15751.999999999998</v>
      </c>
      <c r="E129" s="6" t="s">
        <v>23</v>
      </c>
      <c r="F129" s="44">
        <v>35.799999999999997</v>
      </c>
    </row>
    <row r="130" spans="1:6" thickBot="1" x14ac:dyDescent="0.4">
      <c r="A130" s="4" t="s">
        <v>27</v>
      </c>
      <c r="B130" s="10">
        <v>90</v>
      </c>
      <c r="C130" s="42" t="s">
        <v>64</v>
      </c>
      <c r="D130" s="33">
        <f t="shared" si="7"/>
        <v>9240</v>
      </c>
      <c r="E130" s="5" t="s">
        <v>23</v>
      </c>
      <c r="F130" s="44">
        <v>21</v>
      </c>
    </row>
    <row r="131" spans="1:6" thickBot="1" x14ac:dyDescent="0.4">
      <c r="A131" s="4" t="s">
        <v>28</v>
      </c>
      <c r="B131" s="13">
        <f t="shared" si="8"/>
        <v>120</v>
      </c>
      <c r="C131" s="41" t="s">
        <v>64</v>
      </c>
      <c r="D131" s="39">
        <f t="shared" si="7"/>
        <v>8976</v>
      </c>
      <c r="E131" s="6" t="s">
        <v>23</v>
      </c>
      <c r="F131" s="44">
        <v>20.399999999999999</v>
      </c>
    </row>
    <row r="132" spans="1:6" thickBot="1" x14ac:dyDescent="0.4">
      <c r="A132" s="4" t="s">
        <v>29</v>
      </c>
      <c r="B132" s="10">
        <v>90</v>
      </c>
      <c r="C132" s="42" t="s">
        <v>64</v>
      </c>
      <c r="D132" s="33">
        <f t="shared" si="7"/>
        <v>10384</v>
      </c>
      <c r="E132" s="5" t="s">
        <v>23</v>
      </c>
      <c r="F132" s="44">
        <v>23.6</v>
      </c>
    </row>
    <row r="133" spans="1:6" thickBot="1" x14ac:dyDescent="0.4">
      <c r="A133" s="4" t="s">
        <v>30</v>
      </c>
      <c r="B133" s="13">
        <v>60</v>
      </c>
      <c r="C133" s="41" t="s">
        <v>64</v>
      </c>
      <c r="D133" s="39">
        <f t="shared" si="7"/>
        <v>5808</v>
      </c>
      <c r="E133" s="6" t="s">
        <v>23</v>
      </c>
      <c r="F133" s="44">
        <v>13.2</v>
      </c>
    </row>
    <row r="134" spans="1:6" thickBot="1" x14ac:dyDescent="0.4">
      <c r="A134" s="4" t="s">
        <v>31</v>
      </c>
      <c r="B134" s="10">
        <v>90</v>
      </c>
      <c r="C134" s="42" t="s">
        <v>64</v>
      </c>
      <c r="D134" s="33">
        <f t="shared" si="7"/>
        <v>7655.9999999999991</v>
      </c>
      <c r="E134" s="5" t="s">
        <v>23</v>
      </c>
      <c r="F134" s="44">
        <v>17.399999999999999</v>
      </c>
    </row>
    <row r="135" spans="1:6" thickBot="1" x14ac:dyDescent="0.4">
      <c r="A135" s="4" t="s">
        <v>32</v>
      </c>
      <c r="B135" s="13">
        <f t="shared" si="8"/>
        <v>120</v>
      </c>
      <c r="C135" s="41" t="s">
        <v>64</v>
      </c>
      <c r="D135" s="39">
        <f t="shared" si="7"/>
        <v>11792</v>
      </c>
      <c r="E135" s="6" t="s">
        <v>23</v>
      </c>
      <c r="F135" s="44">
        <v>26.8</v>
      </c>
    </row>
    <row r="136" spans="1:6" thickBot="1" x14ac:dyDescent="0.4">
      <c r="A136" s="4" t="s">
        <v>33</v>
      </c>
      <c r="B136" s="10">
        <v>90</v>
      </c>
      <c r="C136" s="42" t="s">
        <v>64</v>
      </c>
      <c r="D136" s="33">
        <f t="shared" si="7"/>
        <v>8976</v>
      </c>
      <c r="E136" s="5" t="s">
        <v>23</v>
      </c>
      <c r="F136" s="44">
        <v>20.399999999999999</v>
      </c>
    </row>
    <row r="137" spans="1:6" ht="29.45" thickBot="1" x14ac:dyDescent="0.4">
      <c r="A137" s="4" t="s">
        <v>34</v>
      </c>
      <c r="B137" s="13">
        <f t="shared" si="8"/>
        <v>120</v>
      </c>
      <c r="C137" s="41" t="s">
        <v>63</v>
      </c>
      <c r="D137" s="39">
        <f t="shared" si="7"/>
        <v>14431.999999999998</v>
      </c>
      <c r="E137" s="6" t="s">
        <v>23</v>
      </c>
      <c r="F137" s="44">
        <v>32.799999999999997</v>
      </c>
    </row>
    <row r="138" spans="1:6" thickBot="1" x14ac:dyDescent="0.4">
      <c r="A138" s="4" t="s">
        <v>35</v>
      </c>
      <c r="B138" s="10">
        <v>90</v>
      </c>
      <c r="C138" s="42" t="s">
        <v>64</v>
      </c>
      <c r="D138" s="33">
        <f t="shared" si="7"/>
        <v>8184.0000000000009</v>
      </c>
      <c r="E138" s="5" t="s">
        <v>23</v>
      </c>
      <c r="F138" s="44">
        <v>18.600000000000001</v>
      </c>
    </row>
    <row r="139" spans="1:6" thickBot="1" x14ac:dyDescent="0.4">
      <c r="A139" s="4" t="s">
        <v>54</v>
      </c>
      <c r="B139" s="13">
        <v>90</v>
      </c>
      <c r="C139" s="41" t="s">
        <v>64</v>
      </c>
      <c r="D139" s="39">
        <f t="shared" si="7"/>
        <v>7480</v>
      </c>
      <c r="E139" s="6" t="s">
        <v>23</v>
      </c>
      <c r="F139" s="34">
        <v>17</v>
      </c>
    </row>
    <row r="140" spans="1:6" thickBot="1" x14ac:dyDescent="0.4">
      <c r="A140" s="4" t="s">
        <v>3</v>
      </c>
      <c r="B140" s="10"/>
      <c r="C140" s="10"/>
      <c r="D140" s="17"/>
      <c r="E140" s="5"/>
    </row>
    <row r="141" spans="1:6" thickBot="1" x14ac:dyDescent="0.4">
      <c r="A141" s="7" t="s">
        <v>4</v>
      </c>
      <c r="B141" s="15" t="s">
        <v>75</v>
      </c>
      <c r="C141" s="15" t="s">
        <v>76</v>
      </c>
      <c r="D141" s="15" t="s">
        <v>77</v>
      </c>
      <c r="E141" s="8"/>
    </row>
    <row r="142" spans="1:6" thickBot="1" x14ac:dyDescent="0.4">
      <c r="A142" s="7" t="s">
        <v>5</v>
      </c>
      <c r="B142" s="16">
        <f>SUM(B119:B139)/COUNTIF($A$119:$A$139,"&lt;&gt; ")</f>
        <v>92.857142857142861</v>
      </c>
      <c r="C142" s="16">
        <v>8</v>
      </c>
      <c r="D142" s="16">
        <f t="shared" ref="D142" si="9">SUM(D119:D139)/COUNTIF($A$119:$A$139,"&lt;&gt; ")</f>
        <v>9751.2380952380954</v>
      </c>
      <c r="E142" s="8"/>
    </row>
    <row r="144" spans="1:6" s="28" customFormat="1" ht="15.75" customHeight="1" thickBot="1" x14ac:dyDescent="0.4">
      <c r="A144" s="5" t="s">
        <v>68</v>
      </c>
      <c r="B144" s="46" t="s">
        <v>69</v>
      </c>
      <c r="C144" s="47"/>
      <c r="D144" s="47"/>
      <c r="E144" s="47"/>
      <c r="F144" s="34"/>
    </row>
    <row r="145" spans="1:6" s="28" customFormat="1" ht="29.45" thickBot="1" x14ac:dyDescent="0.4">
      <c r="A145" s="1" t="s">
        <v>0</v>
      </c>
      <c r="B145" s="2" t="s">
        <v>1</v>
      </c>
      <c r="C145" s="9" t="s">
        <v>7</v>
      </c>
      <c r="D145" s="3" t="s">
        <v>2</v>
      </c>
      <c r="E145" s="3" t="s">
        <v>6</v>
      </c>
      <c r="F145" s="34"/>
    </row>
    <row r="146" spans="1:6" s="28" customFormat="1" ht="30.75" thickBot="1" x14ac:dyDescent="0.3">
      <c r="A146" s="4" t="s">
        <v>14</v>
      </c>
      <c r="B146" s="10">
        <f>30*5</f>
        <v>150</v>
      </c>
      <c r="C146" s="10" t="s">
        <v>60</v>
      </c>
      <c r="D146" s="33"/>
      <c r="E146" s="5" t="s">
        <v>61</v>
      </c>
      <c r="F146" s="34"/>
    </row>
    <row r="147" spans="1:6" s="28" customFormat="1" ht="29.45" thickBot="1" x14ac:dyDescent="0.4">
      <c r="A147" s="4" t="s">
        <v>79</v>
      </c>
      <c r="B147" s="13">
        <f>3*30</f>
        <v>90</v>
      </c>
      <c r="C147" s="14" t="s">
        <v>63</v>
      </c>
      <c r="D147" s="39"/>
      <c r="E147" s="6" t="s">
        <v>24</v>
      </c>
      <c r="F147" s="34"/>
    </row>
    <row r="148" spans="1:6" s="28" customFormat="1" thickBot="1" x14ac:dyDescent="0.4">
      <c r="A148" s="4" t="s">
        <v>15</v>
      </c>
      <c r="B148" s="10">
        <f>30*4</f>
        <v>120</v>
      </c>
      <c r="C148" s="10" t="s">
        <v>70</v>
      </c>
      <c r="D148" s="33"/>
      <c r="E148" s="5" t="s">
        <v>36</v>
      </c>
      <c r="F148" s="34"/>
    </row>
    <row r="149" spans="1:6" s="28" customFormat="1" thickBot="1" x14ac:dyDescent="0.4">
      <c r="A149" s="4" t="s">
        <v>16</v>
      </c>
      <c r="B149" s="13">
        <v>90</v>
      </c>
      <c r="C149" s="14" t="s">
        <v>70</v>
      </c>
      <c r="D149" s="39"/>
      <c r="E149" s="6" t="s">
        <v>23</v>
      </c>
      <c r="F149" s="44"/>
    </row>
    <row r="150" spans="1:6" s="28" customFormat="1" thickBot="1" x14ac:dyDescent="0.4">
      <c r="A150" s="4" t="s">
        <v>17</v>
      </c>
      <c r="B150" s="10">
        <v>90</v>
      </c>
      <c r="C150" s="10" t="s">
        <v>70</v>
      </c>
      <c r="D150" s="33"/>
      <c r="E150" s="5" t="s">
        <v>23</v>
      </c>
      <c r="F150" s="44"/>
    </row>
    <row r="151" spans="1:6" s="28" customFormat="1" thickBot="1" x14ac:dyDescent="0.4">
      <c r="A151" s="4" t="s">
        <v>18</v>
      </c>
      <c r="B151" s="13">
        <v>90</v>
      </c>
      <c r="C151" s="14" t="s">
        <v>70</v>
      </c>
      <c r="D151" s="39"/>
      <c r="E151" s="6" t="s">
        <v>23</v>
      </c>
      <c r="F151" s="44"/>
    </row>
    <row r="152" spans="1:6" s="28" customFormat="1" thickBot="1" x14ac:dyDescent="0.4">
      <c r="A152" s="4" t="s">
        <v>19</v>
      </c>
      <c r="B152" s="10">
        <v>90</v>
      </c>
      <c r="C152" s="10" t="s">
        <v>70</v>
      </c>
      <c r="D152" s="33"/>
      <c r="E152" s="5" t="s">
        <v>23</v>
      </c>
      <c r="F152" s="44"/>
    </row>
    <row r="153" spans="1:6" s="28" customFormat="1" thickBot="1" x14ac:dyDescent="0.4">
      <c r="A153" s="4" t="s">
        <v>20</v>
      </c>
      <c r="B153" s="13">
        <v>60</v>
      </c>
      <c r="C153" s="14" t="s">
        <v>70</v>
      </c>
      <c r="D153" s="39"/>
      <c r="E153" s="6" t="s">
        <v>23</v>
      </c>
      <c r="F153" s="44"/>
    </row>
    <row r="154" spans="1:6" s="28" customFormat="1" thickBot="1" x14ac:dyDescent="0.4">
      <c r="A154" s="4" t="s">
        <v>21</v>
      </c>
      <c r="B154" s="10">
        <v>90</v>
      </c>
      <c r="C154" s="10" t="s">
        <v>70</v>
      </c>
      <c r="D154" s="33"/>
      <c r="E154" s="5" t="s">
        <v>23</v>
      </c>
      <c r="F154" s="44"/>
    </row>
    <row r="155" spans="1:6" s="28" customFormat="1" thickBot="1" x14ac:dyDescent="0.4">
      <c r="A155" s="4" t="s">
        <v>22</v>
      </c>
      <c r="B155" s="13">
        <v>60</v>
      </c>
      <c r="C155" s="14" t="s">
        <v>70</v>
      </c>
      <c r="D155" s="39"/>
      <c r="E155" s="6" t="s">
        <v>23</v>
      </c>
      <c r="F155" s="44"/>
    </row>
    <row r="156" spans="1:6" s="28" customFormat="1" ht="15.75" thickBot="1" x14ac:dyDescent="0.3">
      <c r="A156" s="4" t="s">
        <v>25</v>
      </c>
      <c r="B156" s="10">
        <v>90</v>
      </c>
      <c r="C156" s="10" t="s">
        <v>70</v>
      </c>
      <c r="D156" s="33"/>
      <c r="E156" s="5" t="s">
        <v>23</v>
      </c>
      <c r="F156" s="44"/>
    </row>
    <row r="157" spans="1:6" s="28" customFormat="1" ht="29.45" thickBot="1" x14ac:dyDescent="0.4">
      <c r="A157" s="4" t="s">
        <v>26</v>
      </c>
      <c r="B157" s="13">
        <f t="shared" ref="B157:B165" si="10">30*4</f>
        <v>120</v>
      </c>
      <c r="C157" s="14" t="s">
        <v>71</v>
      </c>
      <c r="D157" s="39"/>
      <c r="E157" s="6" t="s">
        <v>23</v>
      </c>
      <c r="F157" s="44"/>
    </row>
    <row r="158" spans="1:6" s="28" customFormat="1" thickBot="1" x14ac:dyDescent="0.4">
      <c r="A158" s="4" t="s">
        <v>27</v>
      </c>
      <c r="B158" s="10">
        <v>90</v>
      </c>
      <c r="C158" s="10" t="s">
        <v>70</v>
      </c>
      <c r="D158" s="33"/>
      <c r="E158" s="5" t="s">
        <v>23</v>
      </c>
      <c r="F158" s="44"/>
    </row>
    <row r="159" spans="1:6" s="28" customFormat="1" thickBot="1" x14ac:dyDescent="0.4">
      <c r="A159" s="4" t="s">
        <v>28</v>
      </c>
      <c r="B159" s="13">
        <f t="shared" si="10"/>
        <v>120</v>
      </c>
      <c r="C159" s="14" t="s">
        <v>70</v>
      </c>
      <c r="D159" s="39"/>
      <c r="E159" s="6" t="s">
        <v>23</v>
      </c>
      <c r="F159" s="44"/>
    </row>
    <row r="160" spans="1:6" s="28" customFormat="1" thickBot="1" x14ac:dyDescent="0.4">
      <c r="A160" s="4" t="s">
        <v>29</v>
      </c>
      <c r="B160" s="10">
        <v>90</v>
      </c>
      <c r="C160" s="10" t="s">
        <v>70</v>
      </c>
      <c r="D160" s="33"/>
      <c r="E160" s="5" t="s">
        <v>23</v>
      </c>
      <c r="F160" s="44"/>
    </row>
    <row r="161" spans="1:6" s="28" customFormat="1" thickBot="1" x14ac:dyDescent="0.4">
      <c r="A161" s="4" t="s">
        <v>30</v>
      </c>
      <c r="B161" s="13">
        <v>60</v>
      </c>
      <c r="C161" s="14" t="s">
        <v>70</v>
      </c>
      <c r="D161" s="39"/>
      <c r="E161" s="6" t="s">
        <v>23</v>
      </c>
      <c r="F161" s="44"/>
    </row>
    <row r="162" spans="1:6" s="28" customFormat="1" thickBot="1" x14ac:dyDescent="0.4">
      <c r="A162" s="4" t="s">
        <v>31</v>
      </c>
      <c r="B162" s="10">
        <v>90</v>
      </c>
      <c r="C162" s="10" t="s">
        <v>70</v>
      </c>
      <c r="D162" s="33"/>
      <c r="E162" s="5" t="s">
        <v>23</v>
      </c>
      <c r="F162" s="44"/>
    </row>
    <row r="163" spans="1:6" s="28" customFormat="1" thickBot="1" x14ac:dyDescent="0.4">
      <c r="A163" s="4" t="s">
        <v>32</v>
      </c>
      <c r="B163" s="13">
        <f t="shared" si="10"/>
        <v>120</v>
      </c>
      <c r="C163" s="14" t="s">
        <v>70</v>
      </c>
      <c r="D163" s="39"/>
      <c r="E163" s="6" t="s">
        <v>23</v>
      </c>
      <c r="F163" s="44"/>
    </row>
    <row r="164" spans="1:6" s="28" customFormat="1" thickBot="1" x14ac:dyDescent="0.4">
      <c r="A164" s="4" t="s">
        <v>33</v>
      </c>
      <c r="B164" s="10">
        <v>90</v>
      </c>
      <c r="C164" s="10" t="s">
        <v>70</v>
      </c>
      <c r="D164" s="33"/>
      <c r="E164" s="5" t="s">
        <v>23</v>
      </c>
      <c r="F164" s="44"/>
    </row>
    <row r="165" spans="1:6" s="28" customFormat="1" ht="29.45" thickBot="1" x14ac:dyDescent="0.4">
      <c r="A165" s="4" t="s">
        <v>34</v>
      </c>
      <c r="B165" s="13">
        <f t="shared" si="10"/>
        <v>120</v>
      </c>
      <c r="C165" s="14" t="s">
        <v>71</v>
      </c>
      <c r="D165" s="39"/>
      <c r="E165" s="6" t="s">
        <v>23</v>
      </c>
      <c r="F165" s="44"/>
    </row>
    <row r="166" spans="1:6" s="28" customFormat="1" thickBot="1" x14ac:dyDescent="0.4">
      <c r="A166" s="4" t="s">
        <v>35</v>
      </c>
      <c r="B166" s="10">
        <v>90</v>
      </c>
      <c r="C166" s="10" t="s">
        <v>70</v>
      </c>
      <c r="D166" s="33"/>
      <c r="E166" s="5" t="s">
        <v>23</v>
      </c>
      <c r="F166" s="44"/>
    </row>
    <row r="167" spans="1:6" s="28" customFormat="1" thickBot="1" x14ac:dyDescent="0.4">
      <c r="A167" s="4" t="s">
        <v>54</v>
      </c>
      <c r="B167" s="13">
        <v>90</v>
      </c>
      <c r="C167" s="14" t="s">
        <v>70</v>
      </c>
      <c r="D167" s="39"/>
      <c r="E167" s="6" t="s">
        <v>23</v>
      </c>
      <c r="F167" s="34"/>
    </row>
    <row r="168" spans="1:6" s="28" customFormat="1" ht="15.75" thickBot="1" x14ac:dyDescent="0.3">
      <c r="A168" s="4" t="s">
        <v>3</v>
      </c>
      <c r="B168" s="10"/>
      <c r="C168" s="10"/>
      <c r="D168" s="17"/>
      <c r="E168" s="5"/>
      <c r="F168" s="34"/>
    </row>
    <row r="169" spans="1:6" s="28" customFormat="1" ht="15.75" thickBot="1" x14ac:dyDescent="0.3">
      <c r="A169" s="7" t="s">
        <v>4</v>
      </c>
      <c r="B169" s="15" t="s">
        <v>75</v>
      </c>
      <c r="C169" s="15" t="s">
        <v>78</v>
      </c>
      <c r="D169" s="15"/>
      <c r="E169" s="8"/>
      <c r="F169" s="34"/>
    </row>
    <row r="170" spans="1:6" s="28" customFormat="1" ht="15.75" thickBot="1" x14ac:dyDescent="0.3">
      <c r="A170" s="7" t="s">
        <v>5</v>
      </c>
      <c r="B170" s="16">
        <f>SUM(B147:B167)/COUNTIF($A$147:$A$167,"&lt;&gt; ")</f>
        <v>92.857142857142861</v>
      </c>
      <c r="C170" s="16">
        <v>5</v>
      </c>
      <c r="D170" s="26">
        <f>SUM(D147:D168)/COUNTIF(A147:A168,"&lt;&gt; ")</f>
        <v>0</v>
      </c>
      <c r="E170" s="8"/>
      <c r="F170" s="34"/>
    </row>
  </sheetData>
  <mergeCells count="8">
    <mergeCell ref="A1:E1"/>
    <mergeCell ref="B88:E88"/>
    <mergeCell ref="B60:E60"/>
    <mergeCell ref="B144:E144"/>
    <mergeCell ref="B32:E32"/>
    <mergeCell ref="B116:E116"/>
    <mergeCell ref="B4:E4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Tempi e costi Enti riusanti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2020-05-12T10:54:44Z</dcterms:modified>
</cp:coreProperties>
</file>