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763CEF8E-670B-46C8-BEF7-39001C141E95}" xr6:coauthVersionLast="47" xr6:coauthVersionMax="47" xr10:uidLastSave="{00000000-0000-0000-0000-000000000000}"/>
  <bookViews>
    <workbookView xWindow="-108" yWindow="-108" windowWidth="23256" windowHeight="12456" tabRatio="833" firstSheet="3" activeTab="5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AnswerTypes" sheetId="17" r:id="rId6"/>
    <sheet name="Users" sheetId="2" r:id="rId7"/>
    <sheet name="PredictionPeriods" sheetId="4" r:id="rId8"/>
    <sheet name="Events" sheetId="16" r:id="rId9"/>
    <sheet name="PeriodPredictions" sheetId="5" r:id="rId10"/>
    <sheet name="PrivateLeagues" sheetId="8" r:id="rId11"/>
    <sheet name="ScoringSettings" sheetId="10" r:id="rId12"/>
    <sheet name="PrivateLeagueMembers" sheetId="11" r:id="rId13"/>
    <sheet name="UserScores" sheetId="12" r:id="rId14"/>
    <sheet name="SQL Commands" sheetId="13" r:id="rId15"/>
  </sheets>
  <definedNames>
    <definedName name="_xlnm._FilterDatabase" localSheetId="2" hidden="1">Players!$A$1:$D$87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7" l="1"/>
  <c r="E4" i="17"/>
  <c r="E2" i="17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2" i="3"/>
  <c r="F3" i="16"/>
  <c r="F4" i="16"/>
  <c r="F5" i="16"/>
  <c r="F6" i="16"/>
  <c r="F7" i="16"/>
  <c r="F8" i="16"/>
  <c r="F9" i="16"/>
  <c r="F10" i="16"/>
  <c r="F11" i="16"/>
  <c r="F2" i="16"/>
  <c r="I3" i="14"/>
  <c r="I2" i="14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  <c r="C15" i="16"/>
  <c r="C14" i="16"/>
  <c r="I3" i="4"/>
  <c r="I4" i="4"/>
  <c r="I5" i="4"/>
  <c r="I6" i="4"/>
  <c r="I7" i="4"/>
  <c r="I8" i="4"/>
  <c r="I9" i="4"/>
  <c r="I2" i="4"/>
  <c r="F1" i="16" a="1"/>
  <c r="F1" i="16" s="1"/>
  <c r="I1" i="4" a="1"/>
  <c r="I1" i="4" s="1"/>
  <c r="I1" i="14" a="1"/>
  <c r="I1" i="14" s="1"/>
  <c r="K1" i="1"/>
  <c r="F1" i="3" a="1"/>
  <c r="F1" i="3" s="1"/>
  <c r="K4" i="3" a="1"/>
  <c r="K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<sst xmlns="http://schemas.openxmlformats.org/spreadsheetml/2006/main" count="356" uniqueCount="265">
  <si>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</si>
  <si>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</si>
  <si>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</si>
  <si>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</si>
  <si>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</si>
  <si>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</si>
  <si>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</si>
  <si>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</si>
  <si>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</si>
  <si>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</si>
  <si>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</si>
  <si>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</si>
  <si>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</si>
  <si>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</si>
  <si>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</si>
  <si>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</si>
  <si>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</si>
  <si>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</si>
  <si>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</si>
  <si>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</si>
  <si>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</si>
  <si>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</si>
  <si>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</si>
  <si>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</si>
  <si>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</si>
  <si>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</si>
  <si>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</si>
  <si>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</si>
  <si>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</si>
  <si>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</si>
  <si>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</si>
  <si>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</si>
  <si>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</si>
  <si>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</si>
  <si>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</si>
  <si>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</si>
  <si>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</si>
  <si>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</si>
  <si>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</si>
  <si>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</si>
  <si>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</si>
  <si>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</si>
  <si>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</si>
  <si>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</si>
  <si>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</si>
  <si>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</si>
  <si>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</si>
  <si>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</si>
  <si>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</si>
  <si>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</si>
  <si>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</si>
  <si>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</si>
  <si>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</si>
  <si>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</si>
  <si>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</si>
  <si>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</si>
  <si>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</si>
  <si>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</si>
  <si>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</si>
  <si>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</si>
  <si>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</si>
  <si>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</si>
  <si>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</si>
  <si>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</si>
  <si>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</si>
  <si>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</si>
  <si>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</si>
  <si>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</si>
  <si>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</si>
  <si>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</si>
  <si>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</si>
  <si>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</si>
  <si>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</si>
  <si>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</si>
  <si>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</si>
  <si>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</si>
  <si>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</si>
  <si>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</si>
  <si>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</si>
  <si>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</si>
  <si>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</si>
  <si>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</si>
  <si>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DefaultTeamID</t>
  </si>
  <si>
    <t>PredictionPeriodID</t>
  </si>
  <si>
    <t>KO of Super Bowl LVI</t>
  </si>
  <si>
    <t>PP1</t>
  </si>
  <si>
    <t>IsActive</t>
  </si>
  <si>
    <t>P10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</si>
  <si>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</si>
  <si>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</si>
  <si>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</si>
  <si>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</si>
  <si>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</si>
  <si>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</si>
  <si>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</si>
  <si>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</si>
  <si>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</si>
  <si>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</si>
  <si>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</si>
  <si>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</si>
  <si>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</si>
  <si>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</si>
  <si>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</si>
  <si>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</si>
  <si>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</si>
  <si>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</si>
  <si>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</si>
  <si>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</si>
  <si>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</si>
  <si>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</si>
  <si>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</si>
  <si>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</si>
  <si>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</si>
  <si>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</si>
  <si>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</si>
  <si>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</si>
  <si>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</si>
  <si>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</si>
  <si>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</si>
  <si>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</si>
  <si>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</si>
  <si>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</si>
  <si>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</si>
  <si>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</si>
  <si>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</si>
  <si>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</si>
  <si>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</si>
  <si>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</si>
  <si>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</si>
  <si>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</si>
  <si>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</si>
  <si>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</si>
  <si>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</si>
  <si>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</si>
  <si>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</si>
  <si>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</si>
  <si>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</si>
  <si>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</si>
  <si>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</si>
  <si>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</si>
  <si>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</si>
  <si>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</si>
  <si>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</si>
  <si>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</si>
  <si>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</si>
  <si>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</si>
  <si>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</si>
  <si>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</si>
  <si>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</si>
  <si>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</si>
  <si>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</si>
  <si>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</si>
  <si>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</si>
  <si>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</si>
  <si>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</si>
  <si>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</si>
  <si>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</si>
  <si>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</si>
  <si>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</si>
  <si>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</si>
  <si>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</si>
  <si>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</si>
  <si>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</si>
  <si>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</si>
  <si>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</si>
  <si>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</si>
  <si>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</si>
  <si>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</si>
  <si>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</si>
  <si>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</si>
  <si>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</si>
  <si>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</si>
  <si>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</si>
  <si>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</si>
  <si>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</si>
  <si>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</si>
  <si>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</si>
  <si>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</si>
  <si>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</si>
  <si>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</si>
  <si>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</si>
  <si>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P. J. Walker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</si>
  <si>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</si>
  <si>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</si>
  <si>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</si>
  <si>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</si>
  <si>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</si>
  <si>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</si>
  <si>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</si>
  <si>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</si>
  <si>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</si>
  <si>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</si>
  <si>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</si>
  <si>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</si>
  <si>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</si>
  <si>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</si>
  <si>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</si>
  <si>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</si>
  <si>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</si>
  <si>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</si>
  <si>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</si>
  <si>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</si>
  <si>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</si>
  <si>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</si>
  <si>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</si>
  <si>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</si>
  <si>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</si>
  <si>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</si>
  <si>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</si>
  <si>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</si>
  <si>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</si>
  <si>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</si>
  <si>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</si>
  <si>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</si>
  <si>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</si>
  <si>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</si>
  <si>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</si>
  <si>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</si>
  <si>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</si>
  <si>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</si>
  <si>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SeasonPeriodID</t>
  </si>
  <si>
    <t>GridColumn</t>
  </si>
  <si>
    <t>GridRow</t>
  </si>
  <si>
    <t>ConferenceID</t>
  </si>
  <si>
    <t>GridRowStart</t>
  </si>
  <si>
    <t>GridRowEnd</t>
  </si>
  <si>
    <t>C</t>
  </si>
  <si>
    <t>R</t>
  </si>
  <si>
    <t>Role</t>
  </si>
  <si>
    <t>RoleID</t>
  </si>
  <si>
    <t>max size 20</t>
  </si>
  <si>
    <t>Roles</t>
  </si>
  <si>
    <t>Email</t>
  </si>
  <si>
    <t>Password</t>
  </si>
  <si>
    <t>ROLE_USER</t>
  </si>
  <si>
    <t>ROLE_MODERATOR</t>
  </si>
  <si>
    <t>ROLE_ADMIN</t>
  </si>
  <si>
    <t>EventID</t>
  </si>
  <si>
    <t>EventName</t>
  </si>
  <si>
    <t>DateConfirmed</t>
  </si>
  <si>
    <t>KO of 2022 Regular Season opener</t>
  </si>
  <si>
    <t>KO of 2021 Regular Season opener</t>
  </si>
  <si>
    <t>EventDateTimeUTC</t>
  </si>
  <si>
    <t>Start of 2022 League Year and Free Agency</t>
  </si>
  <si>
    <t>Start of 2022 NFL Draft</t>
  </si>
  <si>
    <t>Start of 2023 League Year and Free Agency</t>
  </si>
  <si>
    <t>Start of 2023 NFL Draft</t>
  </si>
  <si>
    <t>FromEventID</t>
  </si>
  <si>
    <t>ToEventID</t>
  </si>
  <si>
    <t>KO of 1st game in final round of 2022 Regular Season games</t>
  </si>
  <si>
    <t>KO of 1st game in final round of 2021 Regular Season games</t>
  </si>
  <si>
    <t>HowItWorks</t>
  </si>
  <si>
    <t>INSERT INTO roles(roleid,name) VALUES(1,'ROLE_USER');</t>
  </si>
  <si>
    <t>INSERT INTO roles(roleid,name) VALUES(2,'ROLE_MODERATOR');</t>
  </si>
  <si>
    <t>INSERT INTO roles(roleid,name) VALUES(3,'ROLE_ADMIN');</t>
  </si>
  <si>
    <t>AnswerTypeID</t>
  </si>
  <si>
    <t>AnswerType</t>
  </si>
  <si>
    <t>AnswerTypeTidy</t>
  </si>
  <si>
    <t>ANSWERTYPE_PREVIOUS_SEASON_STARTER</t>
  </si>
  <si>
    <t>ANSWERTYPE_DRAFTED</t>
  </si>
  <si>
    <t>ANSWERTYPE_VETERAN</t>
  </si>
  <si>
    <t>Newly Drafted QB</t>
  </si>
  <si>
    <t>Veteran QB</t>
  </si>
  <si>
    <t>Last Season''s Starter</t>
  </si>
  <si>
    <t>INSERT INTO the_qb_carousel.answertypes (answertypeid,answertype,answertypetidy)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</si>
</sst>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92</v>
      </c>
      <c r="B1" s="1" t="s">
        <v>93</v>
      </c>
    </row>
    <row r="2" spans="1:2" x14ac:dyDescent="0.3">
      <c r="A2" t="s">
        <v>47</v>
      </c>
      <c r="B2" t="s">
        <v>98</v>
      </c>
    </row>
    <row r="3" spans="1:2" x14ac:dyDescent="0.3">
      <c r="A3" t="s">
        <v>94</v>
      </c>
      <c r="B3" t="s">
        <v>99</v>
      </c>
    </row>
    <row r="4" spans="1:2" x14ac:dyDescent="0.3">
      <c r="A4" t="s">
        <v>96</v>
      </c>
      <c r="B4" t="s">
        <v>100</v>
      </c>
    </row>
    <row r="5" spans="1:2" x14ac:dyDescent="0.3">
      <c r="A5" t="s">
        <v>95</v>
      </c>
      <c r="B5" t="s">
        <v>101</v>
      </c>
    </row>
    <row r="6" spans="1:2" x14ac:dyDescent="0.3">
      <c r="A6" t="s">
        <v>97</v>
      </c>
      <c r="B6" t="s">
        <v>102</v>
      </c>
    </row>
    <row r="7" spans="1:2" x14ac:dyDescent="0.3">
      <c r="A7" t="s">
        <v>103</v>
      </c>
      <c r="B7" t="s">
        <v>104</v>
      </c>
    </row>
    <row r="8" spans="1:2" x14ac:dyDescent="0.3">
      <c r="A8" t="s">
        <v>112</v>
      </c>
      <c r="B8" t="s">
        <v>105</v>
      </c>
    </row>
    <row r="9" spans="1:2" x14ac:dyDescent="0.3">
      <c r="A9" t="s">
        <v>226</v>
      </c>
      <c r="B9" t="s">
        <v>13</v>
      </c>
    </row>
    <row r="10" spans="1:2" x14ac:dyDescent="0.3">
      <c r="A10" t="s">
        <v>227</v>
      </c>
      <c r="B10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opLeftCell="A8" workbookViewId="0">
      <selection activeCell="K1" sqref="K1:K33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</cols>
  <sheetData>
    <row r="1" spans="1:11" x14ac:dyDescent="0.3">
      <c r="A1" s="5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86</v>
      </c>
      <c r="H1" s="1" t="s">
        <v>221</v>
      </c>
      <c r="I1" s="1" t="s">
        <v>222</v>
      </c>
      <c r="K1" t="str">
        <f>"INSERT INTO the_qb_carousel.teams ("&amp;_xlfn.TEXTJOIN(",",FALSE,A1:I1)&amp;") VALUES"</f>
        <v>INSERT INTO the_qb_carousel.teams (TeamID,Season,Location,Nickname,Conference,Division,IsActive,GridColumn,GridRow) VALUES</v>
      </c>
    </row>
    <row r="2" spans="1:11" x14ac:dyDescent="0.3">
      <c r="A2">
        <v>1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K2" t="str">
        <f>"("&amp;A2&amp;",'"&amp;_xlfn.TEXTJOIN("','",FALSE,B2:F2)&amp;"',"&amp;G2&amp;","&amp;H2&amp;","&amp;I2&amp;")"&amp;IF(LEN(A3)&gt;0,",","")</f>
        <v>(1,'2022','Baltimore','Ravens','AFC','North',1,2,2),</v>
      </c>
    </row>
    <row r="3" spans="1:11" x14ac:dyDescent="0.3">
      <c r="A3">
        <v>2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K3" t="str">
        <f t="shared" ref="K3:K33" si="0">"("&amp;A3&amp;",'"&amp;_xlfn.TEXTJOIN("','",FALSE,B3:F3)&amp;"',"&amp;G3&amp;","&amp;H3&amp;","&amp;I3&amp;")"&amp;IF(LEN(A4)&gt;0,",","")</f>
        <v>(2,'2022','Cincinnati','Bengals','AFC','North',1,2,3),</v>
      </c>
    </row>
    <row r="4" spans="1:11" x14ac:dyDescent="0.3">
      <c r="A4">
        <v>3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K4" t="str">
        <f t="shared" si="0"/>
        <v>(3,'2022','Cleveland','Browns','AFC','North',1,2,4),</v>
      </c>
    </row>
    <row r="5" spans="1:11" x14ac:dyDescent="0.3">
      <c r="A5">
        <v>4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K5" t="str">
        <f t="shared" si="0"/>
        <v>(4,'2022','Pittsburgh','Steelers','AFC','North',1,2,5),</v>
      </c>
    </row>
    <row r="6" spans="1:11" x14ac:dyDescent="0.3">
      <c r="A6">
        <v>5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K6" t="str">
        <f t="shared" si="0"/>
        <v>(5,'2022','Buffalo','Bills','AFC','East',1,3,2),</v>
      </c>
    </row>
    <row r="7" spans="1:11" x14ac:dyDescent="0.3">
      <c r="A7">
        <v>6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K7" t="str">
        <f t="shared" si="0"/>
        <v>(6,'2022','Miami','Dolphins','AFC','East',1,3,3),</v>
      </c>
    </row>
    <row r="8" spans="1:11" x14ac:dyDescent="0.3">
      <c r="A8">
        <v>7</v>
      </c>
      <c r="B8">
        <v>2022</v>
      </c>
      <c r="C8" t="s">
        <v>24</v>
      </c>
      <c r="D8" t="s">
        <v>121</v>
      </c>
      <c r="E8" t="s">
        <v>27</v>
      </c>
      <c r="F8" t="s">
        <v>28</v>
      </c>
      <c r="G8">
        <v>1</v>
      </c>
      <c r="H8">
        <v>3</v>
      </c>
      <c r="I8">
        <v>4</v>
      </c>
      <c r="K8" t="str">
        <f t="shared" si="0"/>
        <v>(7,'2022','New England','Patriots','AFC','East',1,3,4),</v>
      </c>
    </row>
    <row r="9" spans="1:11" x14ac:dyDescent="0.3">
      <c r="A9">
        <v>8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K9" t="str">
        <f t="shared" si="0"/>
        <v>(8,'2022','New York','Jets','AFC','East',1,3,5),</v>
      </c>
    </row>
    <row r="10" spans="1:11" x14ac:dyDescent="0.3">
      <c r="A10">
        <v>9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K10" t="str">
        <f t="shared" si="0"/>
        <v>(9,'2022','Houston','Texans','AFC','South',1,4,2),</v>
      </c>
    </row>
    <row r="11" spans="1:11" x14ac:dyDescent="0.3">
      <c r="A11">
        <v>10</v>
      </c>
      <c r="B11">
        <v>2022</v>
      </c>
      <c r="C11" t="s">
        <v>120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K11" t="str">
        <f t="shared" si="0"/>
        <v>(10,'2022','Indianapolis','Colts','AFC','South',1,4,3),</v>
      </c>
    </row>
    <row r="12" spans="1:11" x14ac:dyDescent="0.3">
      <c r="A12">
        <v>11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K12" t="str">
        <f t="shared" si="0"/>
        <v>(11,'2022','Jacksonville','Jaguars','AFC','South',1,4,4),</v>
      </c>
    </row>
    <row r="13" spans="1:11" x14ac:dyDescent="0.3">
      <c r="A13">
        <v>12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K13" t="str">
        <f t="shared" si="0"/>
        <v>(12,'2022','Tennessee','Titans','AFC','South',1,4,5),</v>
      </c>
    </row>
    <row r="14" spans="1:11" x14ac:dyDescent="0.3">
      <c r="A14">
        <v>13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K14" t="str">
        <f t="shared" si="0"/>
        <v>(13,'2022','Denver','Broncos','AFC','West',1,5,2),</v>
      </c>
    </row>
    <row r="15" spans="1:11" x14ac:dyDescent="0.3">
      <c r="A15">
        <v>14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K15" t="str">
        <f t="shared" si="0"/>
        <v>(14,'2022','Kansas City','Chiefs','AFC','West',1,5,3),</v>
      </c>
    </row>
    <row r="16" spans="1:11" x14ac:dyDescent="0.3">
      <c r="A16">
        <v>15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K16" t="str">
        <f t="shared" si="0"/>
        <v>(15,'2022','Las Vegas','Raiders','AFC','West',1,5,4),</v>
      </c>
    </row>
    <row r="17" spans="1:11" x14ac:dyDescent="0.3">
      <c r="A17">
        <v>16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K17" t="str">
        <f t="shared" si="0"/>
        <v>(16,'2022','Los Angeles','Chargers','AFC','West',1,5,5),</v>
      </c>
    </row>
    <row r="18" spans="1:11" x14ac:dyDescent="0.3">
      <c r="A18">
        <v>17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K18" t="str">
        <f t="shared" si="0"/>
        <v>(17,'2022','Chicago','Bears','NFC','North',1,2,6),</v>
      </c>
    </row>
    <row r="19" spans="1:11" x14ac:dyDescent="0.3">
      <c r="A19">
        <v>18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K19" t="str">
        <f t="shared" si="0"/>
        <v>(18,'2022','Detroit','Lions','NFC','North',1,2,7),</v>
      </c>
    </row>
    <row r="20" spans="1:11" x14ac:dyDescent="0.3">
      <c r="A20">
        <v>19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K20" t="str">
        <f t="shared" si="0"/>
        <v>(19,'2022','Green Bay','Packers','NFC','North',1,2,8),</v>
      </c>
    </row>
    <row r="21" spans="1:11" x14ac:dyDescent="0.3">
      <c r="A21">
        <v>20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K21" t="str">
        <f t="shared" si="0"/>
        <v>(20,'2022','Minnesota','Vikings','NFC','North',1,2,9),</v>
      </c>
    </row>
    <row r="22" spans="1:11" x14ac:dyDescent="0.3">
      <c r="A22">
        <v>21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K22" t="str">
        <f t="shared" si="0"/>
        <v>(21,'2022','Dallas','Cowboys','NFC','East',1,3,6),</v>
      </c>
    </row>
    <row r="23" spans="1:11" x14ac:dyDescent="0.3">
      <c r="A23">
        <v>22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K23" t="str">
        <f t="shared" si="0"/>
        <v>(22,'2022','New York','Giants','NFC','East',1,3,7),</v>
      </c>
    </row>
    <row r="24" spans="1:11" x14ac:dyDescent="0.3">
      <c r="A24">
        <v>23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K24" t="str">
        <f t="shared" si="0"/>
        <v>(23,'2022','Philadelphia','Eagles','NFC','East',1,3,8),</v>
      </c>
    </row>
    <row r="25" spans="1:11" x14ac:dyDescent="0.3">
      <c r="A25">
        <v>24</v>
      </c>
      <c r="B25">
        <v>2022</v>
      </c>
      <c r="C25" t="s">
        <v>17</v>
      </c>
      <c r="D25" t="s">
        <v>122</v>
      </c>
      <c r="E25" t="s">
        <v>15</v>
      </c>
      <c r="F25" t="s">
        <v>28</v>
      </c>
      <c r="G25">
        <v>1</v>
      </c>
      <c r="H25">
        <v>3</v>
      </c>
      <c r="I25">
        <v>9</v>
      </c>
      <c r="K25" t="str">
        <f t="shared" si="0"/>
        <v>(24,'2022','Washington','Commanders','NFC','East',1,3,9),</v>
      </c>
    </row>
    <row r="26" spans="1:11" x14ac:dyDescent="0.3">
      <c r="A26">
        <v>25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K26" t="str">
        <f t="shared" si="0"/>
        <v>(25,'2022','Atlanta','Falcons','NFC','South',1,4,6),</v>
      </c>
    </row>
    <row r="27" spans="1:11" x14ac:dyDescent="0.3">
      <c r="A27">
        <v>26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K27" t="str">
        <f t="shared" si="0"/>
        <v>(26,'2022','Carolina','Panthers','NFC','South',1,4,7),</v>
      </c>
    </row>
    <row r="28" spans="1:11" x14ac:dyDescent="0.3">
      <c r="A28">
        <v>27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K28" t="str">
        <f t="shared" si="0"/>
        <v>(27,'2022','New Orleans','Saints','NFC','South',1,4,8),</v>
      </c>
    </row>
    <row r="29" spans="1:11" x14ac:dyDescent="0.3">
      <c r="A29">
        <v>28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K29" t="str">
        <f t="shared" si="0"/>
        <v>(28,'2022','Tampa Bay','Buccaneers','NFC','South',1,4,9),</v>
      </c>
    </row>
    <row r="30" spans="1:11" x14ac:dyDescent="0.3">
      <c r="A30">
        <v>29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K30" t="str">
        <f t="shared" si="0"/>
        <v>(29,'2022','Arizona','Cardinals','NFC','West',1,5,6),</v>
      </c>
    </row>
    <row r="31" spans="1:11" x14ac:dyDescent="0.3">
      <c r="A31">
        <v>30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K31" t="str">
        <f t="shared" si="0"/>
        <v>(30,'2022','Los Angeles','Rams','NFC','West',1,5,7),</v>
      </c>
    </row>
    <row r="32" spans="1:11" x14ac:dyDescent="0.3">
      <c r="A32">
        <v>31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K32" t="str">
        <f t="shared" si="0"/>
        <v>(31,'2022','San Francisco','49ers','NFC','West',1,5,8),</v>
      </c>
    </row>
    <row r="33" spans="1:11" x14ac:dyDescent="0.3">
      <c r="A33">
        <v>32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K33" t="str">
        <f t="shared" si="0"/>
        <v>(32,'2022','Seattle','Seahawks','NFC','West',1,5,9)</v>
      </c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K94"/>
  <sheetViews>
    <sheetView topLeftCell="A69" workbookViewId="0">
      <selection activeCell="F1" sqref="F1:F94"/>
    </sheetView>
  </sheetViews>
  <sheetFormatPr defaultRowHeight="14.4" x14ac:dyDescent="0.3"/>
  <cols>
    <col min="1" max="1" width="10.21875" bestFit="1" customWidth="1"/>
    <col min="2" max="2" width="33.21875" bestFit="1" customWidth="1"/>
    <col min="3" max="3" width="13.6640625" bestFit="1" customWidth="1"/>
  </cols>
  <sheetData>
    <row r="1" spans="1:11" s="1" customFormat="1" x14ac:dyDescent="0.3">
      <c r="A1" s="5" t="s">
        <v>81</v>
      </c>
      <c r="B1" s="1" t="s">
        <v>126</v>
      </c>
      <c r="C1" s="1" t="s">
        <v>82</v>
      </c>
      <c r="D1" s="1" t="s">
        <v>86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the_qb_carousel.Players(PlayerID,Name,DefaultTeamID,IsActive) VALUES</v>
      </c>
    </row>
    <row r="2" spans="1:11" x14ac:dyDescent="0.3">
      <c r="A2">
        <v>1</v>
      </c>
      <c r="B2" t="s">
        <v>164</v>
      </c>
      <c r="C2">
        <v>19</v>
      </c>
      <c r="D2">
        <v>1</v>
      </c>
      <c r="F2" t="str">
        <f>"("&amp;A2&amp;",'"&amp;B2&amp;"',"&amp;IF(LEN(C2)&gt;0,C2,"NULL")&amp;","&amp;D2&amp;")"&amp;IF(LEN(A3)&gt;0,",","")</f>
        <v>(1,'Aaron Rodgers',19,1),</v>
      </c>
    </row>
    <row r="3" spans="1:11" x14ac:dyDescent="0.3">
      <c r="A3">
        <v>2</v>
      </c>
      <c r="B3" t="s">
        <v>159</v>
      </c>
      <c r="D3">
        <v>1</v>
      </c>
      <c r="F3" t="str">
        <f t="shared" ref="F3:F66" si="0">"("&amp;A3&amp;",'"&amp;B3&amp;"',"&amp;IF(LEN(C3)&gt;0,C3,"NULL")&amp;","&amp;D3&amp;")"&amp;IF(LEN(A4)&gt;0,",","")</f>
        <v>(2,'Andy Dalton',NULL,1),</v>
      </c>
    </row>
    <row r="4" spans="1:11" x14ac:dyDescent="0.3">
      <c r="A4">
        <v>3</v>
      </c>
      <c r="B4" t="s">
        <v>205</v>
      </c>
      <c r="C4">
        <v>3</v>
      </c>
      <c r="D4">
        <v>1</v>
      </c>
      <c r="F4" t="str">
        <f t="shared" si="0"/>
        <v>(3,'Baker Mayfield',3,1),</v>
      </c>
      <c r="K4" t="str" cm="1">
        <f t="array" aca="1" ref="K4" ca="1">MID(CELL("filename",A1),FIND("]",CELL("filename",A1))+1,255)</f>
        <v>Players</v>
      </c>
    </row>
    <row r="5" spans="1:11" x14ac:dyDescent="0.3">
      <c r="A5">
        <v>4</v>
      </c>
      <c r="B5" t="s">
        <v>132</v>
      </c>
      <c r="C5">
        <v>4</v>
      </c>
      <c r="D5">
        <v>1</v>
      </c>
      <c r="F5" t="str">
        <f t="shared" si="0"/>
        <v>(4,'Ben Roethlisberger',4,1),</v>
      </c>
    </row>
    <row r="6" spans="1:11" x14ac:dyDescent="0.3">
      <c r="A6">
        <v>5</v>
      </c>
      <c r="B6" t="s">
        <v>186</v>
      </c>
      <c r="D6">
        <v>1</v>
      </c>
      <c r="F6" t="str">
        <f t="shared" si="0"/>
        <v>(5,'Blaine Gabbert',NULL,1),</v>
      </c>
    </row>
    <row r="7" spans="1:11" x14ac:dyDescent="0.3">
      <c r="A7">
        <v>6</v>
      </c>
      <c r="B7" t="s">
        <v>203</v>
      </c>
      <c r="D7">
        <v>1</v>
      </c>
      <c r="F7" t="str">
        <f t="shared" si="0"/>
        <v>(6,'Brandon Allen',NULL,1),</v>
      </c>
    </row>
    <row r="8" spans="1:11" x14ac:dyDescent="0.3">
      <c r="A8">
        <v>7</v>
      </c>
      <c r="B8" t="s">
        <v>150</v>
      </c>
      <c r="D8">
        <v>1</v>
      </c>
      <c r="F8" t="str">
        <f t="shared" si="0"/>
        <v>(7,'Brett Rypien',NULL,1),</v>
      </c>
    </row>
    <row r="9" spans="1:11" x14ac:dyDescent="0.3">
      <c r="A9">
        <v>8</v>
      </c>
      <c r="B9" t="s">
        <v>136</v>
      </c>
      <c r="D9">
        <v>1</v>
      </c>
      <c r="F9" t="str">
        <f t="shared" si="0"/>
        <v>(8,'Brian Hoyer',NULL,1),</v>
      </c>
    </row>
    <row r="10" spans="1:11" x14ac:dyDescent="0.3">
      <c r="A10">
        <v>9</v>
      </c>
      <c r="B10" t="s">
        <v>210</v>
      </c>
      <c r="D10">
        <v>1</v>
      </c>
      <c r="F10" t="str">
        <f t="shared" si="0"/>
        <v>(9,'Bryce Perkins',NULL,1),</v>
      </c>
    </row>
    <row r="11" spans="1:11" x14ac:dyDescent="0.3">
      <c r="A11">
        <v>10</v>
      </c>
      <c r="B11" t="s">
        <v>180</v>
      </c>
      <c r="D11">
        <v>1</v>
      </c>
      <c r="F11" t="str">
        <f t="shared" si="0"/>
        <v>(10,'Cam Newton',NULL,1),</v>
      </c>
    </row>
    <row r="12" spans="1:11" x14ac:dyDescent="0.3">
      <c r="A12">
        <v>11</v>
      </c>
      <c r="B12" t="s">
        <v>145</v>
      </c>
      <c r="C12">
        <v>10</v>
      </c>
      <c r="D12">
        <v>1</v>
      </c>
      <c r="F12" t="str">
        <f t="shared" si="0"/>
        <v>(11,'Carson Wentz',10,1),</v>
      </c>
    </row>
    <row r="13" spans="1:11" x14ac:dyDescent="0.3">
      <c r="A13">
        <v>12</v>
      </c>
      <c r="B13" t="s">
        <v>129</v>
      </c>
      <c r="D13">
        <v>1</v>
      </c>
      <c r="F13" t="str">
        <f t="shared" si="0"/>
        <v>(12,'Case Keenum',NULL,1),</v>
      </c>
    </row>
    <row r="14" spans="1:11" x14ac:dyDescent="0.3">
      <c r="A14">
        <v>13</v>
      </c>
      <c r="B14" t="s">
        <v>152</v>
      </c>
      <c r="D14">
        <v>1</v>
      </c>
      <c r="F14" t="str">
        <f t="shared" si="0"/>
        <v>(13,'Chad Henne',NULL,1),</v>
      </c>
    </row>
    <row r="15" spans="1:11" x14ac:dyDescent="0.3">
      <c r="A15">
        <v>14</v>
      </c>
      <c r="B15" t="s">
        <v>156</v>
      </c>
      <c r="D15">
        <v>1</v>
      </c>
      <c r="F15" t="str">
        <f t="shared" si="0"/>
        <v>(14,'Chase Daniel',NULL,1),</v>
      </c>
    </row>
    <row r="16" spans="1:11" x14ac:dyDescent="0.3">
      <c r="A16">
        <v>15</v>
      </c>
      <c r="B16" t="s">
        <v>188</v>
      </c>
      <c r="D16">
        <v>1</v>
      </c>
      <c r="F16" t="str">
        <f t="shared" si="0"/>
        <v>(15,'Colt McCoy',NULL,1),</v>
      </c>
    </row>
    <row r="17" spans="1:6" x14ac:dyDescent="0.3">
      <c r="A17">
        <v>16</v>
      </c>
      <c r="B17" t="s">
        <v>168</v>
      </c>
      <c r="D17">
        <v>1</v>
      </c>
      <c r="F17" t="str">
        <f t="shared" si="0"/>
        <v>(16,'Cooper Rush',NULL,1),</v>
      </c>
    </row>
    <row r="18" spans="1:6" x14ac:dyDescent="0.3">
      <c r="A18">
        <v>17</v>
      </c>
      <c r="B18" t="s">
        <v>167</v>
      </c>
      <c r="C18">
        <v>21</v>
      </c>
      <c r="D18">
        <v>1</v>
      </c>
      <c r="F18" t="str">
        <f t="shared" si="0"/>
        <v>(17,'Dak Prescott',21,1),</v>
      </c>
    </row>
    <row r="19" spans="1:6" x14ac:dyDescent="0.3">
      <c r="A19">
        <v>18</v>
      </c>
      <c r="B19" t="s">
        <v>208</v>
      </c>
      <c r="C19">
        <v>22</v>
      </c>
      <c r="D19">
        <v>1</v>
      </c>
      <c r="F19" t="str">
        <f t="shared" si="0"/>
        <v>(18,'Daniel Jones',22,1),</v>
      </c>
    </row>
    <row r="20" spans="1:6" x14ac:dyDescent="0.3">
      <c r="A20">
        <v>19</v>
      </c>
      <c r="B20" t="s">
        <v>161</v>
      </c>
      <c r="D20">
        <v>1</v>
      </c>
      <c r="F20" t="str">
        <f t="shared" si="0"/>
        <v>(19,'David Blough',NULL,1),</v>
      </c>
    </row>
    <row r="21" spans="1:6" x14ac:dyDescent="0.3">
      <c r="A21">
        <v>20</v>
      </c>
      <c r="B21" t="s">
        <v>141</v>
      </c>
      <c r="C21">
        <v>9</v>
      </c>
      <c r="D21">
        <v>1</v>
      </c>
      <c r="F21" t="str">
        <f t="shared" si="0"/>
        <v>(20,'Davis Mills',9,1),</v>
      </c>
    </row>
    <row r="22" spans="1:6" x14ac:dyDescent="0.3">
      <c r="A22">
        <v>21</v>
      </c>
      <c r="B22" t="s">
        <v>154</v>
      </c>
      <c r="C22">
        <v>15</v>
      </c>
      <c r="D22">
        <v>1</v>
      </c>
      <c r="F22" t="str">
        <f t="shared" si="0"/>
        <v>(21,'Derek Carr',15,1),</v>
      </c>
    </row>
    <row r="23" spans="1:6" x14ac:dyDescent="0.3">
      <c r="A23">
        <v>22</v>
      </c>
      <c r="B23" t="s">
        <v>143</v>
      </c>
      <c r="D23">
        <v>1</v>
      </c>
      <c r="F23" t="str">
        <f t="shared" si="0"/>
        <v>(22,'Deshaun Watson',NULL,1),</v>
      </c>
    </row>
    <row r="24" spans="1:6" x14ac:dyDescent="0.3">
      <c r="A24">
        <v>23</v>
      </c>
      <c r="B24" t="s">
        <v>149</v>
      </c>
      <c r="D24">
        <v>1</v>
      </c>
      <c r="F24" t="str">
        <f t="shared" si="0"/>
        <v>(23,'Drew Lock',NULL,1),</v>
      </c>
    </row>
    <row r="25" spans="1:6" x14ac:dyDescent="0.3">
      <c r="A25">
        <v>24</v>
      </c>
      <c r="B25" t="s">
        <v>131</v>
      </c>
      <c r="D25">
        <v>1</v>
      </c>
      <c r="F25" t="str">
        <f t="shared" si="0"/>
        <v>(24,'Dwayne Haskins',NULL,1),</v>
      </c>
    </row>
    <row r="26" spans="1:6" x14ac:dyDescent="0.3">
      <c r="A26">
        <v>25</v>
      </c>
      <c r="B26" t="s">
        <v>158</v>
      </c>
      <c r="D26">
        <v>1</v>
      </c>
      <c r="F26" t="str">
        <f t="shared" si="0"/>
        <v>(25,'Easton Stick',NULL,1),</v>
      </c>
    </row>
    <row r="27" spans="1:6" x14ac:dyDescent="0.3">
      <c r="A27">
        <v>26</v>
      </c>
      <c r="B27" t="s">
        <v>177</v>
      </c>
      <c r="D27">
        <v>1</v>
      </c>
      <c r="F27" t="str">
        <f t="shared" si="0"/>
        <v>(26,'Feleipe Franks',NULL,1),</v>
      </c>
    </row>
    <row r="28" spans="1:6" x14ac:dyDescent="0.3">
      <c r="A28">
        <v>27</v>
      </c>
      <c r="B28" t="s">
        <v>172</v>
      </c>
      <c r="D28">
        <v>1</v>
      </c>
      <c r="F28" t="str">
        <f t="shared" si="0"/>
        <v>(27,'Gardner Minshew',NULL,1),</v>
      </c>
    </row>
    <row r="29" spans="1:6" x14ac:dyDescent="0.3">
      <c r="A29">
        <v>28</v>
      </c>
      <c r="B29" t="s">
        <v>175</v>
      </c>
      <c r="D29">
        <v>1</v>
      </c>
      <c r="F29" t="str">
        <f t="shared" si="0"/>
        <v>(28,'Garrett Gilbert',NULL,1),</v>
      </c>
    </row>
    <row r="30" spans="1:6" x14ac:dyDescent="0.3">
      <c r="A30">
        <v>29</v>
      </c>
      <c r="B30" t="s">
        <v>194</v>
      </c>
      <c r="D30">
        <v>1</v>
      </c>
      <c r="F30" t="str">
        <f t="shared" si="0"/>
        <v>(29,'Geno Smith',NULL,1),</v>
      </c>
    </row>
    <row r="31" spans="1:6" x14ac:dyDescent="0.3">
      <c r="A31">
        <v>30</v>
      </c>
      <c r="B31" t="s">
        <v>182</v>
      </c>
      <c r="D31">
        <v>1</v>
      </c>
      <c r="F31" t="str">
        <f t="shared" si="0"/>
        <v>(30,'Ian Book',NULL,1),</v>
      </c>
    </row>
    <row r="32" spans="1:6" x14ac:dyDescent="0.3">
      <c r="A32">
        <v>31</v>
      </c>
      <c r="B32" t="s">
        <v>193</v>
      </c>
      <c r="D32">
        <v>1</v>
      </c>
      <c r="F32" t="str">
        <f t="shared" si="0"/>
        <v>(31,'Jacob Eason',NULL,1),</v>
      </c>
    </row>
    <row r="33" spans="1:6" x14ac:dyDescent="0.3">
      <c r="A33">
        <v>32</v>
      </c>
      <c r="B33" t="s">
        <v>134</v>
      </c>
      <c r="D33">
        <v>1</v>
      </c>
      <c r="F33" t="str">
        <f t="shared" si="0"/>
        <v>(32,'Jacoby Brissett',NULL,1),</v>
      </c>
    </row>
    <row r="34" spans="1:6" x14ac:dyDescent="0.3">
      <c r="A34">
        <v>33</v>
      </c>
      <c r="B34" t="s">
        <v>169</v>
      </c>
      <c r="D34">
        <v>1</v>
      </c>
      <c r="F34" t="str">
        <f t="shared" si="0"/>
        <v>(33,'Jake Fromm',NULL,1),</v>
      </c>
    </row>
    <row r="35" spans="1:6" x14ac:dyDescent="0.3">
      <c r="A35">
        <v>34</v>
      </c>
      <c r="B35" t="s">
        <v>171</v>
      </c>
      <c r="C35">
        <v>23</v>
      </c>
      <c r="D35">
        <v>1</v>
      </c>
      <c r="F35" t="str">
        <f t="shared" si="0"/>
        <v>(34,'Jalen Hurts',23,1),</v>
      </c>
    </row>
    <row r="36" spans="1:6" x14ac:dyDescent="0.3">
      <c r="A36">
        <v>35</v>
      </c>
      <c r="B36" t="s">
        <v>209</v>
      </c>
      <c r="C36">
        <v>27</v>
      </c>
      <c r="D36">
        <v>1</v>
      </c>
      <c r="F36" t="str">
        <f t="shared" si="0"/>
        <v>(35,'Jameis Winston',27,1),</v>
      </c>
    </row>
    <row r="37" spans="1:6" x14ac:dyDescent="0.3">
      <c r="A37">
        <v>36</v>
      </c>
      <c r="B37" t="s">
        <v>162</v>
      </c>
      <c r="C37">
        <v>18</v>
      </c>
      <c r="D37">
        <v>1</v>
      </c>
      <c r="F37" t="str">
        <f t="shared" si="0"/>
        <v>(36,'Jared Goff',18,1),</v>
      </c>
    </row>
    <row r="38" spans="1:6" x14ac:dyDescent="0.3">
      <c r="A38">
        <v>37</v>
      </c>
      <c r="B38" t="s">
        <v>138</v>
      </c>
      <c r="D38">
        <v>1</v>
      </c>
      <c r="F38" t="str">
        <f t="shared" si="0"/>
        <v>(37,'Jarrett Stidham',NULL,1),</v>
      </c>
    </row>
    <row r="39" spans="1:6" x14ac:dyDescent="0.3">
      <c r="A39">
        <v>38</v>
      </c>
      <c r="B39" t="s">
        <v>191</v>
      </c>
      <c r="C39">
        <v>31</v>
      </c>
      <c r="D39">
        <v>1</v>
      </c>
      <c r="F39" t="str">
        <f t="shared" si="0"/>
        <v>(38,'Jimmy Garoppolo',31,1),</v>
      </c>
    </row>
    <row r="40" spans="1:6" x14ac:dyDescent="0.3">
      <c r="A40">
        <v>39</v>
      </c>
      <c r="B40" t="s">
        <v>204</v>
      </c>
      <c r="C40">
        <v>2</v>
      </c>
      <c r="D40">
        <v>1</v>
      </c>
      <c r="F40" t="str">
        <f t="shared" si="0"/>
        <v>(39,'Joe Burrow',2,1),</v>
      </c>
    </row>
    <row r="41" spans="1:6" x14ac:dyDescent="0.3">
      <c r="A41">
        <v>40</v>
      </c>
      <c r="B41" t="s">
        <v>139</v>
      </c>
      <c r="D41">
        <v>1</v>
      </c>
      <c r="F41" t="str">
        <f t="shared" si="0"/>
        <v>(40,'Joe Flacco',NULL,1),</v>
      </c>
    </row>
    <row r="42" spans="1:6" x14ac:dyDescent="0.3">
      <c r="A42">
        <v>41</v>
      </c>
      <c r="B42" t="s">
        <v>212</v>
      </c>
      <c r="D42">
        <v>1</v>
      </c>
      <c r="F42" t="str">
        <f t="shared" si="0"/>
        <v>(41,'John Wolford',NULL,1),</v>
      </c>
    </row>
    <row r="43" spans="1:6" x14ac:dyDescent="0.3">
      <c r="A43">
        <v>42</v>
      </c>
      <c r="B43" t="s">
        <v>163</v>
      </c>
      <c r="D43">
        <v>1</v>
      </c>
      <c r="F43" t="str">
        <f t="shared" si="0"/>
        <v>(42,'Jordan Love',NULL,1),</v>
      </c>
    </row>
    <row r="44" spans="1:6" x14ac:dyDescent="0.3">
      <c r="A44">
        <v>43</v>
      </c>
      <c r="B44" t="s">
        <v>198</v>
      </c>
      <c r="C44">
        <v>5</v>
      </c>
      <c r="D44">
        <v>1</v>
      </c>
      <c r="F44" t="str">
        <f t="shared" si="0"/>
        <v>(43,'Josh Allen',5,1),</v>
      </c>
    </row>
    <row r="45" spans="1:6" x14ac:dyDescent="0.3">
      <c r="A45">
        <v>44</v>
      </c>
      <c r="B45" t="s">
        <v>196</v>
      </c>
      <c r="D45">
        <v>1</v>
      </c>
      <c r="F45" t="str">
        <f t="shared" si="0"/>
        <v>(44,'Josh Johnson',NULL,1),</v>
      </c>
    </row>
    <row r="46" spans="1:6" x14ac:dyDescent="0.3">
      <c r="A46">
        <v>45</v>
      </c>
      <c r="B46" t="s">
        <v>178</v>
      </c>
      <c r="D46">
        <v>1</v>
      </c>
      <c r="F46" t="str">
        <f t="shared" si="0"/>
        <v>(45,'Josh Rosen',NULL,1),</v>
      </c>
    </row>
    <row r="47" spans="1:6" x14ac:dyDescent="0.3">
      <c r="A47">
        <v>46</v>
      </c>
      <c r="B47" t="s">
        <v>207</v>
      </c>
      <c r="C47">
        <v>17</v>
      </c>
      <c r="D47">
        <v>1</v>
      </c>
      <c r="F47" t="str">
        <f t="shared" si="0"/>
        <v>(46,'Justin Fields',17,1),</v>
      </c>
    </row>
    <row r="48" spans="1:6" x14ac:dyDescent="0.3">
      <c r="A48">
        <v>47</v>
      </c>
      <c r="B48" t="s">
        <v>157</v>
      </c>
      <c r="C48">
        <v>16</v>
      </c>
      <c r="D48">
        <v>1</v>
      </c>
      <c r="F48" t="str">
        <f t="shared" si="0"/>
        <v>(47,'Justin Herbert',16,1),</v>
      </c>
    </row>
    <row r="49" spans="1:6" x14ac:dyDescent="0.3">
      <c r="A49">
        <v>48</v>
      </c>
      <c r="B49" t="s">
        <v>166</v>
      </c>
      <c r="D49">
        <v>1</v>
      </c>
      <c r="F49" t="str">
        <f t="shared" si="0"/>
        <v>(48,'Kellen Mond',NULL,1),</v>
      </c>
    </row>
    <row r="50" spans="1:6" x14ac:dyDescent="0.3">
      <c r="A50">
        <v>49</v>
      </c>
      <c r="B50" t="s">
        <v>165</v>
      </c>
      <c r="C50">
        <v>20</v>
      </c>
      <c r="D50">
        <v>1</v>
      </c>
      <c r="F50" t="str">
        <f t="shared" si="0"/>
        <v>(49,'Kirk Cousins',20,1),</v>
      </c>
    </row>
    <row r="51" spans="1:6" x14ac:dyDescent="0.3">
      <c r="A51">
        <v>50</v>
      </c>
      <c r="B51" t="s">
        <v>174</v>
      </c>
      <c r="D51">
        <v>1</v>
      </c>
      <c r="F51" t="str">
        <f t="shared" si="0"/>
        <v>(50,'Kyle Allen',NULL,1),</v>
      </c>
    </row>
    <row r="52" spans="1:6" x14ac:dyDescent="0.3">
      <c r="A52">
        <v>51</v>
      </c>
      <c r="B52" t="s">
        <v>187</v>
      </c>
      <c r="D52">
        <v>1</v>
      </c>
      <c r="F52" t="str">
        <f t="shared" si="0"/>
        <v>(51,'Kyle Trask',NULL,1),</v>
      </c>
    </row>
    <row r="53" spans="1:6" x14ac:dyDescent="0.3">
      <c r="A53">
        <v>52</v>
      </c>
      <c r="B53" t="s">
        <v>190</v>
      </c>
      <c r="C53">
        <v>29</v>
      </c>
      <c r="D53">
        <v>1</v>
      </c>
      <c r="F53" t="str">
        <f t="shared" si="0"/>
        <v>(52,'Kyler Murray',29,1),</v>
      </c>
    </row>
    <row r="54" spans="1:6" x14ac:dyDescent="0.3">
      <c r="A54">
        <v>53</v>
      </c>
      <c r="B54" t="s">
        <v>128</v>
      </c>
      <c r="C54">
        <v>1</v>
      </c>
      <c r="D54">
        <v>1</v>
      </c>
      <c r="F54" t="str">
        <f t="shared" si="0"/>
        <v>(53,'Lamar Jackson',1,1),</v>
      </c>
    </row>
    <row r="55" spans="1:6" x14ac:dyDescent="0.3">
      <c r="A55">
        <v>54</v>
      </c>
      <c r="B55" t="s">
        <v>148</v>
      </c>
      <c r="D55">
        <v>1</v>
      </c>
      <c r="F55" t="str">
        <f t="shared" si="0"/>
        <v>(54,'Logan Woodside',NULL,1),</v>
      </c>
    </row>
    <row r="56" spans="1:6" x14ac:dyDescent="0.3">
      <c r="A56">
        <v>55</v>
      </c>
      <c r="B56" t="s">
        <v>137</v>
      </c>
      <c r="C56">
        <v>7</v>
      </c>
      <c r="D56">
        <v>1</v>
      </c>
      <c r="F56" t="str">
        <f t="shared" si="0"/>
        <v>(55,'Mac Jones',7,1),</v>
      </c>
    </row>
    <row r="57" spans="1:6" x14ac:dyDescent="0.3">
      <c r="A57">
        <v>56</v>
      </c>
      <c r="B57" t="s">
        <v>155</v>
      </c>
      <c r="D57">
        <v>1</v>
      </c>
      <c r="F57" t="str">
        <f t="shared" si="0"/>
        <v>(56,'Marcus Mariota',NULL,1),</v>
      </c>
    </row>
    <row r="58" spans="1:6" x14ac:dyDescent="0.3">
      <c r="A58">
        <v>57</v>
      </c>
      <c r="B58" t="s">
        <v>197</v>
      </c>
      <c r="D58">
        <v>1</v>
      </c>
      <c r="F58" t="str">
        <f t="shared" si="0"/>
        <v>(57,'Mason Rudolph',NULL,1),</v>
      </c>
    </row>
    <row r="59" spans="1:6" x14ac:dyDescent="0.3">
      <c r="A59">
        <v>58</v>
      </c>
      <c r="B59" t="s">
        <v>202</v>
      </c>
      <c r="C59">
        <v>25</v>
      </c>
      <c r="D59">
        <v>1</v>
      </c>
      <c r="F59" t="str">
        <f t="shared" si="0"/>
        <v>(58,'Matt Ryan',25,1),</v>
      </c>
    </row>
    <row r="60" spans="1:6" x14ac:dyDescent="0.3">
      <c r="A60">
        <v>59</v>
      </c>
      <c r="B60" t="s">
        <v>211</v>
      </c>
      <c r="C60">
        <v>30</v>
      </c>
      <c r="D60">
        <v>1</v>
      </c>
      <c r="F60" t="str">
        <f t="shared" si="0"/>
        <v>(59,'Matthew Stafford',30,1),</v>
      </c>
    </row>
    <row r="61" spans="1:6" x14ac:dyDescent="0.3">
      <c r="A61">
        <v>60</v>
      </c>
      <c r="B61" t="s">
        <v>170</v>
      </c>
      <c r="D61">
        <v>1</v>
      </c>
      <c r="F61" t="str">
        <f t="shared" si="0"/>
        <v>(60,'Mike Glennon',NULL,1),</v>
      </c>
    </row>
    <row r="62" spans="1:6" x14ac:dyDescent="0.3">
      <c r="A62">
        <v>61</v>
      </c>
      <c r="B62" t="s">
        <v>199</v>
      </c>
      <c r="D62">
        <v>1</v>
      </c>
      <c r="F62" t="str">
        <f t="shared" si="0"/>
        <v>(61,'Mike White',NULL,1),</v>
      </c>
    </row>
    <row r="63" spans="1:6" x14ac:dyDescent="0.3">
      <c r="A63">
        <v>62</v>
      </c>
      <c r="B63" t="s">
        <v>133</v>
      </c>
      <c r="D63">
        <v>1</v>
      </c>
      <c r="F63" t="str">
        <f t="shared" si="0"/>
        <v>(62,'Mitchell Trubisky',NULL,1),</v>
      </c>
    </row>
    <row r="64" spans="1:6" x14ac:dyDescent="0.3">
      <c r="A64">
        <v>63</v>
      </c>
      <c r="B64" t="s">
        <v>160</v>
      </c>
      <c r="D64">
        <v>1</v>
      </c>
      <c r="F64" t="str">
        <f t="shared" si="0"/>
        <v>(63,'Nick Foles',NULL,1),</v>
      </c>
    </row>
    <row r="65" spans="1:6" x14ac:dyDescent="0.3">
      <c r="A65">
        <v>64</v>
      </c>
      <c r="B65" t="s">
        <v>130</v>
      </c>
      <c r="D65">
        <v>1</v>
      </c>
      <c r="F65" t="str">
        <f t="shared" si="0"/>
        <v>(64,'Nick Mullens',NULL,1),</v>
      </c>
    </row>
    <row r="66" spans="1:6" x14ac:dyDescent="0.3">
      <c r="A66">
        <v>65</v>
      </c>
      <c r="B66" t="s">
        <v>181</v>
      </c>
      <c r="D66">
        <v>1</v>
      </c>
      <c r="F66" t="str">
        <f t="shared" si="0"/>
        <v>(65,'P. J. Walker',NULL,1),</v>
      </c>
    </row>
    <row r="67" spans="1:6" x14ac:dyDescent="0.3">
      <c r="A67">
        <v>66</v>
      </c>
      <c r="B67" t="s">
        <v>153</v>
      </c>
      <c r="C67">
        <v>14</v>
      </c>
      <c r="D67">
        <v>1</v>
      </c>
      <c r="F67" t="str">
        <f t="shared" ref="F67:F94" si="1">"("&amp;A67&amp;",'"&amp;B67&amp;"',"&amp;IF(LEN(C67)&gt;0,C67,"NULL")&amp;","&amp;D67&amp;")"&amp;IF(LEN(A68)&gt;0,",","")</f>
        <v>(66,'Patrick Mahomes',14,1),</v>
      </c>
    </row>
    <row r="68" spans="1:6" x14ac:dyDescent="0.3">
      <c r="A68">
        <v>67</v>
      </c>
      <c r="B68" t="s">
        <v>173</v>
      </c>
      <c r="D68">
        <v>1</v>
      </c>
      <c r="F68" t="str">
        <f t="shared" si="1"/>
        <v>(67,'Reid Sinnett',NULL,1),</v>
      </c>
    </row>
    <row r="69" spans="1:6" x14ac:dyDescent="0.3">
      <c r="A69">
        <v>68</v>
      </c>
      <c r="B69" t="s">
        <v>195</v>
      </c>
      <c r="C69">
        <v>32</v>
      </c>
      <c r="D69">
        <v>1</v>
      </c>
      <c r="F69" t="str">
        <f t="shared" si="1"/>
        <v>(68,'Russell Wilson',32,1),</v>
      </c>
    </row>
    <row r="70" spans="1:6" x14ac:dyDescent="0.3">
      <c r="A70">
        <v>69</v>
      </c>
      <c r="B70" t="s">
        <v>147</v>
      </c>
      <c r="C70">
        <v>12</v>
      </c>
      <c r="D70">
        <v>1</v>
      </c>
      <c r="F70" t="str">
        <f t="shared" si="1"/>
        <v>(69,'Ryan Tannehill',12,1),</v>
      </c>
    </row>
    <row r="71" spans="1:6" x14ac:dyDescent="0.3">
      <c r="A71">
        <v>70</v>
      </c>
      <c r="B71" t="s">
        <v>179</v>
      </c>
      <c r="C71">
        <v>26</v>
      </c>
      <c r="D71">
        <v>1</v>
      </c>
      <c r="F71" t="str">
        <f t="shared" si="1"/>
        <v>(70,'Sam Darnold',26,1),</v>
      </c>
    </row>
    <row r="72" spans="1:6" x14ac:dyDescent="0.3">
      <c r="A72">
        <v>71</v>
      </c>
      <c r="B72" t="s">
        <v>144</v>
      </c>
      <c r="D72">
        <v>1</v>
      </c>
      <c r="F72" t="str">
        <f t="shared" si="1"/>
        <v>(71,'Sam Ehlinger',NULL,1),</v>
      </c>
    </row>
    <row r="73" spans="1:6" x14ac:dyDescent="0.3">
      <c r="A73">
        <v>72</v>
      </c>
      <c r="B73" t="s">
        <v>201</v>
      </c>
      <c r="D73">
        <v>1</v>
      </c>
      <c r="F73" t="str">
        <f t="shared" si="1"/>
        <v>(72,'Sean Mannion',NULL,1),</v>
      </c>
    </row>
    <row r="74" spans="1:6" x14ac:dyDescent="0.3">
      <c r="A74">
        <v>73</v>
      </c>
      <c r="B74" t="s">
        <v>151</v>
      </c>
      <c r="D74">
        <v>1</v>
      </c>
      <c r="F74" t="str">
        <f t="shared" si="1"/>
        <v>(73,'Shane Buechele',NULL,1),</v>
      </c>
    </row>
    <row r="75" spans="1:6" x14ac:dyDescent="0.3">
      <c r="A75">
        <v>74</v>
      </c>
      <c r="B75" t="s">
        <v>176</v>
      </c>
      <c r="C75">
        <v>24</v>
      </c>
      <c r="D75">
        <v>1</v>
      </c>
      <c r="F75" t="str">
        <f t="shared" si="1"/>
        <v>(74,'Taylor Heinicke',24,1),</v>
      </c>
    </row>
    <row r="76" spans="1:6" x14ac:dyDescent="0.3">
      <c r="A76">
        <v>75</v>
      </c>
      <c r="B76" t="s">
        <v>183</v>
      </c>
      <c r="D76">
        <v>1</v>
      </c>
      <c r="F76" t="str">
        <f t="shared" si="1"/>
        <v>(75,'Taysom Hill',NULL,1),</v>
      </c>
    </row>
    <row r="77" spans="1:6" x14ac:dyDescent="0.3">
      <c r="A77">
        <v>76</v>
      </c>
      <c r="B77" t="s">
        <v>206</v>
      </c>
      <c r="C77">
        <v>13</v>
      </c>
      <c r="D77">
        <v>1</v>
      </c>
      <c r="F77" t="str">
        <f t="shared" si="1"/>
        <v>(76,'Teddy Bridgewater',13,1),</v>
      </c>
    </row>
    <row r="78" spans="1:6" x14ac:dyDescent="0.3">
      <c r="A78">
        <v>77</v>
      </c>
      <c r="B78" t="s">
        <v>200</v>
      </c>
      <c r="D78">
        <v>1</v>
      </c>
      <c r="F78" t="str">
        <f t="shared" si="1"/>
        <v>(77,'Tim Boyle',NULL,1),</v>
      </c>
    </row>
    <row r="79" spans="1:6" x14ac:dyDescent="0.3">
      <c r="A79">
        <v>78</v>
      </c>
      <c r="B79" t="s">
        <v>185</v>
      </c>
      <c r="C79">
        <v>28</v>
      </c>
      <c r="D79">
        <v>1</v>
      </c>
      <c r="F79" t="str">
        <f t="shared" si="1"/>
        <v>(78,'Tom Brady',28,1),</v>
      </c>
    </row>
    <row r="80" spans="1:6" x14ac:dyDescent="0.3">
      <c r="A80">
        <v>79</v>
      </c>
      <c r="B80" t="s">
        <v>189</v>
      </c>
      <c r="D80">
        <v>1</v>
      </c>
      <c r="F80" t="str">
        <f t="shared" si="1"/>
        <v>(79,'Trace McSorley',NULL,1),</v>
      </c>
    </row>
    <row r="81" spans="1:6" x14ac:dyDescent="0.3">
      <c r="A81">
        <v>80</v>
      </c>
      <c r="B81" t="s">
        <v>146</v>
      </c>
      <c r="C81">
        <v>11</v>
      </c>
      <c r="D81">
        <v>1</v>
      </c>
      <c r="F81" t="str">
        <f t="shared" si="1"/>
        <v>(80,'Trevor Lawrence',11,1),</v>
      </c>
    </row>
    <row r="82" spans="1:6" x14ac:dyDescent="0.3">
      <c r="A82">
        <v>81</v>
      </c>
      <c r="B82" t="s">
        <v>184</v>
      </c>
      <c r="D82">
        <v>1</v>
      </c>
      <c r="F82" t="str">
        <f t="shared" si="1"/>
        <v>(81,'Trevor Siemian',NULL,1),</v>
      </c>
    </row>
    <row r="83" spans="1:6" x14ac:dyDescent="0.3">
      <c r="A83">
        <v>82</v>
      </c>
      <c r="B83" t="s">
        <v>192</v>
      </c>
      <c r="D83">
        <v>1</v>
      </c>
      <c r="F83" t="str">
        <f t="shared" si="1"/>
        <v>(82,'Trey Lance',NULL,1),</v>
      </c>
    </row>
    <row r="84" spans="1:6" x14ac:dyDescent="0.3">
      <c r="A84">
        <v>83</v>
      </c>
      <c r="B84" t="s">
        <v>135</v>
      </c>
      <c r="C84">
        <v>6</v>
      </c>
      <c r="D84">
        <v>1</v>
      </c>
      <c r="F84" t="str">
        <f t="shared" si="1"/>
        <v>(83,'Tua Tagovailoa',6,1),</v>
      </c>
    </row>
    <row r="85" spans="1:6" x14ac:dyDescent="0.3">
      <c r="A85">
        <v>84</v>
      </c>
      <c r="B85" t="s">
        <v>127</v>
      </c>
      <c r="D85">
        <v>1</v>
      </c>
      <c r="F85" t="str">
        <f t="shared" si="1"/>
        <v>(84,'Tyler Huntley',NULL,1),</v>
      </c>
    </row>
    <row r="86" spans="1:6" x14ac:dyDescent="0.3">
      <c r="A86">
        <v>85</v>
      </c>
      <c r="B86" t="s">
        <v>142</v>
      </c>
      <c r="D86">
        <v>1</v>
      </c>
      <c r="F86" t="str">
        <f t="shared" si="1"/>
        <v>(85,'Tyrod Taylor',NULL,1),</v>
      </c>
    </row>
    <row r="87" spans="1:6" x14ac:dyDescent="0.3">
      <c r="A87">
        <v>86</v>
      </c>
      <c r="B87" t="s">
        <v>140</v>
      </c>
      <c r="C87">
        <v>8</v>
      </c>
      <c r="D87">
        <v>1</v>
      </c>
      <c r="F87" t="str">
        <f t="shared" si="1"/>
        <v>(86,'Zach Wilson',8,1),</v>
      </c>
    </row>
    <row r="88" spans="1:6" x14ac:dyDescent="0.3">
      <c r="A88">
        <v>87</v>
      </c>
      <c r="B88" t="s">
        <v>219</v>
      </c>
      <c r="D88">
        <v>1</v>
      </c>
      <c r="F88" t="str">
        <f t="shared" si="1"/>
        <v>(87,'Bailey Zappe',NULL,1),</v>
      </c>
    </row>
    <row r="89" spans="1:6" x14ac:dyDescent="0.3">
      <c r="A89">
        <v>88</v>
      </c>
      <c r="B89" t="s">
        <v>217</v>
      </c>
      <c r="D89">
        <v>1</v>
      </c>
      <c r="F89" t="str">
        <f t="shared" si="1"/>
        <v>(88,'Carson Strong',NULL,1),</v>
      </c>
    </row>
    <row r="90" spans="1:6" x14ac:dyDescent="0.3">
      <c r="A90">
        <v>89</v>
      </c>
      <c r="B90" t="s">
        <v>218</v>
      </c>
      <c r="D90">
        <v>1</v>
      </c>
      <c r="F90" t="str">
        <f t="shared" si="1"/>
        <v>(89,'Desmond Ridder',NULL,1),</v>
      </c>
    </row>
    <row r="91" spans="1:6" x14ac:dyDescent="0.3">
      <c r="A91">
        <v>90</v>
      </c>
      <c r="B91" t="s">
        <v>213</v>
      </c>
      <c r="D91">
        <v>1</v>
      </c>
      <c r="F91" t="str">
        <f t="shared" si="1"/>
        <v>(90,'Kenny Pickett',NULL,1),</v>
      </c>
    </row>
    <row r="92" spans="1:6" x14ac:dyDescent="0.3">
      <c r="A92">
        <v>91</v>
      </c>
      <c r="B92" t="s">
        <v>215</v>
      </c>
      <c r="D92">
        <v>1</v>
      </c>
      <c r="F92" t="str">
        <f t="shared" si="1"/>
        <v>(91,'Malik Willis',NULL,1),</v>
      </c>
    </row>
    <row r="93" spans="1:6" x14ac:dyDescent="0.3">
      <c r="A93">
        <v>92</v>
      </c>
      <c r="B93" t="s">
        <v>216</v>
      </c>
      <c r="D93">
        <v>1</v>
      </c>
      <c r="F93" t="str">
        <f t="shared" si="1"/>
        <v>(92,'Matt Corral',NULL,1),</v>
      </c>
    </row>
    <row r="94" spans="1:6" x14ac:dyDescent="0.3">
      <c r="A94">
        <v>93</v>
      </c>
      <c r="B94" t="s">
        <v>214</v>
      </c>
      <c r="D94">
        <v>1</v>
      </c>
      <c r="F94" t="str">
        <f t="shared" si="1"/>
        <v>(93,'Sam Howell',NULL,1)</v>
      </c>
    </row>
  </sheetData>
  <autoFilter ref="A1:D87" xr:uid="{FB509DC1-998D-4BFD-AC70-46B5E715D944}">
    <sortState xmlns:xlrd2="http://schemas.microsoft.com/office/spreadsheetml/2017/richdata2" ref="A2:D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3"/>
  <sheetViews>
    <sheetView workbookViewId="0">
      <selection activeCell="I1" sqref="I1:I3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223</v>
      </c>
      <c r="B1" s="1" t="s">
        <v>12</v>
      </c>
      <c r="C1" s="1" t="s">
        <v>126</v>
      </c>
      <c r="D1" s="1" t="s">
        <v>221</v>
      </c>
      <c r="E1" s="1" t="s">
        <v>224</v>
      </c>
      <c r="F1" s="1" t="s">
        <v>225</v>
      </c>
      <c r="G1" s="1" t="s">
        <v>86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>
        <v>1</v>
      </c>
      <c r="B2">
        <v>2022</v>
      </c>
      <c r="C2" t="s">
        <v>27</v>
      </c>
      <c r="D2">
        <v>1</v>
      </c>
      <c r="E2">
        <v>2</v>
      </c>
      <c r="F2">
        <v>6</v>
      </c>
      <c r="G2">
        <v>1</v>
      </c>
      <c r="I2" t="str">
        <f>"("&amp;A2&amp;","&amp;B2&amp;",'"&amp;C2&amp;"',"&amp;D2&amp;","&amp;E2&amp;","&amp;F2&amp;","&amp;G2&amp;")"&amp;IF(LEN(A3)&gt;0,",","")</f>
        <v>(1,2022,'AFC',1,2,6,1),</v>
      </c>
    </row>
    <row r="3" spans="1:9" x14ac:dyDescent="0.3">
      <c r="A3">
        <v>2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1</v>
      </c>
      <c r="I3" t="str">
        <f>"("&amp;A3&amp;","&amp;B3&amp;",'"&amp;C3&amp;"',"&amp;D3&amp;","&amp;E3&amp;","&amp;F3&amp;","&amp;G3&amp;")"&amp;IF(LEN(A4)&gt;0,",","")</f>
        <v>(2,2022,'NFC',1,6,10,1)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D2" sqref="D2:D4"/>
    </sheetView>
  </sheetViews>
  <sheetFormatPr defaultRowHeight="14.4" x14ac:dyDescent="0.3"/>
  <cols>
    <col min="1" max="1" width="7" bestFit="1" customWidth="1"/>
    <col min="2" max="2" width="17.44140625" bestFit="1" customWidth="1"/>
  </cols>
  <sheetData>
    <row r="1" spans="1:4" x14ac:dyDescent="0.3">
      <c r="A1" s="5" t="s">
        <v>229</v>
      </c>
      <c r="B1" s="1" t="s">
        <v>126</v>
      </c>
    </row>
    <row r="2" spans="1:4" x14ac:dyDescent="0.3">
      <c r="A2" s="6">
        <v>1</v>
      </c>
      <c r="B2" s="6" t="s">
        <v>234</v>
      </c>
      <c r="D2" t="s">
        <v>252</v>
      </c>
    </row>
    <row r="3" spans="1:4" x14ac:dyDescent="0.3">
      <c r="A3" s="6">
        <v>2</v>
      </c>
      <c r="B3" s="6" t="s">
        <v>235</v>
      </c>
      <c r="D3" t="s">
        <v>253</v>
      </c>
    </row>
    <row r="4" spans="1:4" x14ac:dyDescent="0.3">
      <c r="A4" s="6">
        <v>3</v>
      </c>
      <c r="B4" s="6" t="s">
        <v>236</v>
      </c>
      <c r="D4" t="s">
        <v>254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82A1-DAB7-4D0D-8EF2-2F24E7E5CA97}">
  <dimension ref="A1:E4"/>
  <sheetViews>
    <sheetView tabSelected="1" workbookViewId="0">
      <selection activeCell="B7" sqref="B7"/>
    </sheetView>
  </sheetViews>
  <sheetFormatPr defaultRowHeight="14.4" x14ac:dyDescent="0.3"/>
  <cols>
    <col min="1" max="1" width="12.6640625" bestFit="1" customWidth="1"/>
    <col min="2" max="2" width="38.88671875" bestFit="1" customWidth="1"/>
    <col min="3" max="3" width="18" bestFit="1" customWidth="1"/>
  </cols>
  <sheetData>
    <row r="1" spans="1:5" x14ac:dyDescent="0.3">
      <c r="A1" t="s">
        <v>255</v>
      </c>
      <c r="B1" t="s">
        <v>256</v>
      </c>
      <c r="C1" t="s">
        <v>257</v>
      </c>
      <c r="E1" t="s">
        <v>264</v>
      </c>
    </row>
    <row r="2" spans="1:5" x14ac:dyDescent="0.3">
      <c r="A2">
        <v>1</v>
      </c>
      <c r="B2" t="s">
        <v>258</v>
      </c>
      <c r="C2" t="s">
        <v>263</v>
      </c>
      <c r="E2" t="str">
        <f>"("&amp;A2&amp;",'"&amp;B2&amp;"','"&amp;C2&amp;"')"&amp;IF(LEN(A3)&gt;0,",",";")</f>
        <v>(1,'ANSWERTYPE_PREVIOUS_SEASON_STARTER','Last Season''s Starter'),</v>
      </c>
    </row>
    <row r="3" spans="1:5" x14ac:dyDescent="0.3">
      <c r="A3">
        <v>2</v>
      </c>
      <c r="B3" t="s">
        <v>259</v>
      </c>
      <c r="C3" t="s">
        <v>261</v>
      </c>
      <c r="E3" t="str">
        <f t="shared" ref="E3:E4" si="0">"("&amp;A3&amp;",'"&amp;B3&amp;"','"&amp;C3&amp;"')"&amp;IF(LEN(A4)&gt;0,",",";")</f>
        <v>(2,'ANSWERTYPE_DRAFTED','Newly Drafted QB'),</v>
      </c>
    </row>
    <row r="4" spans="1:5" x14ac:dyDescent="0.3">
      <c r="A4">
        <v>3</v>
      </c>
      <c r="B4" t="s">
        <v>260</v>
      </c>
      <c r="C4" t="s">
        <v>262</v>
      </c>
      <c r="E4" t="str">
        <f t="shared" si="0"/>
        <v>(3,'ANSWERTYPE_VETERAN','Veteran QB');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5" t="s">
        <v>74</v>
      </c>
      <c r="B1" s="1" t="s">
        <v>75</v>
      </c>
      <c r="C1" s="1" t="s">
        <v>232</v>
      </c>
      <c r="D1" s="1" t="s">
        <v>123</v>
      </c>
      <c r="E1" s="1" t="s">
        <v>233</v>
      </c>
      <c r="F1" s="1" t="s">
        <v>231</v>
      </c>
      <c r="G1" s="1" t="s">
        <v>125</v>
      </c>
      <c r="H1" s="1" t="s">
        <v>76</v>
      </c>
    </row>
    <row r="2" spans="1:8" x14ac:dyDescent="0.3">
      <c r="A2" t="s">
        <v>80</v>
      </c>
      <c r="B2" t="s">
        <v>77</v>
      </c>
      <c r="C2" s="2" t="s">
        <v>78</v>
      </c>
      <c r="D2" t="s">
        <v>124</v>
      </c>
      <c r="E2" t="s">
        <v>79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230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I9"/>
  <sheetViews>
    <sheetView workbookViewId="0">
      <selection activeCell="I9" sqref="I1:I9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9" s="1" customFormat="1" x14ac:dyDescent="0.3">
      <c r="A1" s="5" t="s">
        <v>83</v>
      </c>
      <c r="B1" s="1" t="s">
        <v>12</v>
      </c>
      <c r="C1" s="1" t="s">
        <v>220</v>
      </c>
      <c r="D1" s="1" t="s">
        <v>247</v>
      </c>
      <c r="E1" s="1" t="s">
        <v>248</v>
      </c>
      <c r="F1" s="1" t="s">
        <v>251</v>
      </c>
      <c r="G1" s="1" t="s">
        <v>86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the_qb_carousel.PredictionPeriods(PredictionPeriodID,Season,SeasonPeriodID,FromEventID,ToEventID,HowItWorks,IsActive) VALUES</v>
      </c>
    </row>
    <row r="2" spans="1:9" x14ac:dyDescent="0.3">
      <c r="A2">
        <v>1</v>
      </c>
      <c r="B2">
        <v>2022</v>
      </c>
      <c r="C2">
        <v>1</v>
      </c>
      <c r="D2">
        <v>1</v>
      </c>
      <c r="E2">
        <v>2</v>
      </c>
      <c r="F2">
        <v>1</v>
      </c>
      <c r="G2">
        <v>1</v>
      </c>
      <c r="I2" t="str">
        <f>"('"&amp;A2&amp;"',"&amp;B2&amp;",'"&amp;C2&amp;"','"&amp;D2&amp;"','"&amp;E2&amp;"',"&amp;F2&amp;","&amp;G2&amp;")"&amp;IF(LEN(A3)&gt;0,",","")</f>
        <v>('1',2022,'1','1','2',1,1),</v>
      </c>
    </row>
    <row r="3" spans="1:9" x14ac:dyDescent="0.3">
      <c r="A3">
        <v>2</v>
      </c>
      <c r="B3">
        <v>2022</v>
      </c>
      <c r="C3">
        <v>2</v>
      </c>
      <c r="D3">
        <v>2</v>
      </c>
      <c r="E3">
        <v>3</v>
      </c>
      <c r="F3">
        <v>1</v>
      </c>
      <c r="G3">
        <v>1</v>
      </c>
      <c r="I3" t="str">
        <f t="shared" ref="I3:I9" si="0">"('"&amp;A3&amp;"',"&amp;B3&amp;",'"&amp;C3&amp;"','"&amp;D3&amp;"','"&amp;E3&amp;"',"&amp;F3&amp;","&amp;G3&amp;")"&amp;IF(LEN(A4)&gt;0,",","")</f>
        <v>('2',2022,'2','2','3',1,1),</v>
      </c>
    </row>
    <row r="4" spans="1:9" x14ac:dyDescent="0.3">
      <c r="A4">
        <v>3</v>
      </c>
      <c r="B4">
        <v>2022</v>
      </c>
      <c r="C4">
        <v>3</v>
      </c>
      <c r="D4">
        <v>3</v>
      </c>
      <c r="E4">
        <v>4</v>
      </c>
      <c r="F4">
        <v>1</v>
      </c>
      <c r="G4">
        <v>1</v>
      </c>
      <c r="I4" t="str">
        <f t="shared" si="0"/>
        <v>('3',2022,'3','3','4',1,1),</v>
      </c>
    </row>
    <row r="5" spans="1:9" x14ac:dyDescent="0.3">
      <c r="A5">
        <v>4</v>
      </c>
      <c r="B5">
        <v>2022</v>
      </c>
      <c r="C5">
        <v>4</v>
      </c>
      <c r="D5">
        <v>4</v>
      </c>
      <c r="E5">
        <v>5</v>
      </c>
      <c r="F5">
        <v>1</v>
      </c>
      <c r="G5">
        <v>1</v>
      </c>
      <c r="I5" t="str">
        <f t="shared" si="0"/>
        <v>('4',2022,'4','4','5',1,1),</v>
      </c>
    </row>
    <row r="6" spans="1:9" x14ac:dyDescent="0.3">
      <c r="A6">
        <v>5</v>
      </c>
      <c r="B6">
        <v>2023</v>
      </c>
      <c r="C6">
        <v>1</v>
      </c>
      <c r="D6">
        <v>6</v>
      </c>
      <c r="E6">
        <v>7</v>
      </c>
      <c r="F6">
        <v>0</v>
      </c>
      <c r="G6">
        <v>1</v>
      </c>
      <c r="I6" t="str">
        <f t="shared" si="0"/>
        <v>('5',2023,'1','6','7',0,1),</v>
      </c>
    </row>
    <row r="7" spans="1:9" x14ac:dyDescent="0.3">
      <c r="A7">
        <v>6</v>
      </c>
      <c r="B7">
        <v>2023</v>
      </c>
      <c r="C7">
        <v>2</v>
      </c>
      <c r="D7">
        <v>7</v>
      </c>
      <c r="E7">
        <v>8</v>
      </c>
      <c r="F7">
        <v>0</v>
      </c>
      <c r="G7">
        <v>1</v>
      </c>
      <c r="I7" t="str">
        <f t="shared" si="0"/>
        <v>('6',2023,'2','7','8',0,1),</v>
      </c>
    </row>
    <row r="8" spans="1:9" x14ac:dyDescent="0.3">
      <c r="A8">
        <v>7</v>
      </c>
      <c r="B8">
        <v>2023</v>
      </c>
      <c r="C8">
        <v>3</v>
      </c>
      <c r="D8">
        <v>8</v>
      </c>
      <c r="E8">
        <v>9</v>
      </c>
      <c r="F8">
        <v>0</v>
      </c>
      <c r="G8">
        <v>1</v>
      </c>
      <c r="I8" t="str">
        <f t="shared" si="0"/>
        <v>('7',2023,'3','8','9',0,1),</v>
      </c>
    </row>
    <row r="9" spans="1:9" x14ac:dyDescent="0.3">
      <c r="A9">
        <v>8</v>
      </c>
      <c r="B9">
        <v>2023</v>
      </c>
      <c r="C9">
        <v>4</v>
      </c>
      <c r="D9">
        <v>9</v>
      </c>
      <c r="E9">
        <v>10</v>
      </c>
      <c r="F9">
        <v>0</v>
      </c>
      <c r="G9">
        <v>1</v>
      </c>
      <c r="I9" t="str">
        <f t="shared" si="0"/>
        <v>('8',2023,'4','9','10',0,1)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15"/>
  <sheetViews>
    <sheetView workbookViewId="0">
      <selection activeCell="F11" sqref="F1:F11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5" t="s">
        <v>237</v>
      </c>
      <c r="B1" s="1" t="s">
        <v>238</v>
      </c>
      <c r="C1" s="1" t="s">
        <v>242</v>
      </c>
      <c r="D1" s="1" t="s">
        <v>239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the_qb_carousel.Events(EventID,EventName,EventDateTimeUTC,DateConfirmed) VALUES</v>
      </c>
    </row>
    <row r="2" spans="1:6" x14ac:dyDescent="0.3">
      <c r="A2">
        <v>1</v>
      </c>
      <c r="B2" t="s">
        <v>241</v>
      </c>
      <c r="C2" s="3">
        <v>44449.013888888891</v>
      </c>
      <c r="D2">
        <v>1</v>
      </c>
      <c r="F2" t="str">
        <f>"("&amp;A2&amp;",'"&amp;B2&amp;"',"&amp;IF(LEN(C2)&gt;0,"'"&amp;TEXT(C2,"YYYY-MM-DD HH:MM")&amp;"'","NULL")&amp;","&amp;D2&amp;")"&amp;IF(LEN(A3)&gt;0,",","")</f>
        <v>(1,'KO of 2021 Regular Season opener','2021-09-10 00:20',1),</v>
      </c>
    </row>
    <row r="3" spans="1:6" x14ac:dyDescent="0.3">
      <c r="A3">
        <v>2</v>
      </c>
      <c r="B3" t="s">
        <v>250</v>
      </c>
      <c r="C3" s="3">
        <v>44569.895833333336</v>
      </c>
      <c r="D3">
        <v>1</v>
      </c>
      <c r="F3" t="str">
        <f t="shared" ref="F3:F11" si="0">"("&amp;A3&amp;",'"&amp;B3&amp;"',"&amp;IF(LEN(C3)&gt;0,"'"&amp;TEXT(C3,"YYYY-MM-DD HH:MM")&amp;"'","NULL")&amp;","&amp;D3&amp;")"&amp;IF(LEN(A4)&gt;0,",","")</f>
        <v>(2,'KO of 1st game in final round of 2021 Regular Season games','2022-01-08 21:30',1),</v>
      </c>
    </row>
    <row r="4" spans="1:6" x14ac:dyDescent="0.3">
      <c r="A4">
        <v>3</v>
      </c>
      <c r="B4" t="s">
        <v>84</v>
      </c>
      <c r="C4" s="3">
        <v>44605.979166666664</v>
      </c>
      <c r="D4">
        <v>1</v>
      </c>
      <c r="F4" t="str">
        <f t="shared" si="0"/>
        <v>(3,'KO of Super Bowl LVI','2022-02-13 23:30',1),</v>
      </c>
    </row>
    <row r="5" spans="1:6" x14ac:dyDescent="0.3">
      <c r="A5">
        <v>4</v>
      </c>
      <c r="B5" t="s">
        <v>243</v>
      </c>
      <c r="C5" s="3">
        <v>44636.833333333336</v>
      </c>
      <c r="D5">
        <v>1</v>
      </c>
      <c r="F5" t="str">
        <f t="shared" si="0"/>
        <v>(4,'Start of 2022 League Year and Free Agency','2022-03-16 20:00',1),</v>
      </c>
    </row>
    <row r="6" spans="1:6" x14ac:dyDescent="0.3">
      <c r="A6">
        <v>5</v>
      </c>
      <c r="B6" t="s">
        <v>244</v>
      </c>
      <c r="C6" s="3">
        <v>44680</v>
      </c>
      <c r="D6">
        <v>0</v>
      </c>
      <c r="F6" t="str">
        <f t="shared" si="0"/>
        <v>(5,'Start of 2022 NFL Draft','2022-04-29 00:00',0),</v>
      </c>
    </row>
    <row r="7" spans="1:6" x14ac:dyDescent="0.3">
      <c r="A7">
        <v>6</v>
      </c>
      <c r="B7" t="s">
        <v>240</v>
      </c>
      <c r="C7" s="3">
        <v>44813.013888888891</v>
      </c>
      <c r="D7">
        <v>0</v>
      </c>
      <c r="F7" t="str">
        <f t="shared" si="0"/>
        <v>(6,'KO of 2022 Regular Season opener','2022-09-09 00:20',0),</v>
      </c>
    </row>
    <row r="8" spans="1:6" x14ac:dyDescent="0.3">
      <c r="A8">
        <v>7</v>
      </c>
      <c r="B8" t="s">
        <v>249</v>
      </c>
      <c r="C8" s="3">
        <v>44935.895833333336</v>
      </c>
      <c r="D8">
        <v>0</v>
      </c>
      <c r="F8" t="str">
        <f t="shared" si="0"/>
        <v>(7,'KO of 1st game in final round of 2022 Regular Season games','2023-01-09 21:30',0),</v>
      </c>
    </row>
    <row r="9" spans="1:6" x14ac:dyDescent="0.3">
      <c r="A9">
        <v>8</v>
      </c>
      <c r="B9" t="s">
        <v>111</v>
      </c>
      <c r="C9" s="3">
        <v>44969.979166666664</v>
      </c>
      <c r="D9">
        <v>0</v>
      </c>
      <c r="F9" t="str">
        <f t="shared" si="0"/>
        <v>(8,'KO of Super Bowl LVII','2023-02-12 23:30',0),</v>
      </c>
    </row>
    <row r="10" spans="1:6" x14ac:dyDescent="0.3">
      <c r="A10">
        <v>9</v>
      </c>
      <c r="B10" t="s">
        <v>245</v>
      </c>
      <c r="C10" s="3">
        <v>45000.833333333336</v>
      </c>
      <c r="D10">
        <v>0</v>
      </c>
      <c r="F10" t="str">
        <f t="shared" si="0"/>
        <v>(9,'Start of 2023 League Year and Free Agency','2023-03-15 20:00',0),</v>
      </c>
    </row>
    <row r="11" spans="1:6" x14ac:dyDescent="0.3">
      <c r="A11">
        <v>10</v>
      </c>
      <c r="B11" t="s">
        <v>246</v>
      </c>
      <c r="C11" s="3">
        <v>45044</v>
      </c>
      <c r="D11">
        <v>0</v>
      </c>
      <c r="F11" t="str">
        <f t="shared" si="0"/>
        <v>(10,'Start of 2023 NFL Draft','2023-04-28 00:00',0)</v>
      </c>
    </row>
    <row r="14" spans="1:6" x14ac:dyDescent="0.3">
      <c r="C14" t="str">
        <f>YEAR(C2)&amp;"-"&amp;MONTH(C2)&amp;"-"&amp;DAY(C2)</f>
        <v>2021-9-10</v>
      </c>
    </row>
    <row r="15" spans="1:6" x14ac:dyDescent="0.3">
      <c r="C15" t="str">
        <f>TEXT(C2,"YYYY-MM-DD HH:MM")</f>
        <v>2021-09-10 00:20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5" t="s">
        <v>83</v>
      </c>
      <c r="B1" s="5" t="s">
        <v>74</v>
      </c>
      <c r="C1" s="5" t="s">
        <v>0</v>
      </c>
      <c r="D1" s="1" t="s">
        <v>81</v>
      </c>
    </row>
    <row r="2" spans="1:4" x14ac:dyDescent="0.3">
      <c r="A2" t="s">
        <v>85</v>
      </c>
      <c r="B2" t="s">
        <v>80</v>
      </c>
      <c r="C2" t="s">
        <v>72</v>
      </c>
      <c r="D2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5" t="s">
        <v>88</v>
      </c>
      <c r="B1" s="1" t="s">
        <v>90</v>
      </c>
      <c r="C1" s="1" t="s">
        <v>89</v>
      </c>
    </row>
    <row r="2" spans="1:3" x14ac:dyDescent="0.3">
      <c r="A2" t="s">
        <v>73</v>
      </c>
      <c r="B2" t="s">
        <v>80</v>
      </c>
      <c r="C2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5" t="s">
        <v>89</v>
      </c>
      <c r="B1" s="1" t="s">
        <v>113</v>
      </c>
      <c r="C1" s="1" t="s">
        <v>106</v>
      </c>
      <c r="D1" s="1" t="s">
        <v>108</v>
      </c>
      <c r="E1" s="1" t="s">
        <v>109</v>
      </c>
      <c r="F1" s="1" t="s">
        <v>110</v>
      </c>
      <c r="G1" s="1" t="s">
        <v>107</v>
      </c>
    </row>
    <row r="2" spans="1:7" x14ac:dyDescent="0.3">
      <c r="A2" t="s">
        <v>106</v>
      </c>
      <c r="B2" t="s">
        <v>114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108</v>
      </c>
      <c r="B3" t="s">
        <v>115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5" t="s">
        <v>88</v>
      </c>
      <c r="B1" s="5" t="s">
        <v>74</v>
      </c>
    </row>
    <row r="2" spans="1:2" x14ac:dyDescent="0.3">
      <c r="A2" t="s">
        <v>73</v>
      </c>
      <c r="B2" t="s">
        <v>80</v>
      </c>
    </row>
    <row r="3" spans="1:2" x14ac:dyDescent="0.3">
      <c r="A3" t="s">
        <v>73</v>
      </c>
      <c r="B3" t="s">
        <v>116</v>
      </c>
    </row>
    <row r="4" spans="1:2" x14ac:dyDescent="0.3">
      <c r="A4" t="s">
        <v>73</v>
      </c>
      <c r="B4" t="s">
        <v>117</v>
      </c>
    </row>
    <row r="5" spans="1:2" x14ac:dyDescent="0.3">
      <c r="A5" t="s">
        <v>73</v>
      </c>
      <c r="B5" t="s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C2"/>
  <sheetViews>
    <sheetView workbookViewId="0">
      <selection activeCell="B1" sqref="B1"/>
    </sheetView>
  </sheetViews>
  <sheetFormatPr defaultRowHeight="14.4" x14ac:dyDescent="0.3"/>
  <cols>
    <col min="1" max="1" width="16.88671875" bestFit="1" customWidth="1"/>
  </cols>
  <sheetData>
    <row r="1" spans="1:3" s="1" customFormat="1" x14ac:dyDescent="0.3">
      <c r="A1" s="5" t="s">
        <v>83</v>
      </c>
      <c r="B1" s="5" t="s">
        <v>74</v>
      </c>
      <c r="C1" s="1" t="s">
        <v>119</v>
      </c>
    </row>
    <row r="2" spans="1:3" x14ac:dyDescent="0.3">
      <c r="A2" t="s">
        <v>85</v>
      </c>
      <c r="B2" s="4" t="s">
        <v>80</v>
      </c>
      <c r="C2">
        <v>0.875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IDsInfo</vt:lpstr>
      <vt:lpstr>Teams</vt:lpstr>
      <vt:lpstr>Players</vt:lpstr>
      <vt:lpstr>Conferences</vt:lpstr>
      <vt:lpstr>Roles</vt:lpstr>
      <vt:lpstr>AnswerTypes</vt:lpstr>
      <vt:lpstr>Users</vt:lpstr>
      <vt:lpstr>PredictionPeriods</vt:lpstr>
      <vt:lpstr>Events</vt:lpstr>
      <vt:lpstr>PeriodPredictions</vt:lpstr>
      <vt:lpstr>PrivateLeagues</vt:lpstr>
      <vt:lpstr>ScoringSettings</vt:lpstr>
      <vt:lpstr>PrivateLeagueMembers</vt:lpstr>
      <vt:lpstr>UserScores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 Dernie</cp:lastModifiedBy>
  <dcterms:created xsi:type="dcterms:W3CDTF">2015-06-05T18:17:20Z</dcterms:created>
  <dcterms:modified xsi:type="dcterms:W3CDTF">2022-11-15T07:20:04Z</dcterms:modified>
</cp:coreProperties>
</file>