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TheQBCarousel\Other files\"/>
    </mc:Choice>
  </mc:AlternateContent>
  <xr:revisionPtr revIDLastSave="0" documentId="13_ncr:1_{344D2C39-FE3F-4253-8A7F-857D6466DCDA}" xr6:coauthVersionLast="47" xr6:coauthVersionMax="47" xr10:uidLastSave="{00000000-0000-0000-0000-000000000000}"/>
  <bookViews>
    <workbookView xWindow="-108" yWindow="-108" windowWidth="23256" windowHeight="12456" activeTab="4" xr2:uid="{68C40FC7-4483-4EF6-9102-834CEA4DBF07}"/>
  </bookViews>
  <sheets>
    <sheet name="Events" sheetId="1" r:id="rId1"/>
    <sheet name="Prediction Periods" sheetId="2" r:id="rId2"/>
    <sheet name="Teams" sheetId="3" r:id="rId3"/>
    <sheet name="PlayerList" sheetId="4" r:id="rId4"/>
    <sheet name="Play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2" i="5"/>
  <c r="A3" i="5"/>
  <c r="A4" i="5" s="1"/>
  <c r="A5" i="5" s="1"/>
  <c r="A6" i="5" s="1"/>
  <c r="A7" i="5" s="1"/>
  <c r="A8" i="5" s="1"/>
  <c r="A9" i="5" s="1"/>
  <c r="A10" i="5" s="1"/>
  <c r="A2" i="5"/>
  <c r="A1" i="5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4" i="3"/>
  <c r="N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4" i="3"/>
  <c r="J16" i="2"/>
  <c r="J15" i="2"/>
  <c r="J14" i="2"/>
  <c r="J13" i="2"/>
  <c r="J12" i="2"/>
</calcChain>
</file>

<file path=xl/sharedStrings.xml><?xml version="1.0" encoding="utf-8"?>
<sst xmlns="http://schemas.openxmlformats.org/spreadsheetml/2006/main" count="318" uniqueCount="220">
  <si>
    <t>PredictionPeriodID</t>
  </si>
  <si>
    <t>HowItWorks</t>
  </si>
  <si>
    <t>IsActive</t>
  </si>
  <si>
    <t>IsSeasonTotal</t>
  </si>
  <si>
    <t>Season</t>
  </si>
  <si>
    <t>SeasonPeriodID</t>
  </si>
  <si>
    <t>FromEventID</t>
  </si>
  <si>
    <t>ToEventID</t>
  </si>
  <si>
    <t>TeamID</t>
  </si>
  <si>
    <t>Conference</t>
  </si>
  <si>
    <t>Division</t>
  </si>
  <si>
    <t>GridColumn</t>
  </si>
  <si>
    <t>GridRow</t>
  </si>
  <si>
    <t>Location</t>
  </si>
  <si>
    <t>Nickname</t>
  </si>
  <si>
    <t>DefaultPlayerID</t>
  </si>
  <si>
    <t>FranchiseID</t>
  </si>
  <si>
    <t>AFC</t>
  </si>
  <si>
    <t>North</t>
  </si>
  <si>
    <t>Baltimore</t>
  </si>
  <si>
    <t>Ravens</t>
  </si>
  <si>
    <t>Cincinnati</t>
  </si>
  <si>
    <t>Bengals</t>
  </si>
  <si>
    <t>Cleveland</t>
  </si>
  <si>
    <t>Browns</t>
  </si>
  <si>
    <t>Pittsburgh</t>
  </si>
  <si>
    <t>Steelers</t>
  </si>
  <si>
    <t>East</t>
  </si>
  <si>
    <t>Buffalo</t>
  </si>
  <si>
    <t>Bills</t>
  </si>
  <si>
    <t>Miami</t>
  </si>
  <si>
    <t>Dolphins</t>
  </si>
  <si>
    <t>New England</t>
  </si>
  <si>
    <t>Patriots</t>
  </si>
  <si>
    <t>New York</t>
  </si>
  <si>
    <t>Jets</t>
  </si>
  <si>
    <t>South</t>
  </si>
  <si>
    <t>Houston</t>
  </si>
  <si>
    <t>Texans</t>
  </si>
  <si>
    <t>Indianapolis</t>
  </si>
  <si>
    <t>Colts</t>
  </si>
  <si>
    <t>Jacksonville</t>
  </si>
  <si>
    <t>Jaguars</t>
  </si>
  <si>
    <t>Tennessee</t>
  </si>
  <si>
    <t>Titans</t>
  </si>
  <si>
    <t>West</t>
  </si>
  <si>
    <t>Denver</t>
  </si>
  <si>
    <t>Broncos</t>
  </si>
  <si>
    <t>Kansas City</t>
  </si>
  <si>
    <t>Chiefs</t>
  </si>
  <si>
    <t>Las Vegas</t>
  </si>
  <si>
    <t>Raiders</t>
  </si>
  <si>
    <t>Los Angeles</t>
  </si>
  <si>
    <t>Chargers</t>
  </si>
  <si>
    <t>NFC</t>
  </si>
  <si>
    <t>Chicago</t>
  </si>
  <si>
    <t>Bears</t>
  </si>
  <si>
    <t>Detroit</t>
  </si>
  <si>
    <t>Lions</t>
  </si>
  <si>
    <t>Green Bay</t>
  </si>
  <si>
    <t>Packers</t>
  </si>
  <si>
    <t>Minnesota</t>
  </si>
  <si>
    <t>Vikings</t>
  </si>
  <si>
    <t>Dallas</t>
  </si>
  <si>
    <t>Cowboys</t>
  </si>
  <si>
    <t>Giants</t>
  </si>
  <si>
    <t>Philadelphia</t>
  </si>
  <si>
    <t>Eagles</t>
  </si>
  <si>
    <t>Washington</t>
  </si>
  <si>
    <t>Commanders</t>
  </si>
  <si>
    <t>Atlanta</t>
  </si>
  <si>
    <t>Falcons</t>
  </si>
  <si>
    <t>Carolina</t>
  </si>
  <si>
    <t>Panthers</t>
  </si>
  <si>
    <t>New Orleans</t>
  </si>
  <si>
    <t>Saints</t>
  </si>
  <si>
    <t>Tampa Bay</t>
  </si>
  <si>
    <t>Buccaneers</t>
  </si>
  <si>
    <t>Arizona</t>
  </si>
  <si>
    <t>Cardinals</t>
  </si>
  <si>
    <t>Rams</t>
  </si>
  <si>
    <t>San Francisco</t>
  </si>
  <si>
    <t>49ers</t>
  </si>
  <si>
    <t>Seattle</t>
  </si>
  <si>
    <t>Seahawks</t>
  </si>
  <si>
    <t>PlayerID</t>
  </si>
  <si>
    <t>Name</t>
  </si>
  <si>
    <t>Aaron Rodgers</t>
  </si>
  <si>
    <t>Andy Dalton</t>
  </si>
  <si>
    <t>Baker Mayfield</t>
  </si>
  <si>
    <t>Ben Roethlisberger</t>
  </si>
  <si>
    <t>Blaine Gabbert</t>
  </si>
  <si>
    <t>Brandon Allen</t>
  </si>
  <si>
    <t>Brett Rypien</t>
  </si>
  <si>
    <t>Brian Hoyer</t>
  </si>
  <si>
    <t>Bryce Perkins</t>
  </si>
  <si>
    <t>Cam Newton</t>
  </si>
  <si>
    <t>Carson Wentz</t>
  </si>
  <si>
    <t>Case Keenum</t>
  </si>
  <si>
    <t>Chad Henne</t>
  </si>
  <si>
    <t>Chase Daniel</t>
  </si>
  <si>
    <t>Colt McCoy</t>
  </si>
  <si>
    <t>Cooper Rush</t>
  </si>
  <si>
    <t>Dak Prescott</t>
  </si>
  <si>
    <t>Daniel Jones</t>
  </si>
  <si>
    <t>David Blough</t>
  </si>
  <si>
    <t>Davis Mills</t>
  </si>
  <si>
    <t>Derek Carr</t>
  </si>
  <si>
    <t>Deshaun Watson</t>
  </si>
  <si>
    <t>Drew Lock</t>
  </si>
  <si>
    <t>Dwayne Haskins</t>
  </si>
  <si>
    <t>Easton Stick</t>
  </si>
  <si>
    <t>Feleipe Franks</t>
  </si>
  <si>
    <t>Gardner Minshew</t>
  </si>
  <si>
    <t>Garrett Gilbert</t>
  </si>
  <si>
    <t>Geno Smith</t>
  </si>
  <si>
    <t>Ian Book</t>
  </si>
  <si>
    <t>Jacob Eason</t>
  </si>
  <si>
    <t>Jacoby Brissett</t>
  </si>
  <si>
    <t>Jake Fromm</t>
  </si>
  <si>
    <t>Jalen Hurts</t>
  </si>
  <si>
    <t>Jameis Winston</t>
  </si>
  <si>
    <t>Jared Goff</t>
  </si>
  <si>
    <t>Jarrett Stidham</t>
  </si>
  <si>
    <t>Jimmy Garoppolo</t>
  </si>
  <si>
    <t>Joe Burrow</t>
  </si>
  <si>
    <t>Joe Flacco</t>
  </si>
  <si>
    <t>John Wolford</t>
  </si>
  <si>
    <t>Jordan Love</t>
  </si>
  <si>
    <t>Josh Allen</t>
  </si>
  <si>
    <t>Josh Johnson</t>
  </si>
  <si>
    <t>Josh Rosen</t>
  </si>
  <si>
    <t>Justin Fields</t>
  </si>
  <si>
    <t>Justin Herbert</t>
  </si>
  <si>
    <t>Kellen Mond</t>
  </si>
  <si>
    <t>Kirk Cousins</t>
  </si>
  <si>
    <t>Kyle Allen</t>
  </si>
  <si>
    <t>Kyle Trask</t>
  </si>
  <si>
    <t>Kyler Murray</t>
  </si>
  <si>
    <t>Lamar Jackson</t>
  </si>
  <si>
    <t>Logan Woodside</t>
  </si>
  <si>
    <t>Mac Jones</t>
  </si>
  <si>
    <t>Marcus Mariota</t>
  </si>
  <si>
    <t>Mason Rudolph</t>
  </si>
  <si>
    <t>Matt Ryan</t>
  </si>
  <si>
    <t>Matthew Stafford</t>
  </si>
  <si>
    <t>Mike Glennon</t>
  </si>
  <si>
    <t>Mike White</t>
  </si>
  <si>
    <t>Mitchell Trubisky</t>
  </si>
  <si>
    <t>Nick Foles</t>
  </si>
  <si>
    <t>Nick Mullens</t>
  </si>
  <si>
    <t>PJ Walker</t>
  </si>
  <si>
    <t>Patrick Mahomes</t>
  </si>
  <si>
    <t>Reid Sinnett</t>
  </si>
  <si>
    <t>Russell Wilson</t>
  </si>
  <si>
    <t>Ryan Tannehill</t>
  </si>
  <si>
    <t>Sam Darnold</t>
  </si>
  <si>
    <t>Sam Ehlinger</t>
  </si>
  <si>
    <t>Sean Mannion</t>
  </si>
  <si>
    <t>Shane Buechele</t>
  </si>
  <si>
    <t>Taylor Heinicke</t>
  </si>
  <si>
    <t>Taysom Hill</t>
  </si>
  <si>
    <t>Teddy Bridgewater</t>
  </si>
  <si>
    <t>Tim Boyle</t>
  </si>
  <si>
    <t>Tom Brady</t>
  </si>
  <si>
    <t>Trace McSorley</t>
  </si>
  <si>
    <t>Trevor Lawrence</t>
  </si>
  <si>
    <t>Trevor Siemian</t>
  </si>
  <si>
    <t>Trey Lance</t>
  </si>
  <si>
    <t>Tua Tagovailoa</t>
  </si>
  <si>
    <t>Tyler Huntley</t>
  </si>
  <si>
    <t>Tyrod Taylor</t>
  </si>
  <si>
    <t>Zach Wilson</t>
  </si>
  <si>
    <t>Bailey Zappe</t>
  </si>
  <si>
    <t>Carson Strong</t>
  </si>
  <si>
    <t>Desmond Ridder</t>
  </si>
  <si>
    <t>Kenny Pickett</t>
  </si>
  <si>
    <t>Malik Willis</t>
  </si>
  <si>
    <t>Matt Corral</t>
  </si>
  <si>
    <t>Sam Howell</t>
  </si>
  <si>
    <t>Bryce Young</t>
  </si>
  <si>
    <t>CJ Stroud</t>
  </si>
  <si>
    <t>Will Levis</t>
  </si>
  <si>
    <t>Hendon Hooker</t>
  </si>
  <si>
    <t>Anthony Richardson</t>
  </si>
  <si>
    <t>Tyler Van Dyke</t>
  </si>
  <si>
    <t>Tanner McKee</t>
  </si>
  <si>
    <t>KJ Jefferson</t>
  </si>
  <si>
    <t>Jaren Hall</t>
  </si>
  <si>
    <t>Jayden Daniels</t>
  </si>
  <si>
    <t>Malik Cunningham</t>
  </si>
  <si>
    <t>Spencer Rattler</t>
  </si>
  <si>
    <t>Cameron Ward</t>
  </si>
  <si>
    <t>Stetson Bennett</t>
  </si>
  <si>
    <t>Chris Oladokun</t>
  </si>
  <si>
    <t>Skylar Thompson</t>
  </si>
  <si>
    <t>Brock Purdy</t>
  </si>
  <si>
    <t>Aidan O'Connell</t>
  </si>
  <si>
    <t>Caleb Williams</t>
  </si>
  <si>
    <t>Drake Maye</t>
  </si>
  <si>
    <t>Bo Nix</t>
  </si>
  <si>
    <t>Michael Penix Jr</t>
  </si>
  <si>
    <t>Shedeur Sanders</t>
  </si>
  <si>
    <t>Carson Beck</t>
  </si>
  <si>
    <t>JJ McCarthy</t>
  </si>
  <si>
    <t>Quinn Ewers</t>
  </si>
  <si>
    <t>Riley Leonard</t>
  </si>
  <si>
    <t>Jalen Milroe</t>
  </si>
  <si>
    <t>Michael Pratt</t>
  </si>
  <si>
    <t>Default Player</t>
  </si>
  <si>
    <t>INSERT INTO teams (TeamId, Conference, Division, GridColumn, GridRow, IsActive, Location, Nickname, Season, DefaultPlayerId, FranchiseId) VALUES (</t>
  </si>
  <si>
    <t>Cam Ward</t>
  </si>
  <si>
    <t>Drew Allar</t>
  </si>
  <si>
    <t>Garrett Nussmeier</t>
  </si>
  <si>
    <t>Jaxson Dart</t>
  </si>
  <si>
    <t>Kurtis Rourke</t>
  </si>
  <si>
    <t>Dillon Gabriel</t>
  </si>
  <si>
    <t>Kyle McCord</t>
  </si>
  <si>
    <t>Will Howard</t>
  </si>
  <si>
    <t>INSERT INTO players (playerid, isactive, name)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</si>
</sst>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48A1-3C84-4409-A63A-DEA00F78839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6C6A-A253-4F48-B1C3-5FA26E41A363}">
  <dimension ref="A1:J16"/>
  <sheetViews>
    <sheetView workbookViewId="0">
      <selection activeCell="F5" sqref="F5"/>
    </sheetView>
  </sheetViews>
  <sheetFormatPr defaultRowHeight="14.4" x14ac:dyDescent="0.3"/>
  <cols>
    <col min="1" max="1" width="17" bestFit="1" customWidth="1"/>
    <col min="2" max="2" width="11.109375" bestFit="1" customWidth="1"/>
    <col min="3" max="3" width="7.6640625" bestFit="1" customWidth="1"/>
    <col min="4" max="4" width="12.5546875" bestFit="1" customWidth="1"/>
    <col min="5" max="5" width="7" bestFit="1" customWidth="1"/>
    <col min="6" max="6" width="14.33203125" bestFit="1" customWidth="1"/>
    <col min="7" max="7" width="11.6640625" bestFit="1" customWidth="1"/>
    <col min="8" max="8" width="9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3">
      <c r="A2" s="2">
        <v>1</v>
      </c>
      <c r="B2" s="2">
        <v>0</v>
      </c>
      <c r="C2" s="2">
        <v>1</v>
      </c>
      <c r="D2" s="2">
        <v>0</v>
      </c>
      <c r="E2" s="2">
        <v>2023</v>
      </c>
      <c r="F2" s="2">
        <v>1</v>
      </c>
      <c r="G2" s="2">
        <v>1</v>
      </c>
      <c r="H2" s="2">
        <v>2</v>
      </c>
    </row>
    <row r="3" spans="1:10" x14ac:dyDescent="0.3">
      <c r="A3" s="2">
        <v>2</v>
      </c>
      <c r="B3" s="2">
        <v>0</v>
      </c>
      <c r="C3" s="2">
        <v>1</v>
      </c>
      <c r="D3" s="2">
        <v>0</v>
      </c>
      <c r="E3" s="2">
        <v>2023</v>
      </c>
      <c r="F3" s="2">
        <v>2</v>
      </c>
      <c r="G3" s="2">
        <v>2</v>
      </c>
      <c r="H3" s="2">
        <v>3</v>
      </c>
    </row>
    <row r="4" spans="1:10" x14ac:dyDescent="0.3">
      <c r="A4" s="2">
        <v>3</v>
      </c>
      <c r="B4" s="2">
        <v>0</v>
      </c>
      <c r="C4" s="2">
        <v>1</v>
      </c>
      <c r="D4" s="2">
        <v>0</v>
      </c>
      <c r="E4" s="2">
        <v>2023</v>
      </c>
      <c r="F4" s="2">
        <v>3</v>
      </c>
      <c r="G4" s="2">
        <v>3</v>
      </c>
      <c r="H4" s="2">
        <v>4</v>
      </c>
    </row>
    <row r="5" spans="1:10" x14ac:dyDescent="0.3">
      <c r="A5" s="2">
        <v>4</v>
      </c>
      <c r="B5" s="2">
        <v>0</v>
      </c>
      <c r="C5" s="2">
        <v>1</v>
      </c>
      <c r="D5" s="2">
        <v>0</v>
      </c>
      <c r="E5" s="2">
        <v>2023</v>
      </c>
      <c r="F5" s="2">
        <v>4</v>
      </c>
      <c r="G5" s="2">
        <v>4</v>
      </c>
      <c r="H5" s="2">
        <v>5</v>
      </c>
    </row>
    <row r="6" spans="1:10" x14ac:dyDescent="0.3">
      <c r="A6" s="2">
        <v>5</v>
      </c>
      <c r="B6" s="2">
        <v>1</v>
      </c>
      <c r="C6" s="2">
        <v>1</v>
      </c>
      <c r="D6" s="2">
        <v>0</v>
      </c>
      <c r="E6" s="2">
        <v>2024</v>
      </c>
      <c r="F6" s="2">
        <v>1</v>
      </c>
      <c r="G6" s="2">
        <v>6</v>
      </c>
      <c r="H6" s="2">
        <v>7</v>
      </c>
    </row>
    <row r="7" spans="1:10" x14ac:dyDescent="0.3">
      <c r="A7" s="2">
        <v>6</v>
      </c>
      <c r="B7" s="2">
        <v>1</v>
      </c>
      <c r="C7" s="2">
        <v>1</v>
      </c>
      <c r="D7" s="2">
        <v>0</v>
      </c>
      <c r="E7" s="2">
        <v>2024</v>
      </c>
      <c r="F7" s="2">
        <v>2</v>
      </c>
      <c r="G7" s="2">
        <v>7</v>
      </c>
      <c r="H7" s="2">
        <v>8</v>
      </c>
    </row>
    <row r="8" spans="1:10" x14ac:dyDescent="0.3">
      <c r="A8" s="2">
        <v>7</v>
      </c>
      <c r="B8" s="2">
        <v>1</v>
      </c>
      <c r="C8" s="2">
        <v>1</v>
      </c>
      <c r="D8" s="2">
        <v>0</v>
      </c>
      <c r="E8" s="2">
        <v>2024</v>
      </c>
      <c r="F8" s="2">
        <v>3</v>
      </c>
      <c r="G8" s="2">
        <v>8</v>
      </c>
      <c r="H8" s="2">
        <v>9</v>
      </c>
    </row>
    <row r="9" spans="1:10" x14ac:dyDescent="0.3">
      <c r="A9" s="2">
        <v>8</v>
      </c>
      <c r="B9" s="2">
        <v>1</v>
      </c>
      <c r="C9" s="2">
        <v>1</v>
      </c>
      <c r="D9" s="2">
        <v>0</v>
      </c>
      <c r="E9" s="2">
        <v>2024</v>
      </c>
      <c r="F9" s="2">
        <v>4</v>
      </c>
      <c r="G9" s="2">
        <v>9</v>
      </c>
      <c r="H9" s="2">
        <v>10</v>
      </c>
    </row>
    <row r="10" spans="1:10" x14ac:dyDescent="0.3">
      <c r="A10" s="2">
        <v>1234</v>
      </c>
      <c r="B10" s="2">
        <v>0</v>
      </c>
      <c r="C10" s="2">
        <v>0</v>
      </c>
      <c r="D10" s="2">
        <v>1</v>
      </c>
      <c r="E10" s="2">
        <v>2023</v>
      </c>
      <c r="F10" s="2"/>
      <c r="G10" s="2"/>
      <c r="H10" s="2"/>
    </row>
    <row r="11" spans="1:10" x14ac:dyDescent="0.3">
      <c r="A11" s="2">
        <v>5678</v>
      </c>
      <c r="B11" s="2">
        <v>0</v>
      </c>
      <c r="C11" s="2">
        <v>0</v>
      </c>
      <c r="D11" s="2">
        <v>1</v>
      </c>
      <c r="E11" s="2">
        <v>2024</v>
      </c>
      <c r="F11" s="2"/>
      <c r="G11" s="2"/>
      <c r="H11" s="2"/>
    </row>
    <row r="12" spans="1:10" x14ac:dyDescent="0.3">
      <c r="A12" s="2">
        <v>9</v>
      </c>
      <c r="B12" s="2">
        <v>1</v>
      </c>
      <c r="C12" s="2">
        <v>1</v>
      </c>
      <c r="D12" s="2">
        <v>0</v>
      </c>
      <c r="E12" s="2">
        <v>2025</v>
      </c>
      <c r="F12" s="2">
        <v>1</v>
      </c>
      <c r="G12" s="2">
        <v>11</v>
      </c>
      <c r="H12" s="2">
        <v>12</v>
      </c>
      <c r="J12" t="str">
        <f>"INSERT INTO predictionperiods VALUES ("&amp;A12&amp;","&amp;B12&amp;","&amp;C12&amp;","&amp;D12&amp;","&amp;E12&amp;","&amp;F12&amp;","&amp;G12&amp;","&amp;H12&amp;");"</f>
        <v>INSERT INTO predictionperiods VALUES (9,1,1,0,2025,1,11,12);</v>
      </c>
    </row>
    <row r="13" spans="1:10" x14ac:dyDescent="0.3">
      <c r="A13" s="2">
        <v>10</v>
      </c>
      <c r="B13" s="2">
        <v>1</v>
      </c>
      <c r="C13" s="2">
        <v>1</v>
      </c>
      <c r="D13" s="2">
        <v>0</v>
      </c>
      <c r="E13" s="2">
        <v>2025</v>
      </c>
      <c r="F13" s="2">
        <v>2</v>
      </c>
      <c r="G13" s="2">
        <v>12</v>
      </c>
      <c r="H13" s="2">
        <v>11</v>
      </c>
      <c r="J13" t="str">
        <f t="shared" ref="J13:J15" si="0">"INSERT INTO predictionperiods VALUES ("&amp;A13&amp;","&amp;B13&amp;","&amp;C13&amp;","&amp;D13&amp;","&amp;E13&amp;","&amp;F13&amp;","&amp;G13&amp;","&amp;H13&amp;");"</f>
        <v>INSERT INTO predictionperiods VALUES (10,1,1,0,2025,2,12,11);</v>
      </c>
    </row>
    <row r="14" spans="1:10" x14ac:dyDescent="0.3">
      <c r="A14" s="2">
        <v>11</v>
      </c>
      <c r="B14" s="2">
        <v>1</v>
      </c>
      <c r="C14" s="2">
        <v>1</v>
      </c>
      <c r="D14" s="2">
        <v>0</v>
      </c>
      <c r="E14" s="2">
        <v>2025</v>
      </c>
      <c r="F14" s="2">
        <v>3</v>
      </c>
      <c r="G14" s="2">
        <v>13</v>
      </c>
      <c r="H14" s="2">
        <v>12</v>
      </c>
      <c r="J14" t="str">
        <f t="shared" si="0"/>
        <v>INSERT INTO predictionperiods VALUES (11,1,1,0,2025,3,13,12);</v>
      </c>
    </row>
    <row r="15" spans="1:10" x14ac:dyDescent="0.3">
      <c r="A15" s="2">
        <v>12</v>
      </c>
      <c r="B15" s="2">
        <v>1</v>
      </c>
      <c r="C15" s="2">
        <v>1</v>
      </c>
      <c r="D15" s="2">
        <v>0</v>
      </c>
      <c r="E15" s="2">
        <v>2025</v>
      </c>
      <c r="F15" s="2">
        <v>4</v>
      </c>
      <c r="G15" s="2">
        <v>14</v>
      </c>
      <c r="H15" s="2">
        <v>13</v>
      </c>
      <c r="J15" t="str">
        <f t="shared" si="0"/>
        <v>INSERT INTO predictionperiods VALUES (12,1,1,0,2025,4,14,13);</v>
      </c>
    </row>
    <row r="16" spans="1:10" x14ac:dyDescent="0.3">
      <c r="A16" s="2">
        <v>9101112</v>
      </c>
      <c r="B16" s="2">
        <v>0</v>
      </c>
      <c r="C16" s="2">
        <v>0</v>
      </c>
      <c r="D16" s="2">
        <v>1</v>
      </c>
      <c r="E16" s="2">
        <v>2025</v>
      </c>
      <c r="J16" t="str">
        <f>"INSERT INTO predictionperiods (predictionperiodid,howitworks,isactive,isseasontotal,season) VALUES ("&amp;A16&amp;","&amp;B16&amp;","&amp;C16&amp;","&amp;D16&amp;","&amp;E16&amp;");"</f>
        <v>INSERT INTO predictionperiods (predictionperiodid,howitworks,isactive,isseasontotal,season) VALUES (9101112,0,0,1,2025);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D1A2-C3F4-4633-8579-9DBE4DA8FAB2}">
  <dimension ref="A1:N36"/>
  <sheetViews>
    <sheetView workbookViewId="0">
      <selection activeCell="F2" sqref="F2"/>
    </sheetView>
  </sheetViews>
  <sheetFormatPr defaultRowHeight="14.4" x14ac:dyDescent="0.3"/>
  <cols>
    <col min="1" max="1" width="7.33203125" bestFit="1" customWidth="1"/>
    <col min="2" max="2" width="10.44140625" bestFit="1" customWidth="1"/>
    <col min="3" max="3" width="7.6640625" bestFit="1" customWidth="1"/>
    <col min="4" max="4" width="11.109375" bestFit="1" customWidth="1"/>
    <col min="5" max="5" width="8.109375" bestFit="1" customWidth="1"/>
    <col min="6" max="6" width="7.6640625" bestFit="1" customWidth="1"/>
    <col min="7" max="7" width="12.33203125" bestFit="1" customWidth="1"/>
    <col min="8" max="8" width="11.88671875" bestFit="1" customWidth="1"/>
    <col min="9" max="9" width="7" bestFit="1" customWidth="1"/>
    <col min="10" max="10" width="12.88671875" style="3" bestFit="1" customWidth="1"/>
    <col min="11" max="11" width="14.109375" bestFit="1" customWidth="1"/>
    <col min="12" max="12" width="10.88671875" bestFit="1" customWidth="1"/>
  </cols>
  <sheetData>
    <row r="1" spans="1:14" x14ac:dyDescent="0.3">
      <c r="A1" t="s">
        <v>4</v>
      </c>
      <c r="B1" s="3">
        <v>2024</v>
      </c>
      <c r="N1" t="s">
        <v>210</v>
      </c>
    </row>
    <row r="3" spans="1:14" x14ac:dyDescent="0.3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2</v>
      </c>
      <c r="G3" s="1" t="s">
        <v>13</v>
      </c>
      <c r="H3" s="1" t="s">
        <v>14</v>
      </c>
      <c r="I3" s="1" t="s">
        <v>4</v>
      </c>
      <c r="J3" s="4" t="s">
        <v>209</v>
      </c>
      <c r="K3" s="1" t="s">
        <v>15</v>
      </c>
      <c r="L3" s="1" t="s">
        <v>16</v>
      </c>
      <c r="N3" t="str">
        <f>"UPDATE teams SET IsActive = 0 WHERE Season != "&amp;B1&amp;";"</f>
        <v>UPDATE teams SET IsActive = 0 WHERE Season != 2024;</v>
      </c>
    </row>
    <row r="4" spans="1:14" x14ac:dyDescent="0.3">
      <c r="A4" s="2">
        <f>(($B$1-2022)*32)+L4</f>
        <v>65</v>
      </c>
      <c r="B4" s="2" t="s">
        <v>17</v>
      </c>
      <c r="C4" s="2" t="s">
        <v>18</v>
      </c>
      <c r="D4" s="2">
        <v>2</v>
      </c>
      <c r="E4" s="2">
        <v>2</v>
      </c>
      <c r="F4" s="2">
        <v>0</v>
      </c>
      <c r="G4" s="2" t="s">
        <v>19</v>
      </c>
      <c r="H4" s="2" t="s">
        <v>20</v>
      </c>
      <c r="I4" s="2">
        <f>$B$1</f>
        <v>2024</v>
      </c>
      <c r="J4" s="5" t="s">
        <v>139</v>
      </c>
      <c r="K4" s="2">
        <f>INDEX(PlayerList!$A$2:$A$124,MATCH(J4,PlayerList!$C$2:$C$124,0))</f>
        <v>53</v>
      </c>
      <c r="L4" s="2">
        <v>1</v>
      </c>
      <c r="N4" t="str">
        <f>$N$1&amp;A4&amp;",'"&amp;B4&amp;"','"&amp;C4&amp;"',"&amp;D4&amp;","&amp;E4&amp;","&amp;F4&amp;",'"&amp;G4&amp;"','"&amp;H4&amp;"',"&amp;I4&amp;","&amp;K4&amp;","&amp;L4&amp;");"</f>
        <v>INSERT INTO teams (TeamId, Conference, Division, GridColumn, GridRow, IsActive, Location, Nickname, Season, DefaultPlayerId, FranchiseId) VALUES (65,'AFC','North',2,2,0,'Baltimore','Ravens',2024,53,1);</v>
      </c>
    </row>
    <row r="5" spans="1:14" x14ac:dyDescent="0.3">
      <c r="A5" s="2">
        <f t="shared" ref="A5:A35" si="0">(($B$1-2022)*32)+L5</f>
        <v>66</v>
      </c>
      <c r="B5" s="2" t="s">
        <v>17</v>
      </c>
      <c r="C5" s="2" t="s">
        <v>18</v>
      </c>
      <c r="D5" s="2">
        <v>2</v>
      </c>
      <c r="E5" s="2">
        <v>3</v>
      </c>
      <c r="F5" s="2">
        <v>0</v>
      </c>
      <c r="G5" s="2" t="s">
        <v>21</v>
      </c>
      <c r="H5" s="2" t="s">
        <v>22</v>
      </c>
      <c r="I5" s="2">
        <f t="shared" ref="I5:I35" si="1">$B$1</f>
        <v>2024</v>
      </c>
      <c r="J5" s="5" t="s">
        <v>125</v>
      </c>
      <c r="K5" s="2">
        <f>INDEX(PlayerList!$A$2:$A$124,MATCH(J5,PlayerList!$C$2:$C$124,0))</f>
        <v>39</v>
      </c>
      <c r="L5" s="2">
        <v>2</v>
      </c>
      <c r="N5" t="str">
        <f t="shared" ref="N5:N35" si="2">$N$1&amp;A5&amp;",'"&amp;B5&amp;"','"&amp;C5&amp;"',"&amp;D5&amp;","&amp;E5&amp;","&amp;F5&amp;",'"&amp;G5&amp;"','"&amp;H5&amp;"',"&amp;I5&amp;","&amp;K5&amp;","&amp;L5&amp;");"</f>
        <v>INSERT INTO teams (TeamId, Conference, Division, GridColumn, GridRow, IsActive, Location, Nickname, Season, DefaultPlayerId, FranchiseId) VALUES (66,'AFC','North',2,3,0,'Cincinnati','Bengals',2024,39,2);</v>
      </c>
    </row>
    <row r="6" spans="1:14" x14ac:dyDescent="0.3">
      <c r="A6" s="2">
        <f t="shared" si="0"/>
        <v>67</v>
      </c>
      <c r="B6" s="2" t="s">
        <v>17</v>
      </c>
      <c r="C6" s="2" t="s">
        <v>18</v>
      </c>
      <c r="D6" s="2">
        <v>2</v>
      </c>
      <c r="E6" s="2">
        <v>4</v>
      </c>
      <c r="F6" s="2">
        <v>0</v>
      </c>
      <c r="G6" s="2" t="s">
        <v>23</v>
      </c>
      <c r="H6" s="2" t="s">
        <v>24</v>
      </c>
      <c r="I6" s="2">
        <f t="shared" si="1"/>
        <v>2024</v>
      </c>
      <c r="J6" s="5" t="s">
        <v>108</v>
      </c>
      <c r="K6" s="2">
        <f>INDEX(PlayerList!$A$2:$A$124,MATCH(J6,PlayerList!$C$2:$C$124,0))</f>
        <v>22</v>
      </c>
      <c r="L6" s="2">
        <v>3</v>
      </c>
      <c r="N6" t="str">
        <f t="shared" si="2"/>
        <v>INSERT INTO teams (TeamId, Conference, Division, GridColumn, GridRow, IsActive, Location, Nickname, Season, DefaultPlayerId, FranchiseId) VALUES (67,'AFC','North',2,4,0,'Cleveland','Browns',2024,22,3);</v>
      </c>
    </row>
    <row r="7" spans="1:14" x14ac:dyDescent="0.3">
      <c r="A7" s="2">
        <f t="shared" si="0"/>
        <v>68</v>
      </c>
      <c r="B7" s="2" t="s">
        <v>17</v>
      </c>
      <c r="C7" s="2" t="s">
        <v>18</v>
      </c>
      <c r="D7" s="2">
        <v>2</v>
      </c>
      <c r="E7" s="2">
        <v>5</v>
      </c>
      <c r="F7" s="2">
        <v>0</v>
      </c>
      <c r="G7" s="2" t="s">
        <v>25</v>
      </c>
      <c r="H7" s="2" t="s">
        <v>26</v>
      </c>
      <c r="I7" s="2">
        <f t="shared" si="1"/>
        <v>2024</v>
      </c>
      <c r="J7" s="5" t="s">
        <v>154</v>
      </c>
      <c r="K7" s="2">
        <f>INDEX(PlayerList!$A$2:$A$124,MATCH(J7,PlayerList!$C$2:$C$124,0))</f>
        <v>68</v>
      </c>
      <c r="L7" s="2">
        <v>4</v>
      </c>
      <c r="N7" t="str">
        <f t="shared" si="2"/>
        <v>INSERT INTO teams (TeamId, Conference, Division, GridColumn, GridRow, IsActive, Location, Nickname, Season, DefaultPlayerId, FranchiseId) VALUES (68,'AFC','North',2,5,0,'Pittsburgh','Steelers',2024,68,4);</v>
      </c>
    </row>
    <row r="8" spans="1:14" x14ac:dyDescent="0.3">
      <c r="A8" s="2">
        <f t="shared" si="0"/>
        <v>69</v>
      </c>
      <c r="B8" s="2" t="s">
        <v>17</v>
      </c>
      <c r="C8" s="2" t="s">
        <v>27</v>
      </c>
      <c r="D8" s="2">
        <v>3</v>
      </c>
      <c r="E8" s="2">
        <v>2</v>
      </c>
      <c r="F8" s="2">
        <v>0</v>
      </c>
      <c r="G8" s="2" t="s">
        <v>28</v>
      </c>
      <c r="H8" s="2" t="s">
        <v>29</v>
      </c>
      <c r="I8" s="2">
        <f t="shared" si="1"/>
        <v>2024</v>
      </c>
      <c r="J8" s="5" t="s">
        <v>129</v>
      </c>
      <c r="K8" s="2">
        <f>INDEX(PlayerList!$A$2:$A$124,MATCH(J8,PlayerList!$C$2:$C$124,0))</f>
        <v>43</v>
      </c>
      <c r="L8" s="2">
        <v>5</v>
      </c>
      <c r="N8" t="str">
        <f t="shared" si="2"/>
        <v>INSERT INTO teams (TeamId, Conference, Division, GridColumn, GridRow, IsActive, Location, Nickname, Season, DefaultPlayerId, FranchiseId) VALUES (69,'AFC','East',3,2,0,'Buffalo','Bills',2024,43,5);</v>
      </c>
    </row>
    <row r="9" spans="1:14" x14ac:dyDescent="0.3">
      <c r="A9" s="2">
        <f t="shared" si="0"/>
        <v>70</v>
      </c>
      <c r="B9" s="2" t="s">
        <v>17</v>
      </c>
      <c r="C9" s="2" t="s">
        <v>27</v>
      </c>
      <c r="D9" s="2">
        <v>3</v>
      </c>
      <c r="E9" s="2">
        <v>3</v>
      </c>
      <c r="F9" s="2">
        <v>0</v>
      </c>
      <c r="G9" s="2" t="s">
        <v>30</v>
      </c>
      <c r="H9" s="2" t="s">
        <v>31</v>
      </c>
      <c r="I9" s="2">
        <f t="shared" si="1"/>
        <v>2024</v>
      </c>
      <c r="J9" s="5" t="s">
        <v>169</v>
      </c>
      <c r="K9" s="2">
        <f>INDEX(PlayerList!$A$2:$A$124,MATCH(J9,PlayerList!$C$2:$C$124,0))</f>
        <v>83</v>
      </c>
      <c r="L9" s="2">
        <v>6</v>
      </c>
      <c r="N9" t="str">
        <f t="shared" si="2"/>
        <v>INSERT INTO teams (TeamId, Conference, Division, GridColumn, GridRow, IsActive, Location, Nickname, Season, DefaultPlayerId, FranchiseId) VALUES (70,'AFC','East',3,3,0,'Miami','Dolphins',2024,83,6);</v>
      </c>
    </row>
    <row r="10" spans="1:14" x14ac:dyDescent="0.3">
      <c r="A10" s="2">
        <f t="shared" si="0"/>
        <v>71</v>
      </c>
      <c r="B10" s="2" t="s">
        <v>17</v>
      </c>
      <c r="C10" s="2" t="s">
        <v>27</v>
      </c>
      <c r="D10" s="2">
        <v>3</v>
      </c>
      <c r="E10" s="2">
        <v>4</v>
      </c>
      <c r="F10" s="2">
        <v>0</v>
      </c>
      <c r="G10" s="2" t="s">
        <v>32</v>
      </c>
      <c r="H10" s="2" t="s">
        <v>33</v>
      </c>
      <c r="I10" s="2">
        <f t="shared" si="1"/>
        <v>2024</v>
      </c>
      <c r="J10" s="5" t="s">
        <v>199</v>
      </c>
      <c r="K10" s="2">
        <f>INDEX(PlayerList!$A$2:$A$124,MATCH(J10,PlayerList!$C$2:$C$124,0))</f>
        <v>113</v>
      </c>
      <c r="L10" s="2">
        <v>7</v>
      </c>
      <c r="N10" t="str">
        <f t="shared" si="2"/>
        <v>INSERT INTO teams (TeamId, Conference, Division, GridColumn, GridRow, IsActive, Location, Nickname, Season, DefaultPlayerId, FranchiseId) VALUES (71,'AFC','East',3,4,0,'New England','Patriots',2024,113,7);</v>
      </c>
    </row>
    <row r="11" spans="1:14" x14ac:dyDescent="0.3">
      <c r="A11" s="2">
        <f t="shared" si="0"/>
        <v>72</v>
      </c>
      <c r="B11" s="2" t="s">
        <v>17</v>
      </c>
      <c r="C11" s="2" t="s">
        <v>27</v>
      </c>
      <c r="D11" s="2">
        <v>3</v>
      </c>
      <c r="E11" s="2">
        <v>5</v>
      </c>
      <c r="F11" s="2">
        <v>0</v>
      </c>
      <c r="G11" s="2" t="s">
        <v>34</v>
      </c>
      <c r="H11" s="2" t="s">
        <v>35</v>
      </c>
      <c r="I11" s="2">
        <f t="shared" si="1"/>
        <v>2024</v>
      </c>
      <c r="J11" s="5" t="s">
        <v>87</v>
      </c>
      <c r="K11" s="2">
        <f>INDEX(PlayerList!$A$2:$A$124,MATCH(J11,PlayerList!$C$2:$C$124,0))</f>
        <v>1</v>
      </c>
      <c r="L11" s="2">
        <v>8</v>
      </c>
      <c r="N11" t="str">
        <f t="shared" si="2"/>
        <v>INSERT INTO teams (TeamId, Conference, Division, GridColumn, GridRow, IsActive, Location, Nickname, Season, DefaultPlayerId, FranchiseId) VALUES (72,'AFC','East',3,5,0,'New York','Jets',2024,1,8);</v>
      </c>
    </row>
    <row r="12" spans="1:14" x14ac:dyDescent="0.3">
      <c r="A12" s="2">
        <f t="shared" si="0"/>
        <v>73</v>
      </c>
      <c r="B12" s="2" t="s">
        <v>17</v>
      </c>
      <c r="C12" s="2" t="s">
        <v>36</v>
      </c>
      <c r="D12" s="2">
        <v>4</v>
      </c>
      <c r="E12" s="2">
        <v>2</v>
      </c>
      <c r="F12" s="2">
        <v>0</v>
      </c>
      <c r="G12" s="2" t="s">
        <v>37</v>
      </c>
      <c r="H12" s="2" t="s">
        <v>38</v>
      </c>
      <c r="I12" s="2">
        <f t="shared" si="1"/>
        <v>2024</v>
      </c>
      <c r="J12" s="5" t="s">
        <v>181</v>
      </c>
      <c r="K12" s="2">
        <f>INDEX(PlayerList!$A$2:$A$124,MATCH(J12,PlayerList!$C$2:$C$124,0))</f>
        <v>95</v>
      </c>
      <c r="L12" s="2">
        <v>9</v>
      </c>
      <c r="N12" t="str">
        <f t="shared" si="2"/>
        <v>INSERT INTO teams (TeamId, Conference, Division, GridColumn, GridRow, IsActive, Location, Nickname, Season, DefaultPlayerId, FranchiseId) VALUES (73,'AFC','South',4,2,0,'Houston','Texans',2024,95,9);</v>
      </c>
    </row>
    <row r="13" spans="1:14" x14ac:dyDescent="0.3">
      <c r="A13" s="2">
        <f t="shared" si="0"/>
        <v>74</v>
      </c>
      <c r="B13" s="2" t="s">
        <v>17</v>
      </c>
      <c r="C13" s="2" t="s">
        <v>36</v>
      </c>
      <c r="D13" s="2">
        <v>4</v>
      </c>
      <c r="E13" s="2">
        <v>3</v>
      </c>
      <c r="F13" s="2">
        <v>0</v>
      </c>
      <c r="G13" s="2" t="s">
        <v>39</v>
      </c>
      <c r="H13" s="2" t="s">
        <v>40</v>
      </c>
      <c r="I13" s="2">
        <f t="shared" si="1"/>
        <v>2024</v>
      </c>
      <c r="J13" s="5" t="s">
        <v>184</v>
      </c>
      <c r="K13" s="2">
        <f>INDEX(PlayerList!$A$2:$A$124,MATCH(J13,PlayerList!$C$2:$C$124,0))</f>
        <v>98</v>
      </c>
      <c r="L13" s="2">
        <v>10</v>
      </c>
      <c r="N13" t="str">
        <f t="shared" si="2"/>
        <v>INSERT INTO teams (TeamId, Conference, Division, GridColumn, GridRow, IsActive, Location, Nickname, Season, DefaultPlayerId, FranchiseId) VALUES (74,'AFC','South',4,3,0,'Indianapolis','Colts',2024,98,10);</v>
      </c>
    </row>
    <row r="14" spans="1:14" x14ac:dyDescent="0.3">
      <c r="A14" s="2">
        <f t="shared" si="0"/>
        <v>75</v>
      </c>
      <c r="B14" s="2" t="s">
        <v>17</v>
      </c>
      <c r="C14" s="2" t="s">
        <v>36</v>
      </c>
      <c r="D14" s="2">
        <v>4</v>
      </c>
      <c r="E14" s="2">
        <v>4</v>
      </c>
      <c r="F14" s="2">
        <v>0</v>
      </c>
      <c r="G14" s="2" t="s">
        <v>41</v>
      </c>
      <c r="H14" s="2" t="s">
        <v>42</v>
      </c>
      <c r="I14" s="2">
        <f t="shared" si="1"/>
        <v>2024</v>
      </c>
      <c r="J14" s="5" t="s">
        <v>166</v>
      </c>
      <c r="K14" s="2">
        <f>INDEX(PlayerList!$A$2:$A$124,MATCH(J14,PlayerList!$C$2:$C$124,0))</f>
        <v>80</v>
      </c>
      <c r="L14" s="2">
        <v>11</v>
      </c>
      <c r="N14" t="str">
        <f t="shared" si="2"/>
        <v>INSERT INTO teams (TeamId, Conference, Division, GridColumn, GridRow, IsActive, Location, Nickname, Season, DefaultPlayerId, FranchiseId) VALUES (75,'AFC','South',4,4,0,'Jacksonville','Jaguars',2024,80,11);</v>
      </c>
    </row>
    <row r="15" spans="1:14" x14ac:dyDescent="0.3">
      <c r="A15" s="2">
        <f t="shared" si="0"/>
        <v>76</v>
      </c>
      <c r="B15" s="2" t="s">
        <v>17</v>
      </c>
      <c r="C15" s="2" t="s">
        <v>36</v>
      </c>
      <c r="D15" s="2">
        <v>4</v>
      </c>
      <c r="E15" s="2">
        <v>5</v>
      </c>
      <c r="F15" s="2">
        <v>0</v>
      </c>
      <c r="G15" s="2" t="s">
        <v>43</v>
      </c>
      <c r="H15" s="2" t="s">
        <v>44</v>
      </c>
      <c r="I15" s="2">
        <f t="shared" si="1"/>
        <v>2024</v>
      </c>
      <c r="J15" s="5" t="s">
        <v>182</v>
      </c>
      <c r="K15" s="2">
        <f>INDEX(PlayerList!$A$2:$A$124,MATCH(J15,PlayerList!$C$2:$C$124,0))</f>
        <v>96</v>
      </c>
      <c r="L15" s="2">
        <v>12</v>
      </c>
      <c r="N15" t="str">
        <f t="shared" si="2"/>
        <v>INSERT INTO teams (TeamId, Conference, Division, GridColumn, GridRow, IsActive, Location, Nickname, Season, DefaultPlayerId, FranchiseId) VALUES (76,'AFC','South',4,5,0,'Tennessee','Titans',2024,96,12);</v>
      </c>
    </row>
    <row r="16" spans="1:14" x14ac:dyDescent="0.3">
      <c r="A16" s="2">
        <f t="shared" si="0"/>
        <v>77</v>
      </c>
      <c r="B16" s="2" t="s">
        <v>17</v>
      </c>
      <c r="C16" s="2" t="s">
        <v>45</v>
      </c>
      <c r="D16" s="2">
        <v>5</v>
      </c>
      <c r="E16" s="2">
        <v>2</v>
      </c>
      <c r="F16" s="2">
        <v>0</v>
      </c>
      <c r="G16" s="2" t="s">
        <v>46</v>
      </c>
      <c r="H16" s="2" t="s">
        <v>47</v>
      </c>
      <c r="I16" s="2">
        <f t="shared" si="1"/>
        <v>2024</v>
      </c>
      <c r="J16" s="5" t="s">
        <v>200</v>
      </c>
      <c r="K16" s="2">
        <f>INDEX(PlayerList!$A$2:$A$124,MATCH(J16,PlayerList!$C$2:$C$124,0))</f>
        <v>114</v>
      </c>
      <c r="L16" s="2">
        <v>13</v>
      </c>
      <c r="N16" t="str">
        <f t="shared" si="2"/>
        <v>INSERT INTO teams (TeamId, Conference, Division, GridColumn, GridRow, IsActive, Location, Nickname, Season, DefaultPlayerId, FranchiseId) VALUES (77,'AFC','West',5,2,0,'Denver','Broncos',2024,114,13);</v>
      </c>
    </row>
    <row r="17" spans="1:14" x14ac:dyDescent="0.3">
      <c r="A17" s="2">
        <f t="shared" si="0"/>
        <v>78</v>
      </c>
      <c r="B17" s="2" t="s">
        <v>17</v>
      </c>
      <c r="C17" s="2" t="s">
        <v>45</v>
      </c>
      <c r="D17" s="2">
        <v>5</v>
      </c>
      <c r="E17" s="2">
        <v>3</v>
      </c>
      <c r="F17" s="2">
        <v>0</v>
      </c>
      <c r="G17" s="2" t="s">
        <v>48</v>
      </c>
      <c r="H17" s="2" t="s">
        <v>49</v>
      </c>
      <c r="I17" s="2">
        <f t="shared" si="1"/>
        <v>2024</v>
      </c>
      <c r="J17" s="5" t="s">
        <v>152</v>
      </c>
      <c r="K17" s="2">
        <f>INDEX(PlayerList!$A$2:$A$124,MATCH(J17,PlayerList!$C$2:$C$124,0))</f>
        <v>66</v>
      </c>
      <c r="L17" s="2">
        <v>14</v>
      </c>
      <c r="N17" t="str">
        <f t="shared" si="2"/>
        <v>INSERT INTO teams (TeamId, Conference, Division, GridColumn, GridRow, IsActive, Location, Nickname, Season, DefaultPlayerId, FranchiseId) VALUES (78,'AFC','West',5,3,0,'Kansas City','Chiefs',2024,66,14);</v>
      </c>
    </row>
    <row r="18" spans="1:14" x14ac:dyDescent="0.3">
      <c r="A18" s="2">
        <f t="shared" si="0"/>
        <v>79</v>
      </c>
      <c r="B18" s="2" t="s">
        <v>17</v>
      </c>
      <c r="C18" s="2" t="s">
        <v>45</v>
      </c>
      <c r="D18" s="2">
        <v>5</v>
      </c>
      <c r="E18" s="2">
        <v>4</v>
      </c>
      <c r="F18" s="2">
        <v>0</v>
      </c>
      <c r="G18" s="2" t="s">
        <v>50</v>
      </c>
      <c r="H18" s="2" t="s">
        <v>51</v>
      </c>
      <c r="I18" s="2">
        <f t="shared" si="1"/>
        <v>2024</v>
      </c>
      <c r="J18" s="5" t="s">
        <v>197</v>
      </c>
      <c r="K18" s="2">
        <f>INDEX(PlayerList!$A$2:$A$124,MATCH(J18,PlayerList!$C$2:$C$124,0))</f>
        <v>111</v>
      </c>
      <c r="L18" s="2">
        <v>15</v>
      </c>
      <c r="N18" t="str">
        <f t="shared" si="2"/>
        <v>INSERT INTO teams (TeamId, Conference, Division, GridColumn, GridRow, IsActive, Location, Nickname, Season, DefaultPlayerId, FranchiseId) VALUES (79,'AFC','West',5,4,0,'Las Vegas','Raiders',2024,111,15);</v>
      </c>
    </row>
    <row r="19" spans="1:14" x14ac:dyDescent="0.3">
      <c r="A19" s="2">
        <f t="shared" si="0"/>
        <v>80</v>
      </c>
      <c r="B19" s="2" t="s">
        <v>17</v>
      </c>
      <c r="C19" s="2" t="s">
        <v>45</v>
      </c>
      <c r="D19" s="2">
        <v>5</v>
      </c>
      <c r="E19" s="2">
        <v>5</v>
      </c>
      <c r="F19" s="2">
        <v>0</v>
      </c>
      <c r="G19" s="2" t="s">
        <v>52</v>
      </c>
      <c r="H19" s="2" t="s">
        <v>53</v>
      </c>
      <c r="I19" s="2">
        <f t="shared" si="1"/>
        <v>2024</v>
      </c>
      <c r="J19" s="5" t="s">
        <v>133</v>
      </c>
      <c r="K19" s="2">
        <f>INDEX(PlayerList!$A$2:$A$124,MATCH(J19,PlayerList!$C$2:$C$124,0))</f>
        <v>47</v>
      </c>
      <c r="L19" s="2">
        <v>16</v>
      </c>
      <c r="N19" t="str">
        <f t="shared" si="2"/>
        <v>INSERT INTO teams (TeamId, Conference, Division, GridColumn, GridRow, IsActive, Location, Nickname, Season, DefaultPlayerId, FranchiseId) VALUES (80,'AFC','West',5,5,0,'Los Angeles','Chargers',2024,47,16);</v>
      </c>
    </row>
    <row r="20" spans="1:14" x14ac:dyDescent="0.3">
      <c r="A20" s="2">
        <f t="shared" si="0"/>
        <v>81</v>
      </c>
      <c r="B20" s="2" t="s">
        <v>54</v>
      </c>
      <c r="C20" s="2" t="s">
        <v>18</v>
      </c>
      <c r="D20" s="2">
        <v>2</v>
      </c>
      <c r="E20" s="2">
        <v>6</v>
      </c>
      <c r="F20" s="2">
        <v>0</v>
      </c>
      <c r="G20" s="2" t="s">
        <v>55</v>
      </c>
      <c r="H20" s="2" t="s">
        <v>56</v>
      </c>
      <c r="I20" s="2">
        <f t="shared" si="1"/>
        <v>2024</v>
      </c>
      <c r="J20" s="5" t="s">
        <v>198</v>
      </c>
      <c r="K20" s="2">
        <f>INDEX(PlayerList!$A$2:$A$124,MATCH(J20,PlayerList!$C$2:$C$124,0))</f>
        <v>112</v>
      </c>
      <c r="L20" s="2">
        <v>17</v>
      </c>
      <c r="N20" t="str">
        <f t="shared" si="2"/>
        <v>INSERT INTO teams (TeamId, Conference, Division, GridColumn, GridRow, IsActive, Location, Nickname, Season, DefaultPlayerId, FranchiseId) VALUES (81,'NFC','North',2,6,0,'Chicago','Bears',2024,112,17);</v>
      </c>
    </row>
    <row r="21" spans="1:14" x14ac:dyDescent="0.3">
      <c r="A21" s="2">
        <f t="shared" si="0"/>
        <v>82</v>
      </c>
      <c r="B21" s="2" t="s">
        <v>54</v>
      </c>
      <c r="C21" s="2" t="s">
        <v>18</v>
      </c>
      <c r="D21" s="2">
        <v>2</v>
      </c>
      <c r="E21" s="2">
        <v>7</v>
      </c>
      <c r="F21" s="2">
        <v>0</v>
      </c>
      <c r="G21" s="2" t="s">
        <v>57</v>
      </c>
      <c r="H21" s="2" t="s">
        <v>58</v>
      </c>
      <c r="I21" s="2">
        <f t="shared" si="1"/>
        <v>2024</v>
      </c>
      <c r="J21" s="5" t="s">
        <v>122</v>
      </c>
      <c r="K21" s="2">
        <f>INDEX(PlayerList!$A$2:$A$124,MATCH(J21,PlayerList!$C$2:$C$124,0))</f>
        <v>36</v>
      </c>
      <c r="L21" s="2">
        <v>18</v>
      </c>
      <c r="N21" t="str">
        <f t="shared" si="2"/>
        <v>INSERT INTO teams (TeamId, Conference, Division, GridColumn, GridRow, IsActive, Location, Nickname, Season, DefaultPlayerId, FranchiseId) VALUES (82,'NFC','North',2,7,0,'Detroit','Lions',2024,36,18);</v>
      </c>
    </row>
    <row r="22" spans="1:14" x14ac:dyDescent="0.3">
      <c r="A22" s="2">
        <f t="shared" si="0"/>
        <v>83</v>
      </c>
      <c r="B22" s="2" t="s">
        <v>54</v>
      </c>
      <c r="C22" s="2" t="s">
        <v>18</v>
      </c>
      <c r="D22" s="2">
        <v>2</v>
      </c>
      <c r="E22" s="2">
        <v>8</v>
      </c>
      <c r="F22" s="2">
        <v>0</v>
      </c>
      <c r="G22" s="2" t="s">
        <v>59</v>
      </c>
      <c r="H22" s="2" t="s">
        <v>60</v>
      </c>
      <c r="I22" s="2">
        <f t="shared" si="1"/>
        <v>2024</v>
      </c>
      <c r="J22" s="5" t="s">
        <v>128</v>
      </c>
      <c r="K22" s="2">
        <f>INDEX(PlayerList!$A$2:$A$124,MATCH(J22,PlayerList!$C$2:$C$124,0))</f>
        <v>42</v>
      </c>
      <c r="L22" s="2">
        <v>19</v>
      </c>
      <c r="N22" t="str">
        <f t="shared" si="2"/>
        <v>INSERT INTO teams (TeamId, Conference, Division, GridColumn, GridRow, IsActive, Location, Nickname, Season, DefaultPlayerId, FranchiseId) VALUES (83,'NFC','North',2,8,0,'Green Bay','Packers',2024,42,19);</v>
      </c>
    </row>
    <row r="23" spans="1:14" x14ac:dyDescent="0.3">
      <c r="A23" s="2">
        <f t="shared" si="0"/>
        <v>84</v>
      </c>
      <c r="B23" s="2" t="s">
        <v>54</v>
      </c>
      <c r="C23" s="2" t="s">
        <v>18</v>
      </c>
      <c r="D23" s="2">
        <v>2</v>
      </c>
      <c r="E23" s="2">
        <v>9</v>
      </c>
      <c r="F23" s="2">
        <v>0</v>
      </c>
      <c r="G23" s="2" t="s">
        <v>61</v>
      </c>
      <c r="H23" s="2" t="s">
        <v>62</v>
      </c>
      <c r="I23" s="2">
        <f t="shared" si="1"/>
        <v>2024</v>
      </c>
      <c r="J23" s="5" t="s">
        <v>204</v>
      </c>
      <c r="K23" s="2">
        <f>INDEX(PlayerList!$A$2:$A$124,MATCH(J23,PlayerList!$C$2:$C$124,0))</f>
        <v>119</v>
      </c>
      <c r="L23" s="2">
        <v>20</v>
      </c>
      <c r="N23" t="str">
        <f t="shared" si="2"/>
        <v>INSERT INTO teams (TeamId, Conference, Division, GridColumn, GridRow, IsActive, Location, Nickname, Season, DefaultPlayerId, FranchiseId) VALUES (84,'NFC','North',2,9,0,'Minnesota','Vikings',2024,119,20);</v>
      </c>
    </row>
    <row r="24" spans="1:14" x14ac:dyDescent="0.3">
      <c r="A24" s="2">
        <f t="shared" si="0"/>
        <v>85</v>
      </c>
      <c r="B24" s="2" t="s">
        <v>54</v>
      </c>
      <c r="C24" s="2" t="s">
        <v>27</v>
      </c>
      <c r="D24" s="2">
        <v>3</v>
      </c>
      <c r="E24" s="2">
        <v>6</v>
      </c>
      <c r="F24" s="2">
        <v>0</v>
      </c>
      <c r="G24" s="2" t="s">
        <v>63</v>
      </c>
      <c r="H24" s="2" t="s">
        <v>64</v>
      </c>
      <c r="I24" s="2">
        <f t="shared" si="1"/>
        <v>2024</v>
      </c>
      <c r="J24" s="5" t="s">
        <v>103</v>
      </c>
      <c r="K24" s="2">
        <f>INDEX(PlayerList!$A$2:$A$124,MATCH(J24,PlayerList!$C$2:$C$124,0))</f>
        <v>17</v>
      </c>
      <c r="L24" s="2">
        <v>21</v>
      </c>
      <c r="N24" t="str">
        <f t="shared" si="2"/>
        <v>INSERT INTO teams (TeamId, Conference, Division, GridColumn, GridRow, IsActive, Location, Nickname, Season, DefaultPlayerId, FranchiseId) VALUES (85,'NFC','East',3,6,0,'Dallas','Cowboys',2024,17,21);</v>
      </c>
    </row>
    <row r="25" spans="1:14" x14ac:dyDescent="0.3">
      <c r="A25" s="2">
        <f t="shared" si="0"/>
        <v>86</v>
      </c>
      <c r="B25" s="2" t="s">
        <v>54</v>
      </c>
      <c r="C25" s="2" t="s">
        <v>27</v>
      </c>
      <c r="D25" s="2">
        <v>3</v>
      </c>
      <c r="E25" s="2">
        <v>7</v>
      </c>
      <c r="F25" s="2">
        <v>0</v>
      </c>
      <c r="G25" s="2" t="s">
        <v>34</v>
      </c>
      <c r="H25" s="2" t="s">
        <v>65</v>
      </c>
      <c r="I25" s="2">
        <f t="shared" si="1"/>
        <v>2024</v>
      </c>
      <c r="J25" s="5" t="s">
        <v>104</v>
      </c>
      <c r="K25" s="2">
        <f>INDEX(PlayerList!$A$2:$A$124,MATCH(J25,PlayerList!$C$2:$C$124,0))</f>
        <v>18</v>
      </c>
      <c r="L25" s="2">
        <v>22</v>
      </c>
      <c r="N25" t="str">
        <f t="shared" si="2"/>
        <v>INSERT INTO teams (TeamId, Conference, Division, GridColumn, GridRow, IsActive, Location, Nickname, Season, DefaultPlayerId, FranchiseId) VALUES (86,'NFC','East',3,7,0,'New York','Giants',2024,18,22);</v>
      </c>
    </row>
    <row r="26" spans="1:14" x14ac:dyDescent="0.3">
      <c r="A26" s="2">
        <f t="shared" si="0"/>
        <v>87</v>
      </c>
      <c r="B26" s="2" t="s">
        <v>54</v>
      </c>
      <c r="C26" s="2" t="s">
        <v>27</v>
      </c>
      <c r="D26" s="2">
        <v>3</v>
      </c>
      <c r="E26" s="2">
        <v>8</v>
      </c>
      <c r="F26" s="2">
        <v>0</v>
      </c>
      <c r="G26" s="2" t="s">
        <v>66</v>
      </c>
      <c r="H26" s="2" t="s">
        <v>67</v>
      </c>
      <c r="I26" s="2">
        <f t="shared" si="1"/>
        <v>2024</v>
      </c>
      <c r="J26" s="5" t="s">
        <v>120</v>
      </c>
      <c r="K26" s="2">
        <f>INDEX(PlayerList!$A$2:$A$124,MATCH(J26,PlayerList!$C$2:$C$124,0))</f>
        <v>34</v>
      </c>
      <c r="L26" s="2">
        <v>23</v>
      </c>
      <c r="N26" t="str">
        <f t="shared" si="2"/>
        <v>INSERT INTO teams (TeamId, Conference, Division, GridColumn, GridRow, IsActive, Location, Nickname, Season, DefaultPlayerId, FranchiseId) VALUES (87,'NFC','East',3,8,0,'Philadelphia','Eagles',2024,34,23);</v>
      </c>
    </row>
    <row r="27" spans="1:14" x14ac:dyDescent="0.3">
      <c r="A27" s="2">
        <f t="shared" si="0"/>
        <v>88</v>
      </c>
      <c r="B27" s="2" t="s">
        <v>54</v>
      </c>
      <c r="C27" s="2" t="s">
        <v>27</v>
      </c>
      <c r="D27" s="2">
        <v>3</v>
      </c>
      <c r="E27" s="2">
        <v>9</v>
      </c>
      <c r="F27" s="2">
        <v>0</v>
      </c>
      <c r="G27" s="2" t="s">
        <v>68</v>
      </c>
      <c r="H27" s="2" t="s">
        <v>69</v>
      </c>
      <c r="I27" s="2">
        <f t="shared" si="1"/>
        <v>2024</v>
      </c>
      <c r="J27" s="5" t="s">
        <v>189</v>
      </c>
      <c r="K27" s="2">
        <f>INDEX(PlayerList!$A$2:$A$124,MATCH(J27,PlayerList!$C$2:$C$124,0))</f>
        <v>103</v>
      </c>
      <c r="L27" s="2">
        <v>24</v>
      </c>
      <c r="N27" t="str">
        <f t="shared" si="2"/>
        <v>INSERT INTO teams (TeamId, Conference, Division, GridColumn, GridRow, IsActive, Location, Nickname, Season, DefaultPlayerId, FranchiseId) VALUES (88,'NFC','East',3,9,0,'Washington','Commanders',2024,103,24);</v>
      </c>
    </row>
    <row r="28" spans="1:14" x14ac:dyDescent="0.3">
      <c r="A28" s="2">
        <f t="shared" si="0"/>
        <v>89</v>
      </c>
      <c r="B28" s="2" t="s">
        <v>54</v>
      </c>
      <c r="C28" s="2" t="s">
        <v>36</v>
      </c>
      <c r="D28" s="2">
        <v>4</v>
      </c>
      <c r="E28" s="2">
        <v>6</v>
      </c>
      <c r="F28" s="2">
        <v>0</v>
      </c>
      <c r="G28" s="2" t="s">
        <v>70</v>
      </c>
      <c r="H28" s="2" t="s">
        <v>71</v>
      </c>
      <c r="I28" s="2">
        <f t="shared" si="1"/>
        <v>2024</v>
      </c>
      <c r="J28" s="5" t="s">
        <v>135</v>
      </c>
      <c r="K28" s="2">
        <f>INDEX(PlayerList!$A$2:$A$124,MATCH(J28,PlayerList!$C$2:$C$124,0))</f>
        <v>49</v>
      </c>
      <c r="L28" s="2">
        <v>25</v>
      </c>
      <c r="N28" t="str">
        <f t="shared" si="2"/>
        <v>INSERT INTO teams (TeamId, Conference, Division, GridColumn, GridRow, IsActive, Location, Nickname, Season, DefaultPlayerId, FranchiseId) VALUES (89,'NFC','South',4,6,0,'Atlanta','Falcons',2024,49,25);</v>
      </c>
    </row>
    <row r="29" spans="1:14" x14ac:dyDescent="0.3">
      <c r="A29" s="2">
        <f t="shared" si="0"/>
        <v>90</v>
      </c>
      <c r="B29" s="2" t="s">
        <v>54</v>
      </c>
      <c r="C29" s="2" t="s">
        <v>36</v>
      </c>
      <c r="D29" s="2">
        <v>4</v>
      </c>
      <c r="E29" s="2">
        <v>7</v>
      </c>
      <c r="F29" s="2">
        <v>0</v>
      </c>
      <c r="G29" s="2" t="s">
        <v>72</v>
      </c>
      <c r="H29" s="2" t="s">
        <v>73</v>
      </c>
      <c r="I29" s="2">
        <f t="shared" si="1"/>
        <v>2024</v>
      </c>
      <c r="J29" s="5" t="s">
        <v>180</v>
      </c>
      <c r="K29" s="2">
        <f>INDEX(PlayerList!$A$2:$A$124,MATCH(J29,PlayerList!$C$2:$C$124,0))</f>
        <v>94</v>
      </c>
      <c r="L29" s="2">
        <v>26</v>
      </c>
      <c r="N29" t="str">
        <f t="shared" si="2"/>
        <v>INSERT INTO teams (TeamId, Conference, Division, GridColumn, GridRow, IsActive, Location, Nickname, Season, DefaultPlayerId, FranchiseId) VALUES (90,'NFC','South',4,7,0,'Carolina','Panthers',2024,94,26);</v>
      </c>
    </row>
    <row r="30" spans="1:14" x14ac:dyDescent="0.3">
      <c r="A30" s="2">
        <f t="shared" si="0"/>
        <v>91</v>
      </c>
      <c r="B30" s="2" t="s">
        <v>54</v>
      </c>
      <c r="C30" s="2" t="s">
        <v>36</v>
      </c>
      <c r="D30" s="2">
        <v>4</v>
      </c>
      <c r="E30" s="2">
        <v>8</v>
      </c>
      <c r="F30" s="2">
        <v>0</v>
      </c>
      <c r="G30" s="2" t="s">
        <v>74</v>
      </c>
      <c r="H30" s="2" t="s">
        <v>75</v>
      </c>
      <c r="I30" s="2">
        <f t="shared" si="1"/>
        <v>2024</v>
      </c>
      <c r="J30" s="5" t="s">
        <v>107</v>
      </c>
      <c r="K30" s="2">
        <f>INDEX(PlayerList!$A$2:$A$124,MATCH(J30,PlayerList!$C$2:$C$124,0))</f>
        <v>21</v>
      </c>
      <c r="L30" s="2">
        <v>27</v>
      </c>
      <c r="N30" t="str">
        <f t="shared" si="2"/>
        <v>INSERT INTO teams (TeamId, Conference, Division, GridColumn, GridRow, IsActive, Location, Nickname, Season, DefaultPlayerId, FranchiseId) VALUES (91,'NFC','South',4,8,0,'New Orleans','Saints',2024,21,27);</v>
      </c>
    </row>
    <row r="31" spans="1:14" x14ac:dyDescent="0.3">
      <c r="A31" s="2">
        <f t="shared" si="0"/>
        <v>92</v>
      </c>
      <c r="B31" s="2" t="s">
        <v>54</v>
      </c>
      <c r="C31" s="2" t="s">
        <v>36</v>
      </c>
      <c r="D31" s="2">
        <v>4</v>
      </c>
      <c r="E31" s="2">
        <v>9</v>
      </c>
      <c r="F31" s="2">
        <v>0</v>
      </c>
      <c r="G31" s="2" t="s">
        <v>76</v>
      </c>
      <c r="H31" s="2" t="s">
        <v>77</v>
      </c>
      <c r="I31" s="2">
        <f t="shared" si="1"/>
        <v>2024</v>
      </c>
      <c r="J31" s="5" t="s">
        <v>89</v>
      </c>
      <c r="K31" s="2">
        <f>INDEX(PlayerList!$A$2:$A$124,MATCH(J31,PlayerList!$C$2:$C$124,0))</f>
        <v>3</v>
      </c>
      <c r="L31" s="2">
        <v>28</v>
      </c>
      <c r="N31" t="str">
        <f t="shared" si="2"/>
        <v>INSERT INTO teams (TeamId, Conference, Division, GridColumn, GridRow, IsActive, Location, Nickname, Season, DefaultPlayerId, FranchiseId) VALUES (92,'NFC','South',4,9,0,'Tampa Bay','Buccaneers',2024,3,28);</v>
      </c>
    </row>
    <row r="32" spans="1:14" x14ac:dyDescent="0.3">
      <c r="A32" s="2">
        <f t="shared" si="0"/>
        <v>93</v>
      </c>
      <c r="B32" s="2" t="s">
        <v>54</v>
      </c>
      <c r="C32" s="2" t="s">
        <v>45</v>
      </c>
      <c r="D32" s="2">
        <v>5</v>
      </c>
      <c r="E32" s="2">
        <v>6</v>
      </c>
      <c r="F32" s="2">
        <v>0</v>
      </c>
      <c r="G32" s="2" t="s">
        <v>78</v>
      </c>
      <c r="H32" s="2" t="s">
        <v>79</v>
      </c>
      <c r="I32" s="2">
        <f t="shared" si="1"/>
        <v>2024</v>
      </c>
      <c r="J32" s="5" t="s">
        <v>138</v>
      </c>
      <c r="K32" s="2">
        <f>INDEX(PlayerList!$A$2:$A$124,MATCH(J32,PlayerList!$C$2:$C$124,0))</f>
        <v>52</v>
      </c>
      <c r="L32" s="2">
        <v>29</v>
      </c>
      <c r="N32" t="str">
        <f t="shared" si="2"/>
        <v>INSERT INTO teams (TeamId, Conference, Division, GridColumn, GridRow, IsActive, Location, Nickname, Season, DefaultPlayerId, FranchiseId) VALUES (93,'NFC','West',5,6,0,'Arizona','Cardinals',2024,52,29);</v>
      </c>
    </row>
    <row r="33" spans="1:14" x14ac:dyDescent="0.3">
      <c r="A33" s="2">
        <f t="shared" si="0"/>
        <v>94</v>
      </c>
      <c r="B33" s="2" t="s">
        <v>54</v>
      </c>
      <c r="C33" s="2" t="s">
        <v>45</v>
      </c>
      <c r="D33" s="2">
        <v>5</v>
      </c>
      <c r="E33" s="2">
        <v>7</v>
      </c>
      <c r="F33" s="2">
        <v>0</v>
      </c>
      <c r="G33" s="2" t="s">
        <v>52</v>
      </c>
      <c r="H33" s="2" t="s">
        <v>80</v>
      </c>
      <c r="I33" s="2">
        <f t="shared" si="1"/>
        <v>2024</v>
      </c>
      <c r="J33" s="5" t="s">
        <v>145</v>
      </c>
      <c r="K33" s="2">
        <f>INDEX(PlayerList!$A$2:$A$124,MATCH(J33,PlayerList!$C$2:$C$124,0))</f>
        <v>59</v>
      </c>
      <c r="L33" s="2">
        <v>30</v>
      </c>
      <c r="N33" t="str">
        <f t="shared" si="2"/>
        <v>INSERT INTO teams (TeamId, Conference, Division, GridColumn, GridRow, IsActive, Location, Nickname, Season, DefaultPlayerId, FranchiseId) VALUES (94,'NFC','West',5,7,0,'Los Angeles','Rams',2024,59,30);</v>
      </c>
    </row>
    <row r="34" spans="1:14" x14ac:dyDescent="0.3">
      <c r="A34" s="2">
        <f t="shared" si="0"/>
        <v>95</v>
      </c>
      <c r="B34" s="2" t="s">
        <v>54</v>
      </c>
      <c r="C34" s="2" t="s">
        <v>45</v>
      </c>
      <c r="D34" s="2">
        <v>5</v>
      </c>
      <c r="E34" s="2">
        <v>8</v>
      </c>
      <c r="F34" s="2">
        <v>0</v>
      </c>
      <c r="G34" s="2" t="s">
        <v>81</v>
      </c>
      <c r="H34" s="2" t="s">
        <v>82</v>
      </c>
      <c r="I34" s="2">
        <f t="shared" si="1"/>
        <v>2024</v>
      </c>
      <c r="J34" s="5" t="s">
        <v>196</v>
      </c>
      <c r="K34" s="2">
        <f>INDEX(PlayerList!$A$2:$A$124,MATCH(J34,PlayerList!$C$2:$C$124,0))</f>
        <v>110</v>
      </c>
      <c r="L34" s="2">
        <v>31</v>
      </c>
      <c r="N34" t="str">
        <f t="shared" si="2"/>
        <v>INSERT INTO teams (TeamId, Conference, Division, GridColumn, GridRow, IsActive, Location, Nickname, Season, DefaultPlayerId, FranchiseId) VALUES (95,'NFC','West',5,8,0,'San Francisco','49ers',2024,110,31);</v>
      </c>
    </row>
    <row r="35" spans="1:14" x14ac:dyDescent="0.3">
      <c r="A35" s="2">
        <f t="shared" si="0"/>
        <v>96</v>
      </c>
      <c r="B35" s="2" t="s">
        <v>54</v>
      </c>
      <c r="C35" s="2" t="s">
        <v>45</v>
      </c>
      <c r="D35" s="2">
        <v>5</v>
      </c>
      <c r="E35" s="2">
        <v>9</v>
      </c>
      <c r="F35" s="2">
        <v>0</v>
      </c>
      <c r="G35" s="2" t="s">
        <v>83</v>
      </c>
      <c r="H35" s="2" t="s">
        <v>84</v>
      </c>
      <c r="I35" s="2">
        <f t="shared" si="1"/>
        <v>2024</v>
      </c>
      <c r="J35" s="5" t="s">
        <v>115</v>
      </c>
      <c r="K35" s="2">
        <f>INDEX(PlayerList!$A$2:$A$124,MATCH(J35,PlayerList!$C$2:$C$124,0))</f>
        <v>29</v>
      </c>
      <c r="L35" s="2">
        <v>32</v>
      </c>
      <c r="N35" t="str">
        <f t="shared" si="2"/>
        <v>INSERT INTO teams (TeamId, Conference, Division, GridColumn, GridRow, IsActive, Location, Nickname, Season, DefaultPlayerId, FranchiseId) VALUES (96,'NFC','West',5,9,0,'Seattle','Seahawks',2024,29,32);</v>
      </c>
    </row>
    <row r="36" spans="1:14" x14ac:dyDescent="0.3">
      <c r="A36" s="2"/>
      <c r="B36" s="2"/>
      <c r="C36" s="2"/>
      <c r="D36" s="2"/>
      <c r="E36" s="2"/>
      <c r="F36" s="2"/>
      <c r="G36" s="2"/>
      <c r="H36" s="2"/>
      <c r="I36" s="2"/>
      <c r="J36" s="5"/>
      <c r="K36" s="2"/>
      <c r="L3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293B-B766-4C68-A2BB-D0E22D4AA355}">
  <dimension ref="A1:C125"/>
  <sheetViews>
    <sheetView topLeftCell="A98" workbookViewId="0">
      <selection activeCell="A124" sqref="A124"/>
    </sheetView>
  </sheetViews>
  <sheetFormatPr defaultRowHeight="14.4" x14ac:dyDescent="0.3"/>
  <sheetData>
    <row r="1" spans="1:3" x14ac:dyDescent="0.3">
      <c r="A1" s="1" t="s">
        <v>85</v>
      </c>
      <c r="B1" s="1" t="s">
        <v>2</v>
      </c>
      <c r="C1" s="1" t="s">
        <v>86</v>
      </c>
    </row>
    <row r="2" spans="1:3" x14ac:dyDescent="0.3">
      <c r="A2" s="2">
        <v>1</v>
      </c>
      <c r="B2" s="2">
        <v>1</v>
      </c>
      <c r="C2" s="2" t="s">
        <v>87</v>
      </c>
    </row>
    <row r="3" spans="1:3" x14ac:dyDescent="0.3">
      <c r="A3" s="2">
        <v>2</v>
      </c>
      <c r="B3" s="2">
        <v>1</v>
      </c>
      <c r="C3" s="2" t="s">
        <v>88</v>
      </c>
    </row>
    <row r="4" spans="1:3" x14ac:dyDescent="0.3">
      <c r="A4" s="2">
        <v>3</v>
      </c>
      <c r="B4" s="2">
        <v>1</v>
      </c>
      <c r="C4" s="2" t="s">
        <v>89</v>
      </c>
    </row>
    <row r="5" spans="1:3" x14ac:dyDescent="0.3">
      <c r="A5" s="2">
        <v>4</v>
      </c>
      <c r="B5" s="2">
        <v>0</v>
      </c>
      <c r="C5" s="2" t="s">
        <v>90</v>
      </c>
    </row>
    <row r="6" spans="1:3" x14ac:dyDescent="0.3">
      <c r="A6" s="2">
        <v>5</v>
      </c>
      <c r="B6" s="2">
        <v>1</v>
      </c>
      <c r="C6" s="2" t="s">
        <v>91</v>
      </c>
    </row>
    <row r="7" spans="1:3" x14ac:dyDescent="0.3">
      <c r="A7" s="2">
        <v>6</v>
      </c>
      <c r="B7" s="2">
        <v>1</v>
      </c>
      <c r="C7" s="2" t="s">
        <v>92</v>
      </c>
    </row>
    <row r="8" spans="1:3" x14ac:dyDescent="0.3">
      <c r="A8" s="2">
        <v>7</v>
      </c>
      <c r="B8" s="2">
        <v>1</v>
      </c>
      <c r="C8" s="2" t="s">
        <v>93</v>
      </c>
    </row>
    <row r="9" spans="1:3" x14ac:dyDescent="0.3">
      <c r="A9" s="2">
        <v>8</v>
      </c>
      <c r="B9" s="2">
        <v>1</v>
      </c>
      <c r="C9" s="2" t="s">
        <v>94</v>
      </c>
    </row>
    <row r="10" spans="1:3" x14ac:dyDescent="0.3">
      <c r="A10" s="2">
        <v>9</v>
      </c>
      <c r="B10" s="2">
        <v>1</v>
      </c>
      <c r="C10" s="2" t="s">
        <v>95</v>
      </c>
    </row>
    <row r="11" spans="1:3" x14ac:dyDescent="0.3">
      <c r="A11" s="2">
        <v>10</v>
      </c>
      <c r="B11" s="2">
        <v>1</v>
      </c>
      <c r="C11" s="2" t="s">
        <v>96</v>
      </c>
    </row>
    <row r="12" spans="1:3" x14ac:dyDescent="0.3">
      <c r="A12" s="2">
        <v>11</v>
      </c>
      <c r="B12" s="2">
        <v>1</v>
      </c>
      <c r="C12" s="2" t="s">
        <v>97</v>
      </c>
    </row>
    <row r="13" spans="1:3" x14ac:dyDescent="0.3">
      <c r="A13" s="2">
        <v>12</v>
      </c>
      <c r="B13" s="2">
        <v>1</v>
      </c>
      <c r="C13" s="2" t="s">
        <v>98</v>
      </c>
    </row>
    <row r="14" spans="1:3" x14ac:dyDescent="0.3">
      <c r="A14" s="2">
        <v>13</v>
      </c>
      <c r="B14" s="2">
        <v>1</v>
      </c>
      <c r="C14" s="2" t="s">
        <v>99</v>
      </c>
    </row>
    <row r="15" spans="1:3" x14ac:dyDescent="0.3">
      <c r="A15" s="2">
        <v>14</v>
      </c>
      <c r="B15" s="2">
        <v>1</v>
      </c>
      <c r="C15" s="2" t="s">
        <v>100</v>
      </c>
    </row>
    <row r="16" spans="1:3" x14ac:dyDescent="0.3">
      <c r="A16" s="2">
        <v>15</v>
      </c>
      <c r="B16" s="2">
        <v>1</v>
      </c>
      <c r="C16" s="2" t="s">
        <v>101</v>
      </c>
    </row>
    <row r="17" spans="1:3" x14ac:dyDescent="0.3">
      <c r="A17" s="2">
        <v>16</v>
      </c>
      <c r="B17" s="2">
        <v>1</v>
      </c>
      <c r="C17" s="2" t="s">
        <v>102</v>
      </c>
    </row>
    <row r="18" spans="1:3" x14ac:dyDescent="0.3">
      <c r="A18" s="2">
        <v>17</v>
      </c>
      <c r="B18" s="2">
        <v>1</v>
      </c>
      <c r="C18" s="2" t="s">
        <v>103</v>
      </c>
    </row>
    <row r="19" spans="1:3" x14ac:dyDescent="0.3">
      <c r="A19" s="2">
        <v>18</v>
      </c>
      <c r="B19" s="2">
        <v>1</v>
      </c>
      <c r="C19" s="2" t="s">
        <v>104</v>
      </c>
    </row>
    <row r="20" spans="1:3" x14ac:dyDescent="0.3">
      <c r="A20" s="2">
        <v>19</v>
      </c>
      <c r="B20" s="2">
        <v>1</v>
      </c>
      <c r="C20" s="2" t="s">
        <v>105</v>
      </c>
    </row>
    <row r="21" spans="1:3" x14ac:dyDescent="0.3">
      <c r="A21" s="2">
        <v>20</v>
      </c>
      <c r="B21" s="2">
        <v>1</v>
      </c>
      <c r="C21" s="2" t="s">
        <v>106</v>
      </c>
    </row>
    <row r="22" spans="1:3" x14ac:dyDescent="0.3">
      <c r="A22" s="2">
        <v>21</v>
      </c>
      <c r="B22" s="2">
        <v>1</v>
      </c>
      <c r="C22" s="2" t="s">
        <v>107</v>
      </c>
    </row>
    <row r="23" spans="1:3" x14ac:dyDescent="0.3">
      <c r="A23" s="2">
        <v>22</v>
      </c>
      <c r="B23" s="2">
        <v>1</v>
      </c>
      <c r="C23" s="2" t="s">
        <v>108</v>
      </c>
    </row>
    <row r="24" spans="1:3" x14ac:dyDescent="0.3">
      <c r="A24" s="2">
        <v>23</v>
      </c>
      <c r="B24" s="2">
        <v>1</v>
      </c>
      <c r="C24" s="2" t="s">
        <v>109</v>
      </c>
    </row>
    <row r="25" spans="1:3" x14ac:dyDescent="0.3">
      <c r="A25" s="2">
        <v>24</v>
      </c>
      <c r="B25" s="2">
        <v>0</v>
      </c>
      <c r="C25" s="2" t="s">
        <v>110</v>
      </c>
    </row>
    <row r="26" spans="1:3" x14ac:dyDescent="0.3">
      <c r="A26" s="2">
        <v>25</v>
      </c>
      <c r="B26" s="2">
        <v>1</v>
      </c>
      <c r="C26" s="2" t="s">
        <v>111</v>
      </c>
    </row>
    <row r="27" spans="1:3" x14ac:dyDescent="0.3">
      <c r="A27" s="2">
        <v>26</v>
      </c>
      <c r="B27" s="2">
        <v>1</v>
      </c>
      <c r="C27" s="2" t="s">
        <v>112</v>
      </c>
    </row>
    <row r="28" spans="1:3" x14ac:dyDescent="0.3">
      <c r="A28" s="2">
        <v>27</v>
      </c>
      <c r="B28" s="2">
        <v>1</v>
      </c>
      <c r="C28" s="2" t="s">
        <v>113</v>
      </c>
    </row>
    <row r="29" spans="1:3" x14ac:dyDescent="0.3">
      <c r="A29" s="2">
        <v>28</v>
      </c>
      <c r="B29" s="2">
        <v>1</v>
      </c>
      <c r="C29" s="2" t="s">
        <v>114</v>
      </c>
    </row>
    <row r="30" spans="1:3" x14ac:dyDescent="0.3">
      <c r="A30" s="2">
        <v>29</v>
      </c>
      <c r="B30" s="2">
        <v>1</v>
      </c>
      <c r="C30" s="2" t="s">
        <v>115</v>
      </c>
    </row>
    <row r="31" spans="1:3" x14ac:dyDescent="0.3">
      <c r="A31" s="2">
        <v>30</v>
      </c>
      <c r="B31" s="2">
        <v>1</v>
      </c>
      <c r="C31" s="2" t="s">
        <v>116</v>
      </c>
    </row>
    <row r="32" spans="1:3" x14ac:dyDescent="0.3">
      <c r="A32" s="2">
        <v>31</v>
      </c>
      <c r="B32" s="2">
        <v>1</v>
      </c>
      <c r="C32" s="2" t="s">
        <v>117</v>
      </c>
    </row>
    <row r="33" spans="1:3" x14ac:dyDescent="0.3">
      <c r="A33" s="2">
        <v>32</v>
      </c>
      <c r="B33" s="2">
        <v>1</v>
      </c>
      <c r="C33" s="2" t="s">
        <v>118</v>
      </c>
    </row>
    <row r="34" spans="1:3" x14ac:dyDescent="0.3">
      <c r="A34" s="2">
        <v>33</v>
      </c>
      <c r="B34" s="2">
        <v>1</v>
      </c>
      <c r="C34" s="2" t="s">
        <v>119</v>
      </c>
    </row>
    <row r="35" spans="1:3" x14ac:dyDescent="0.3">
      <c r="A35" s="2">
        <v>34</v>
      </c>
      <c r="B35" s="2">
        <v>1</v>
      </c>
      <c r="C35" s="2" t="s">
        <v>120</v>
      </c>
    </row>
    <row r="36" spans="1:3" x14ac:dyDescent="0.3">
      <c r="A36" s="2">
        <v>35</v>
      </c>
      <c r="B36" s="2">
        <v>1</v>
      </c>
      <c r="C36" s="2" t="s">
        <v>121</v>
      </c>
    </row>
    <row r="37" spans="1:3" x14ac:dyDescent="0.3">
      <c r="A37" s="2">
        <v>36</v>
      </c>
      <c r="B37" s="2">
        <v>1</v>
      </c>
      <c r="C37" s="2" t="s">
        <v>122</v>
      </c>
    </row>
    <row r="38" spans="1:3" x14ac:dyDescent="0.3">
      <c r="A38" s="2">
        <v>37</v>
      </c>
      <c r="B38" s="2">
        <v>1</v>
      </c>
      <c r="C38" s="2" t="s">
        <v>123</v>
      </c>
    </row>
    <row r="39" spans="1:3" x14ac:dyDescent="0.3">
      <c r="A39" s="2">
        <v>38</v>
      </c>
      <c r="B39" s="2">
        <v>1</v>
      </c>
      <c r="C39" s="2" t="s">
        <v>124</v>
      </c>
    </row>
    <row r="40" spans="1:3" x14ac:dyDescent="0.3">
      <c r="A40" s="2">
        <v>39</v>
      </c>
      <c r="B40" s="2">
        <v>1</v>
      </c>
      <c r="C40" s="2" t="s">
        <v>125</v>
      </c>
    </row>
    <row r="41" spans="1:3" x14ac:dyDescent="0.3">
      <c r="A41" s="2">
        <v>40</v>
      </c>
      <c r="B41" s="2">
        <v>1</v>
      </c>
      <c r="C41" s="2" t="s">
        <v>126</v>
      </c>
    </row>
    <row r="42" spans="1:3" x14ac:dyDescent="0.3">
      <c r="A42" s="2">
        <v>41</v>
      </c>
      <c r="B42" s="2">
        <v>1</v>
      </c>
      <c r="C42" s="2" t="s">
        <v>127</v>
      </c>
    </row>
    <row r="43" spans="1:3" x14ac:dyDescent="0.3">
      <c r="A43" s="2">
        <v>42</v>
      </c>
      <c r="B43" s="2">
        <v>1</v>
      </c>
      <c r="C43" s="2" t="s">
        <v>128</v>
      </c>
    </row>
    <row r="44" spans="1:3" x14ac:dyDescent="0.3">
      <c r="A44" s="2">
        <v>43</v>
      </c>
      <c r="B44" s="2">
        <v>1</v>
      </c>
      <c r="C44" s="2" t="s">
        <v>129</v>
      </c>
    </row>
    <row r="45" spans="1:3" x14ac:dyDescent="0.3">
      <c r="A45" s="2">
        <v>44</v>
      </c>
      <c r="B45" s="2">
        <v>1</v>
      </c>
      <c r="C45" s="2" t="s">
        <v>130</v>
      </c>
    </row>
    <row r="46" spans="1:3" x14ac:dyDescent="0.3">
      <c r="A46" s="2">
        <v>45</v>
      </c>
      <c r="B46" s="2">
        <v>1</v>
      </c>
      <c r="C46" s="2" t="s">
        <v>131</v>
      </c>
    </row>
    <row r="47" spans="1:3" x14ac:dyDescent="0.3">
      <c r="A47" s="2">
        <v>46</v>
      </c>
      <c r="B47" s="2">
        <v>1</v>
      </c>
      <c r="C47" s="2" t="s">
        <v>132</v>
      </c>
    </row>
    <row r="48" spans="1:3" x14ac:dyDescent="0.3">
      <c r="A48" s="2">
        <v>47</v>
      </c>
      <c r="B48" s="2">
        <v>1</v>
      </c>
      <c r="C48" s="2" t="s">
        <v>133</v>
      </c>
    </row>
    <row r="49" spans="1:3" x14ac:dyDescent="0.3">
      <c r="A49" s="2">
        <v>48</v>
      </c>
      <c r="B49" s="2">
        <v>1</v>
      </c>
      <c r="C49" s="2" t="s">
        <v>134</v>
      </c>
    </row>
    <row r="50" spans="1:3" x14ac:dyDescent="0.3">
      <c r="A50" s="2">
        <v>49</v>
      </c>
      <c r="B50" s="2">
        <v>1</v>
      </c>
      <c r="C50" s="2" t="s">
        <v>135</v>
      </c>
    </row>
    <row r="51" spans="1:3" x14ac:dyDescent="0.3">
      <c r="A51" s="2">
        <v>50</v>
      </c>
      <c r="B51" s="2">
        <v>1</v>
      </c>
      <c r="C51" s="2" t="s">
        <v>136</v>
      </c>
    </row>
    <row r="52" spans="1:3" x14ac:dyDescent="0.3">
      <c r="A52" s="2">
        <v>51</v>
      </c>
      <c r="B52" s="2">
        <v>1</v>
      </c>
      <c r="C52" s="2" t="s">
        <v>137</v>
      </c>
    </row>
    <row r="53" spans="1:3" x14ac:dyDescent="0.3">
      <c r="A53" s="2">
        <v>52</v>
      </c>
      <c r="B53" s="2">
        <v>1</v>
      </c>
      <c r="C53" s="2" t="s">
        <v>138</v>
      </c>
    </row>
    <row r="54" spans="1:3" x14ac:dyDescent="0.3">
      <c r="A54" s="2">
        <v>53</v>
      </c>
      <c r="B54" s="2">
        <v>1</v>
      </c>
      <c r="C54" s="2" t="s">
        <v>139</v>
      </c>
    </row>
    <row r="55" spans="1:3" x14ac:dyDescent="0.3">
      <c r="A55" s="2">
        <v>54</v>
      </c>
      <c r="B55" s="2">
        <v>1</v>
      </c>
      <c r="C55" s="2" t="s">
        <v>140</v>
      </c>
    </row>
    <row r="56" spans="1:3" x14ac:dyDescent="0.3">
      <c r="A56" s="2">
        <v>55</v>
      </c>
      <c r="B56" s="2">
        <v>1</v>
      </c>
      <c r="C56" s="2" t="s">
        <v>141</v>
      </c>
    </row>
    <row r="57" spans="1:3" x14ac:dyDescent="0.3">
      <c r="A57" s="2">
        <v>56</v>
      </c>
      <c r="B57" s="2">
        <v>1</v>
      </c>
      <c r="C57" s="2" t="s">
        <v>142</v>
      </c>
    </row>
    <row r="58" spans="1:3" x14ac:dyDescent="0.3">
      <c r="A58" s="2">
        <v>57</v>
      </c>
      <c r="B58" s="2">
        <v>1</v>
      </c>
      <c r="C58" s="2" t="s">
        <v>143</v>
      </c>
    </row>
    <row r="59" spans="1:3" x14ac:dyDescent="0.3">
      <c r="A59" s="2">
        <v>58</v>
      </c>
      <c r="B59" s="2">
        <v>1</v>
      </c>
      <c r="C59" s="2" t="s">
        <v>144</v>
      </c>
    </row>
    <row r="60" spans="1:3" x14ac:dyDescent="0.3">
      <c r="A60" s="2">
        <v>59</v>
      </c>
      <c r="B60" s="2">
        <v>1</v>
      </c>
      <c r="C60" s="2" t="s">
        <v>145</v>
      </c>
    </row>
    <row r="61" spans="1:3" x14ac:dyDescent="0.3">
      <c r="A61" s="2">
        <v>60</v>
      </c>
      <c r="B61" s="2">
        <v>1</v>
      </c>
      <c r="C61" s="2" t="s">
        <v>146</v>
      </c>
    </row>
    <row r="62" spans="1:3" x14ac:dyDescent="0.3">
      <c r="A62" s="2">
        <v>61</v>
      </c>
      <c r="B62" s="2">
        <v>1</v>
      </c>
      <c r="C62" s="2" t="s">
        <v>147</v>
      </c>
    </row>
    <row r="63" spans="1:3" x14ac:dyDescent="0.3">
      <c r="A63" s="2">
        <v>62</v>
      </c>
      <c r="B63" s="2">
        <v>1</v>
      </c>
      <c r="C63" s="2" t="s">
        <v>148</v>
      </c>
    </row>
    <row r="64" spans="1:3" x14ac:dyDescent="0.3">
      <c r="A64" s="2">
        <v>63</v>
      </c>
      <c r="B64" s="2">
        <v>1</v>
      </c>
      <c r="C64" s="2" t="s">
        <v>149</v>
      </c>
    </row>
    <row r="65" spans="1:3" x14ac:dyDescent="0.3">
      <c r="A65" s="2">
        <v>64</v>
      </c>
      <c r="B65" s="2">
        <v>1</v>
      </c>
      <c r="C65" s="2" t="s">
        <v>150</v>
      </c>
    </row>
    <row r="66" spans="1:3" x14ac:dyDescent="0.3">
      <c r="A66" s="2">
        <v>65</v>
      </c>
      <c r="B66" s="2">
        <v>1</v>
      </c>
      <c r="C66" s="2" t="s">
        <v>151</v>
      </c>
    </row>
    <row r="67" spans="1:3" x14ac:dyDescent="0.3">
      <c r="A67" s="2">
        <v>66</v>
      </c>
      <c r="B67" s="2">
        <v>1</v>
      </c>
      <c r="C67" s="2" t="s">
        <v>152</v>
      </c>
    </row>
    <row r="68" spans="1:3" x14ac:dyDescent="0.3">
      <c r="A68" s="2">
        <v>67</v>
      </c>
      <c r="B68" s="2">
        <v>1</v>
      </c>
      <c r="C68" s="2" t="s">
        <v>153</v>
      </c>
    </row>
    <row r="69" spans="1:3" x14ac:dyDescent="0.3">
      <c r="A69" s="2">
        <v>68</v>
      </c>
      <c r="B69" s="2">
        <v>1</v>
      </c>
      <c r="C69" s="2" t="s">
        <v>154</v>
      </c>
    </row>
    <row r="70" spans="1:3" x14ac:dyDescent="0.3">
      <c r="A70" s="2">
        <v>69</v>
      </c>
      <c r="B70" s="2">
        <v>1</v>
      </c>
      <c r="C70" s="2" t="s">
        <v>155</v>
      </c>
    </row>
    <row r="71" spans="1:3" x14ac:dyDescent="0.3">
      <c r="A71" s="2">
        <v>70</v>
      </c>
      <c r="B71" s="2">
        <v>1</v>
      </c>
      <c r="C71" s="2" t="s">
        <v>156</v>
      </c>
    </row>
    <row r="72" spans="1:3" x14ac:dyDescent="0.3">
      <c r="A72" s="2">
        <v>71</v>
      </c>
      <c r="B72" s="2">
        <v>1</v>
      </c>
      <c r="C72" s="2" t="s">
        <v>157</v>
      </c>
    </row>
    <row r="73" spans="1:3" x14ac:dyDescent="0.3">
      <c r="A73" s="2">
        <v>72</v>
      </c>
      <c r="B73" s="2">
        <v>1</v>
      </c>
      <c r="C73" s="2" t="s">
        <v>158</v>
      </c>
    </row>
    <row r="74" spans="1:3" x14ac:dyDescent="0.3">
      <c r="A74" s="2">
        <v>73</v>
      </c>
      <c r="B74" s="2">
        <v>1</v>
      </c>
      <c r="C74" s="2" t="s">
        <v>159</v>
      </c>
    </row>
    <row r="75" spans="1:3" x14ac:dyDescent="0.3">
      <c r="A75" s="2">
        <v>74</v>
      </c>
      <c r="B75" s="2">
        <v>1</v>
      </c>
      <c r="C75" s="2" t="s">
        <v>160</v>
      </c>
    </row>
    <row r="76" spans="1:3" x14ac:dyDescent="0.3">
      <c r="A76" s="2">
        <v>75</v>
      </c>
      <c r="B76" s="2">
        <v>1</v>
      </c>
      <c r="C76" s="2" t="s">
        <v>161</v>
      </c>
    </row>
    <row r="77" spans="1:3" x14ac:dyDescent="0.3">
      <c r="A77" s="2">
        <v>76</v>
      </c>
      <c r="B77" s="2">
        <v>1</v>
      </c>
      <c r="C77" s="2" t="s">
        <v>162</v>
      </c>
    </row>
    <row r="78" spans="1:3" x14ac:dyDescent="0.3">
      <c r="A78" s="2">
        <v>77</v>
      </c>
      <c r="B78" s="2">
        <v>1</v>
      </c>
      <c r="C78" s="2" t="s">
        <v>163</v>
      </c>
    </row>
    <row r="79" spans="1:3" x14ac:dyDescent="0.3">
      <c r="A79" s="2">
        <v>78</v>
      </c>
      <c r="B79" s="2">
        <v>1</v>
      </c>
      <c r="C79" s="2" t="s">
        <v>164</v>
      </c>
    </row>
    <row r="80" spans="1:3" x14ac:dyDescent="0.3">
      <c r="A80" s="2">
        <v>79</v>
      </c>
      <c r="B80" s="2">
        <v>1</v>
      </c>
      <c r="C80" s="2" t="s">
        <v>165</v>
      </c>
    </row>
    <row r="81" spans="1:3" x14ac:dyDescent="0.3">
      <c r="A81" s="2">
        <v>80</v>
      </c>
      <c r="B81" s="2">
        <v>1</v>
      </c>
      <c r="C81" s="2" t="s">
        <v>166</v>
      </c>
    </row>
    <row r="82" spans="1:3" x14ac:dyDescent="0.3">
      <c r="A82" s="2">
        <v>81</v>
      </c>
      <c r="B82" s="2">
        <v>1</v>
      </c>
      <c r="C82" s="2" t="s">
        <v>167</v>
      </c>
    </row>
    <row r="83" spans="1:3" x14ac:dyDescent="0.3">
      <c r="A83" s="2">
        <v>82</v>
      </c>
      <c r="B83" s="2">
        <v>1</v>
      </c>
      <c r="C83" s="2" t="s">
        <v>168</v>
      </c>
    </row>
    <row r="84" spans="1:3" x14ac:dyDescent="0.3">
      <c r="A84" s="2">
        <v>83</v>
      </c>
      <c r="B84" s="2">
        <v>1</v>
      </c>
      <c r="C84" s="2" t="s">
        <v>169</v>
      </c>
    </row>
    <row r="85" spans="1:3" x14ac:dyDescent="0.3">
      <c r="A85" s="2">
        <v>84</v>
      </c>
      <c r="B85" s="2">
        <v>1</v>
      </c>
      <c r="C85" s="2" t="s">
        <v>170</v>
      </c>
    </row>
    <row r="86" spans="1:3" x14ac:dyDescent="0.3">
      <c r="A86" s="2">
        <v>85</v>
      </c>
      <c r="B86" s="2">
        <v>1</v>
      </c>
      <c r="C86" s="2" t="s">
        <v>171</v>
      </c>
    </row>
    <row r="87" spans="1:3" x14ac:dyDescent="0.3">
      <c r="A87" s="2">
        <v>86</v>
      </c>
      <c r="B87" s="2">
        <v>1</v>
      </c>
      <c r="C87" s="2" t="s">
        <v>172</v>
      </c>
    </row>
    <row r="88" spans="1:3" x14ac:dyDescent="0.3">
      <c r="A88" s="2">
        <v>87</v>
      </c>
      <c r="B88" s="2">
        <v>1</v>
      </c>
      <c r="C88" s="2" t="s">
        <v>173</v>
      </c>
    </row>
    <row r="89" spans="1:3" x14ac:dyDescent="0.3">
      <c r="A89" s="2">
        <v>88</v>
      </c>
      <c r="B89" s="2">
        <v>1</v>
      </c>
      <c r="C89" s="2" t="s">
        <v>174</v>
      </c>
    </row>
    <row r="90" spans="1:3" x14ac:dyDescent="0.3">
      <c r="A90" s="2">
        <v>89</v>
      </c>
      <c r="B90" s="2">
        <v>1</v>
      </c>
      <c r="C90" s="2" t="s">
        <v>175</v>
      </c>
    </row>
    <row r="91" spans="1:3" x14ac:dyDescent="0.3">
      <c r="A91" s="2">
        <v>90</v>
      </c>
      <c r="B91" s="2">
        <v>1</v>
      </c>
      <c r="C91" s="2" t="s">
        <v>176</v>
      </c>
    </row>
    <row r="92" spans="1:3" x14ac:dyDescent="0.3">
      <c r="A92" s="2">
        <v>91</v>
      </c>
      <c r="B92" s="2">
        <v>1</v>
      </c>
      <c r="C92" s="2" t="s">
        <v>177</v>
      </c>
    </row>
    <row r="93" spans="1:3" x14ac:dyDescent="0.3">
      <c r="A93" s="2">
        <v>92</v>
      </c>
      <c r="B93" s="2">
        <v>1</v>
      </c>
      <c r="C93" s="2" t="s">
        <v>178</v>
      </c>
    </row>
    <row r="94" spans="1:3" x14ac:dyDescent="0.3">
      <c r="A94" s="2">
        <v>93</v>
      </c>
      <c r="B94" s="2">
        <v>1</v>
      </c>
      <c r="C94" s="2" t="s">
        <v>179</v>
      </c>
    </row>
    <row r="95" spans="1:3" x14ac:dyDescent="0.3">
      <c r="A95" s="2">
        <v>94</v>
      </c>
      <c r="B95" s="2">
        <v>1</v>
      </c>
      <c r="C95" s="2" t="s">
        <v>180</v>
      </c>
    </row>
    <row r="96" spans="1:3" x14ac:dyDescent="0.3">
      <c r="A96" s="2">
        <v>95</v>
      </c>
      <c r="B96" s="2">
        <v>1</v>
      </c>
      <c r="C96" s="2" t="s">
        <v>181</v>
      </c>
    </row>
    <row r="97" spans="1:3" x14ac:dyDescent="0.3">
      <c r="A97" s="2">
        <v>96</v>
      </c>
      <c r="B97" s="2">
        <v>1</v>
      </c>
      <c r="C97" s="2" t="s">
        <v>182</v>
      </c>
    </row>
    <row r="98" spans="1:3" x14ac:dyDescent="0.3">
      <c r="A98" s="2">
        <v>97</v>
      </c>
      <c r="B98" s="2">
        <v>1</v>
      </c>
      <c r="C98" s="2" t="s">
        <v>183</v>
      </c>
    </row>
    <row r="99" spans="1:3" x14ac:dyDescent="0.3">
      <c r="A99" s="2">
        <v>98</v>
      </c>
      <c r="B99" s="2">
        <v>1</v>
      </c>
      <c r="C99" s="2" t="s">
        <v>184</v>
      </c>
    </row>
    <row r="100" spans="1:3" x14ac:dyDescent="0.3">
      <c r="A100" s="2">
        <v>99</v>
      </c>
      <c r="B100" s="2">
        <v>1</v>
      </c>
      <c r="C100" s="2" t="s">
        <v>185</v>
      </c>
    </row>
    <row r="101" spans="1:3" x14ac:dyDescent="0.3">
      <c r="A101" s="2">
        <v>100</v>
      </c>
      <c r="B101" s="2">
        <v>1</v>
      </c>
      <c r="C101" s="2" t="s">
        <v>186</v>
      </c>
    </row>
    <row r="102" spans="1:3" x14ac:dyDescent="0.3">
      <c r="A102" s="2">
        <v>101</v>
      </c>
      <c r="B102" s="2">
        <v>1</v>
      </c>
      <c r="C102" s="2" t="s">
        <v>187</v>
      </c>
    </row>
    <row r="103" spans="1:3" x14ac:dyDescent="0.3">
      <c r="A103" s="2">
        <v>102</v>
      </c>
      <c r="B103" s="2">
        <v>1</v>
      </c>
      <c r="C103" s="2" t="s">
        <v>188</v>
      </c>
    </row>
    <row r="104" spans="1:3" x14ac:dyDescent="0.3">
      <c r="A104" s="2">
        <v>103</v>
      </c>
      <c r="B104" s="2">
        <v>1</v>
      </c>
      <c r="C104" s="2" t="s">
        <v>189</v>
      </c>
    </row>
    <row r="105" spans="1:3" x14ac:dyDescent="0.3">
      <c r="A105" s="2">
        <v>104</v>
      </c>
      <c r="B105" s="2">
        <v>1</v>
      </c>
      <c r="C105" s="2" t="s">
        <v>190</v>
      </c>
    </row>
    <row r="106" spans="1:3" x14ac:dyDescent="0.3">
      <c r="A106" s="2">
        <v>105</v>
      </c>
      <c r="B106" s="2">
        <v>1</v>
      </c>
      <c r="C106" s="2" t="s">
        <v>191</v>
      </c>
    </row>
    <row r="107" spans="1:3" x14ac:dyDescent="0.3">
      <c r="A107" s="2">
        <v>106</v>
      </c>
      <c r="B107" s="2">
        <v>1</v>
      </c>
      <c r="C107" s="2" t="s">
        <v>192</v>
      </c>
    </row>
    <row r="108" spans="1:3" x14ac:dyDescent="0.3">
      <c r="A108" s="2">
        <v>107</v>
      </c>
      <c r="B108" s="2">
        <v>1</v>
      </c>
      <c r="C108" s="2" t="s">
        <v>193</v>
      </c>
    </row>
    <row r="109" spans="1:3" x14ac:dyDescent="0.3">
      <c r="A109" s="2">
        <v>108</v>
      </c>
      <c r="B109" s="2">
        <v>1</v>
      </c>
      <c r="C109" s="2" t="s">
        <v>194</v>
      </c>
    </row>
    <row r="110" spans="1:3" x14ac:dyDescent="0.3">
      <c r="A110" s="2">
        <v>109</v>
      </c>
      <c r="B110" s="2">
        <v>1</v>
      </c>
      <c r="C110" s="2" t="s">
        <v>195</v>
      </c>
    </row>
    <row r="111" spans="1:3" x14ac:dyDescent="0.3">
      <c r="A111" s="2">
        <v>110</v>
      </c>
      <c r="B111" s="2">
        <v>1</v>
      </c>
      <c r="C111" s="2" t="s">
        <v>196</v>
      </c>
    </row>
    <row r="112" spans="1:3" x14ac:dyDescent="0.3">
      <c r="A112" s="2">
        <v>111</v>
      </c>
      <c r="B112" s="2">
        <v>1</v>
      </c>
      <c r="C112" s="2" t="s">
        <v>197</v>
      </c>
    </row>
    <row r="113" spans="1:3" x14ac:dyDescent="0.3">
      <c r="A113" s="2">
        <v>112</v>
      </c>
      <c r="B113" s="2">
        <v>1</v>
      </c>
      <c r="C113" s="2" t="s">
        <v>198</v>
      </c>
    </row>
    <row r="114" spans="1:3" x14ac:dyDescent="0.3">
      <c r="A114" s="2">
        <v>113</v>
      </c>
      <c r="B114" s="2">
        <v>1</v>
      </c>
      <c r="C114" s="2" t="s">
        <v>199</v>
      </c>
    </row>
    <row r="115" spans="1:3" x14ac:dyDescent="0.3">
      <c r="A115" s="2">
        <v>114</v>
      </c>
      <c r="B115" s="2">
        <v>1</v>
      </c>
      <c r="C115" s="2" t="s">
        <v>200</v>
      </c>
    </row>
    <row r="116" spans="1:3" x14ac:dyDescent="0.3">
      <c r="A116" s="2">
        <v>115</v>
      </c>
      <c r="B116" s="2">
        <v>1</v>
      </c>
      <c r="C116" s="2" t="s">
        <v>189</v>
      </c>
    </row>
    <row r="117" spans="1:3" x14ac:dyDescent="0.3">
      <c r="A117" s="2">
        <v>116</v>
      </c>
      <c r="B117" s="2">
        <v>1</v>
      </c>
      <c r="C117" s="2" t="s">
        <v>201</v>
      </c>
    </row>
    <row r="118" spans="1:3" x14ac:dyDescent="0.3">
      <c r="A118" s="2">
        <v>117</v>
      </c>
      <c r="B118" s="2">
        <v>1</v>
      </c>
      <c r="C118" s="2" t="s">
        <v>202</v>
      </c>
    </row>
    <row r="119" spans="1:3" x14ac:dyDescent="0.3">
      <c r="A119" s="2">
        <v>118</v>
      </c>
      <c r="B119" s="2">
        <v>1</v>
      </c>
      <c r="C119" s="2" t="s">
        <v>203</v>
      </c>
    </row>
    <row r="120" spans="1:3" x14ac:dyDescent="0.3">
      <c r="A120" s="2">
        <v>119</v>
      </c>
      <c r="B120" s="2">
        <v>1</v>
      </c>
      <c r="C120" s="2" t="s">
        <v>204</v>
      </c>
    </row>
    <row r="121" spans="1:3" x14ac:dyDescent="0.3">
      <c r="A121" s="2">
        <v>120</v>
      </c>
      <c r="B121" s="2">
        <v>1</v>
      </c>
      <c r="C121" s="2" t="s">
        <v>205</v>
      </c>
    </row>
    <row r="122" spans="1:3" x14ac:dyDescent="0.3">
      <c r="A122" s="2">
        <v>121</v>
      </c>
      <c r="B122" s="2">
        <v>1</v>
      </c>
      <c r="C122" s="2" t="s">
        <v>206</v>
      </c>
    </row>
    <row r="123" spans="1:3" x14ac:dyDescent="0.3">
      <c r="A123" s="2">
        <v>122</v>
      </c>
      <c r="B123" s="2">
        <v>1</v>
      </c>
      <c r="C123" s="2" t="s">
        <v>207</v>
      </c>
    </row>
    <row r="124" spans="1:3" x14ac:dyDescent="0.3">
      <c r="A124" s="2">
        <v>123</v>
      </c>
      <c r="B124" s="2">
        <v>1</v>
      </c>
      <c r="C124" s="2" t="s">
        <v>208</v>
      </c>
    </row>
    <row r="125" spans="1:3" x14ac:dyDescent="0.3">
      <c r="A125" s="2"/>
      <c r="B125" s="2"/>
      <c r="C1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D3B1-879D-4F2C-BCDA-A2AF66D041F5}">
  <dimension ref="A1:C10"/>
  <sheetViews>
    <sheetView tabSelected="1" workbookViewId="0">
      <selection activeCell="K8" sqref="K8"/>
    </sheetView>
  </sheetViews>
  <sheetFormatPr defaultRowHeight="14.4" x14ac:dyDescent="0.3"/>
  <cols>
    <col min="2" max="2" width="14.6640625" bestFit="1" customWidth="1"/>
  </cols>
  <sheetData>
    <row r="1" spans="1:3" x14ac:dyDescent="0.3">
      <c r="A1">
        <f>MAX(PlayerList!A2:A1240)</f>
        <v>123</v>
      </c>
      <c r="C1" t="s">
        <v>219</v>
      </c>
    </row>
    <row r="2" spans="1:3" x14ac:dyDescent="0.3">
      <c r="A2">
        <f>A1+1</f>
        <v>124</v>
      </c>
      <c r="B2" t="s">
        <v>202</v>
      </c>
      <c r="C2" t="str">
        <f>$C$1&amp;A2&amp;",1,'"&amp;B2&amp;"');"</f>
        <v>INSERT INTO players (playerid, isactive, name) VALUES (124,1,'Shedeur Sanders');</v>
      </c>
    </row>
    <row r="3" spans="1:3" x14ac:dyDescent="0.3">
      <c r="A3">
        <f t="shared" ref="A3:A10" si="0">A2+1</f>
        <v>125</v>
      </c>
      <c r="B3" t="s">
        <v>211</v>
      </c>
      <c r="C3" t="str">
        <f t="shared" ref="C3:C10" si="1">$C$1&amp;A3&amp;",1,'"&amp;B3&amp;"');"</f>
        <v>INSERT INTO players (playerid, isactive, name) VALUES (125,1,'Cam Ward');</v>
      </c>
    </row>
    <row r="4" spans="1:3" x14ac:dyDescent="0.3">
      <c r="A4">
        <f t="shared" si="0"/>
        <v>126</v>
      </c>
      <c r="B4" t="s">
        <v>212</v>
      </c>
      <c r="C4" t="str">
        <f t="shared" si="1"/>
        <v>INSERT INTO players (playerid, isactive, name) VALUES (126,1,'Drew Allar');</v>
      </c>
    </row>
    <row r="5" spans="1:3" x14ac:dyDescent="0.3">
      <c r="A5">
        <f t="shared" si="0"/>
        <v>127</v>
      </c>
      <c r="B5" t="s">
        <v>213</v>
      </c>
      <c r="C5" t="str">
        <f t="shared" si="1"/>
        <v>INSERT INTO players (playerid, isactive, name) VALUES (127,1,'Garrett Nussmeier');</v>
      </c>
    </row>
    <row r="6" spans="1:3" x14ac:dyDescent="0.3">
      <c r="A6">
        <f t="shared" si="0"/>
        <v>128</v>
      </c>
      <c r="B6" t="s">
        <v>214</v>
      </c>
      <c r="C6" t="str">
        <f t="shared" si="1"/>
        <v>INSERT INTO players (playerid, isactive, name) VALUES (128,1,'Jaxson Dart');</v>
      </c>
    </row>
    <row r="7" spans="1:3" x14ac:dyDescent="0.3">
      <c r="A7">
        <f t="shared" si="0"/>
        <v>129</v>
      </c>
      <c r="B7" t="s">
        <v>215</v>
      </c>
      <c r="C7" t="str">
        <f t="shared" si="1"/>
        <v>INSERT INTO players (playerid, isactive, name) VALUES (129,1,'Kurtis Rourke');</v>
      </c>
    </row>
    <row r="8" spans="1:3" x14ac:dyDescent="0.3">
      <c r="A8">
        <f t="shared" si="0"/>
        <v>130</v>
      </c>
      <c r="B8" t="s">
        <v>216</v>
      </c>
      <c r="C8" t="str">
        <f t="shared" si="1"/>
        <v>INSERT INTO players (playerid, isactive, name) VALUES (130,1,'Dillon Gabriel');</v>
      </c>
    </row>
    <row r="9" spans="1:3" x14ac:dyDescent="0.3">
      <c r="A9">
        <f t="shared" si="0"/>
        <v>131</v>
      </c>
      <c r="B9" t="s">
        <v>217</v>
      </c>
      <c r="C9" t="str">
        <f t="shared" si="1"/>
        <v>INSERT INTO players (playerid, isactive, name) VALUES (131,1,'Kyle McCord');</v>
      </c>
    </row>
    <row r="10" spans="1:3" x14ac:dyDescent="0.3">
      <c r="A10">
        <f t="shared" si="0"/>
        <v>132</v>
      </c>
      <c r="B10" t="s">
        <v>218</v>
      </c>
      <c r="C10" t="str">
        <f t="shared" si="1"/>
        <v>INSERT INTO players (playerid, isactive, name) VALUES (132,1,'Will Howard');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Events</vt:lpstr>
      <vt:lpstr>Prediction Periods</vt:lpstr>
      <vt:lpstr>Teams</vt:lpstr>
      <vt:lpstr>PlayerList</vt:lpstr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 Dernie</dc:creator>
  <cp:lastModifiedBy>Oli Dernie</cp:lastModifiedBy>
  <dcterms:created xsi:type="dcterms:W3CDTF">2024-12-08T14:34:09Z</dcterms:created>
  <dcterms:modified xsi:type="dcterms:W3CDTF">2024-12-08T15:05:13Z</dcterms:modified>
</cp:coreProperties>
</file>