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ibratio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<sst xmlns="http://schemas.openxmlformats.org/spreadsheetml/2006/main" count="34" uniqueCount="15">
  <si>
    <t xml:space="preserve">channel</t>
  </si>
  <si>
    <t xml:space="preserve">E(dep) in 300um of Si [MeV]</t>
  </si>
  <si>
    <t xml:space="preserve">beam</t>
  </si>
  <si>
    <t xml:space="preserve">BF</t>
  </si>
  <si>
    <t xml:space="preserve">energy [MeV]</t>
  </si>
  <si>
    <t xml:space="preserve">LET in Si [keV/um]</t>
  </si>
  <si>
    <t xml:space="preserve">9D</t>
  </si>
  <si>
    <t xml:space="preserve">CE</t>
  </si>
  <si>
    <t xml:space="preserve">DD_SPACE</t>
  </si>
  <si>
    <t xml:space="preserve">C400</t>
  </si>
  <si>
    <t xml:space="preserve">H160</t>
  </si>
  <si>
    <t xml:space="preserve">He150</t>
  </si>
  <si>
    <t xml:space="preserve">RN</t>
  </si>
  <si>
    <t xml:space="preserve">p_cyklotron</t>
  </si>
  <si>
    <t xml:space="preserve">2+4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</si>
</sst>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A6099"/>
      <name val="Arial"/>
      <family val="2"/>
    </font>
    <font>
      <sz val="10"/>
      <color rgb="FFFFBF00"/>
      <name val="Arial"/>
      <family val="2"/>
    </font>
    <font>
      <sz val="10"/>
      <color rgb="FF00A933"/>
      <name val="Arial"/>
      <family val="2"/>
    </font>
    <font>
      <sz val="10"/>
      <name val="Arial"/>
      <family val="2"/>
    </font>
    <font>
      <sz val="10"/>
      <color rgb="FF800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D32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A933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calibration!$I$2</c:f>
              <c:strCache>
                <c:ptCount val="1"/>
                <c:pt idx="0">
                  <c:v>DD_SPACE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calibration!$I$2:$I$23</c:f>
              <c:numCache>
                <c:formatCode>General</c:formatCode>
                <c:ptCount val="22"/>
                <c:pt idx="1">
                  <c:v>151</c:v>
                </c:pt>
                <c:pt idx="2">
                  <c:v>161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33</c:v>
                </c:pt>
                <c:pt idx="7">
                  <c:v>38</c:v>
                </c:pt>
                <c:pt idx="8">
                  <c:v>26</c:v>
                </c:pt>
                <c:pt idx="13">
                  <c:v>33</c:v>
                </c:pt>
                <c:pt idx="14">
                  <c:v>76</c:v>
                </c:pt>
                <c:pt idx="15">
                  <c:v>139</c:v>
                </c:pt>
                <c:pt idx="16">
                  <c:v>136</c:v>
                </c:pt>
                <c:pt idx="17">
                  <c:v>29</c:v>
                </c:pt>
                <c:pt idx="18">
                  <c:v>30</c:v>
                </c:pt>
                <c:pt idx="19">
                  <c:v>32</c:v>
                </c:pt>
                <c:pt idx="20">
                  <c:v>35</c:v>
                </c:pt>
                <c:pt idx="21">
                  <c:v>39</c:v>
                </c:pt>
              </c:numCache>
            </c:numRef>
          </c:xVal>
          <c:yVal>
            <c:numRef>
              <c:f>calibration!$J$2:$J$23</c:f>
              <c:numCache>
                <c:formatCode>General</c:formatCode>
                <c:ptCount val="22"/>
                <c:pt idx="1">
                  <c:v>6.153</c:v>
                </c:pt>
                <c:pt idx="2">
                  <c:v>6.486</c:v>
                </c:pt>
                <c:pt idx="3">
                  <c:v>0.297</c:v>
                </c:pt>
                <c:pt idx="4">
                  <c:v>0.459</c:v>
                </c:pt>
                <c:pt idx="5">
                  <c:v>0.585</c:v>
                </c:pt>
                <c:pt idx="6">
                  <c:v>1.179</c:v>
                </c:pt>
                <c:pt idx="7">
                  <c:v>1.44</c:v>
                </c:pt>
                <c:pt idx="8">
                  <c:v>0.855</c:v>
                </c:pt>
                <c:pt idx="9">
                  <c:v>1.221</c:v>
                </c:pt>
                <c:pt idx="10">
                  <c:v>1.848</c:v>
                </c:pt>
                <c:pt idx="11">
                  <c:v>1.221</c:v>
                </c:pt>
                <c:pt idx="12">
                  <c:v>2.469</c:v>
                </c:pt>
                <c:pt idx="13">
                  <c:v>1.221</c:v>
                </c:pt>
                <c:pt idx="14">
                  <c:v>2.469</c:v>
                </c:pt>
                <c:pt idx="15">
                  <c:v>5.49</c:v>
                </c:pt>
                <c:pt idx="16">
                  <c:v>5.16</c:v>
                </c:pt>
                <c:pt idx="17">
                  <c:v>1.01</c:v>
                </c:pt>
                <c:pt idx="18">
                  <c:v>1.07</c:v>
                </c:pt>
                <c:pt idx="19">
                  <c:v>1.16</c:v>
                </c:pt>
                <c:pt idx="20">
                  <c:v>1.34</c:v>
                </c:pt>
                <c:pt idx="21">
                  <c:v>1.49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calibration!$H$2</c:f>
              <c:strCache>
                <c:ptCount val="1"/>
                <c:pt idx="0">
                  <c:v>98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calibration!$H$3:$H$23</c:f>
              <c:numCache>
                <c:formatCode>General</c:formatCode>
                <c:ptCount val="21"/>
                <c:pt idx="2">
                  <c:v>10</c:v>
                </c:pt>
                <c:pt idx="3">
                  <c:v>14</c:v>
                </c:pt>
                <c:pt idx="4">
                  <c:v>17</c:v>
                </c:pt>
                <c:pt idx="5">
                  <c:v>32</c:v>
                </c:pt>
              </c:numCache>
            </c:numRef>
          </c:xVal>
          <c:yVal>
            <c:numRef>
              <c:f>calibration!$J$3:$J$23</c:f>
              <c:numCache>
                <c:formatCode>General</c:formatCode>
                <c:ptCount val="21"/>
                <c:pt idx="0">
                  <c:v>6.153</c:v>
                </c:pt>
                <c:pt idx="1">
                  <c:v>6.486</c:v>
                </c:pt>
                <c:pt idx="2">
                  <c:v>0.297</c:v>
                </c:pt>
                <c:pt idx="3">
                  <c:v>0.459</c:v>
                </c:pt>
                <c:pt idx="4">
                  <c:v>0.585</c:v>
                </c:pt>
                <c:pt idx="5">
                  <c:v>1.179</c:v>
                </c:pt>
                <c:pt idx="6">
                  <c:v>1.44</c:v>
                </c:pt>
                <c:pt idx="7">
                  <c:v>0.855</c:v>
                </c:pt>
                <c:pt idx="8">
                  <c:v>1.221</c:v>
                </c:pt>
                <c:pt idx="9">
                  <c:v>1.848</c:v>
                </c:pt>
                <c:pt idx="10">
                  <c:v>1.221</c:v>
                </c:pt>
                <c:pt idx="11">
                  <c:v>2.469</c:v>
                </c:pt>
                <c:pt idx="12">
                  <c:v>1.221</c:v>
                </c:pt>
                <c:pt idx="13">
                  <c:v>2.469</c:v>
                </c:pt>
                <c:pt idx="14">
                  <c:v>5.49</c:v>
                </c:pt>
                <c:pt idx="15">
                  <c:v>5.16</c:v>
                </c:pt>
                <c:pt idx="16">
                  <c:v>1.01</c:v>
                </c:pt>
                <c:pt idx="17">
                  <c:v>1.07</c:v>
                </c:pt>
                <c:pt idx="18">
                  <c:v>1.16</c:v>
                </c:pt>
                <c:pt idx="19">
                  <c:v>1.34</c:v>
                </c:pt>
                <c:pt idx="20">
                  <c:v>1.49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calibration!$G$2</c:f>
              <c:strCache>
                <c:ptCount val="1"/>
                <c:pt idx="0">
                  <c:v>CE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Pt>
            <c:idx val="1"/>
            <c:marker>
              <c:symbol val="triangle"/>
              <c:size val="8"/>
              <c:spPr>
                <a:solidFill>
                  <a:srgbClr val="ffd320"/>
                </a:solidFill>
              </c:spPr>
            </c:marker>
          </c:dPt>
          <c:dLbls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10"/>
            <c:dispRSqr val="1"/>
            <c:dispEq val="1"/>
          </c:trendline>
          <c:xVal>
            <c:numRef>
              <c:f>calibration!$G$3:$G$23</c:f>
              <c:numCache>
                <c:formatCode>General</c:formatCode>
                <c:ptCount val="21"/>
                <c:pt idx="0">
                  <c:v>160</c:v>
                </c:pt>
                <c:pt idx="1">
                  <c:v>168</c:v>
                </c:pt>
                <c:pt idx="2">
                  <c:v>11</c:v>
                </c:pt>
                <c:pt idx="3">
                  <c:v>15</c:v>
                </c:pt>
                <c:pt idx="4">
                  <c:v>19</c:v>
                </c:pt>
                <c:pt idx="5">
                  <c:v>34</c:v>
                </c:pt>
                <c:pt idx="6">
                  <c:v>40</c:v>
                </c:pt>
                <c:pt idx="7">
                  <c:v>27</c:v>
                </c:pt>
                <c:pt idx="8">
                  <c:v>34</c:v>
                </c:pt>
                <c:pt idx="9">
                  <c:v>54</c:v>
                </c:pt>
                <c:pt idx="10">
                  <c:v>34</c:v>
                </c:pt>
                <c:pt idx="11">
                  <c:v>78</c:v>
                </c:pt>
                <c:pt idx="12">
                  <c:v>34</c:v>
                </c:pt>
                <c:pt idx="13">
                  <c:v>78</c:v>
                </c:pt>
              </c:numCache>
            </c:numRef>
          </c:xVal>
          <c:yVal>
            <c:numRef>
              <c:f>calibration!$J$3:$J$23</c:f>
              <c:numCache>
                <c:formatCode>General</c:formatCode>
                <c:ptCount val="21"/>
                <c:pt idx="0">
                  <c:v>6.153</c:v>
                </c:pt>
                <c:pt idx="1">
                  <c:v>6.486</c:v>
                </c:pt>
                <c:pt idx="2">
                  <c:v>0.297</c:v>
                </c:pt>
                <c:pt idx="3">
                  <c:v>0.459</c:v>
                </c:pt>
                <c:pt idx="4">
                  <c:v>0.585</c:v>
                </c:pt>
                <c:pt idx="5">
                  <c:v>1.179</c:v>
                </c:pt>
                <c:pt idx="6">
                  <c:v>1.44</c:v>
                </c:pt>
                <c:pt idx="7">
                  <c:v>0.855</c:v>
                </c:pt>
                <c:pt idx="8">
                  <c:v>1.221</c:v>
                </c:pt>
                <c:pt idx="9">
                  <c:v>1.848</c:v>
                </c:pt>
                <c:pt idx="10">
                  <c:v>1.221</c:v>
                </c:pt>
                <c:pt idx="11">
                  <c:v>2.469</c:v>
                </c:pt>
                <c:pt idx="12">
                  <c:v>1.221</c:v>
                </c:pt>
                <c:pt idx="13">
                  <c:v>2.469</c:v>
                </c:pt>
                <c:pt idx="14">
                  <c:v>5.49</c:v>
                </c:pt>
                <c:pt idx="15">
                  <c:v>5.16</c:v>
                </c:pt>
                <c:pt idx="16">
                  <c:v>1.01</c:v>
                </c:pt>
                <c:pt idx="17">
                  <c:v>1.07</c:v>
                </c:pt>
                <c:pt idx="18">
                  <c:v>1.16</c:v>
                </c:pt>
                <c:pt idx="19">
                  <c:v>1.34</c:v>
                </c:pt>
                <c:pt idx="20">
                  <c:v>1.49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calibration!$F$2</c:f>
              <c:strCache>
                <c:ptCount val="1"/>
                <c:pt idx="0">
                  <c:v>9D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579d1c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calibration!$F$3:$F$23</c:f>
              <c:numCache>
                <c:formatCode>General</c:formatCode>
                <c:ptCount val="21"/>
                <c:pt idx="0">
                  <c:v>154</c:v>
                </c:pt>
                <c:pt idx="1">
                  <c:v>162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33</c:v>
                </c:pt>
                <c:pt idx="6">
                  <c:v>40</c:v>
                </c:pt>
                <c:pt idx="7">
                  <c:v>26</c:v>
                </c:pt>
                <c:pt idx="8">
                  <c:v>34</c:v>
                </c:pt>
                <c:pt idx="9">
                  <c:v>52</c:v>
                </c:pt>
                <c:pt idx="10">
                  <c:v>34</c:v>
                </c:pt>
                <c:pt idx="11">
                  <c:v>76</c:v>
                </c:pt>
                <c:pt idx="12">
                  <c:v>34</c:v>
                </c:pt>
                <c:pt idx="13">
                  <c:v>77</c:v>
                </c:pt>
                <c:pt idx="16">
                  <c:v>29</c:v>
                </c:pt>
              </c:numCache>
            </c:numRef>
          </c:xVal>
          <c:yVal>
            <c:numRef>
              <c:f>calibration!$J$3:$J$23</c:f>
              <c:numCache>
                <c:formatCode>General</c:formatCode>
                <c:ptCount val="21"/>
                <c:pt idx="0">
                  <c:v>6.153</c:v>
                </c:pt>
                <c:pt idx="1">
                  <c:v>6.486</c:v>
                </c:pt>
                <c:pt idx="2">
                  <c:v>0.297</c:v>
                </c:pt>
                <c:pt idx="3">
                  <c:v>0.459</c:v>
                </c:pt>
                <c:pt idx="4">
                  <c:v>0.585</c:v>
                </c:pt>
                <c:pt idx="5">
                  <c:v>1.179</c:v>
                </c:pt>
                <c:pt idx="6">
                  <c:v>1.44</c:v>
                </c:pt>
                <c:pt idx="7">
                  <c:v>0.855</c:v>
                </c:pt>
                <c:pt idx="8">
                  <c:v>1.221</c:v>
                </c:pt>
                <c:pt idx="9">
                  <c:v>1.848</c:v>
                </c:pt>
                <c:pt idx="10">
                  <c:v>1.221</c:v>
                </c:pt>
                <c:pt idx="11">
                  <c:v>2.469</c:v>
                </c:pt>
                <c:pt idx="12">
                  <c:v>1.221</c:v>
                </c:pt>
                <c:pt idx="13">
                  <c:v>2.469</c:v>
                </c:pt>
                <c:pt idx="14">
                  <c:v>5.49</c:v>
                </c:pt>
                <c:pt idx="15">
                  <c:v>5.16</c:v>
                </c:pt>
                <c:pt idx="16">
                  <c:v>1.01</c:v>
                </c:pt>
                <c:pt idx="17">
                  <c:v>1.07</c:v>
                </c:pt>
                <c:pt idx="18">
                  <c:v>1.16</c:v>
                </c:pt>
                <c:pt idx="19">
                  <c:v>1.34</c:v>
                </c:pt>
                <c:pt idx="20">
                  <c:v>1.49</c:v>
                </c:pt>
              </c:numCache>
            </c:numRef>
          </c:yVal>
          <c:smooth val="0"/>
        </c:ser>
        <c:axId val="31562314"/>
        <c:axId val="45067162"/>
      </c:scatterChart>
      <c:valAx>
        <c:axId val="315623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067162"/>
        <c:crosses val="autoZero"/>
        <c:crossBetween val="midCat"/>
      </c:valAx>
      <c:valAx>
        <c:axId val="450671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5623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calibration!$I$2</c:f>
              <c:strCache>
                <c:ptCount val="1"/>
                <c:pt idx="0">
                  <c:v>DD_SPACE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calibration!$N$3:$N$23</c:f>
              <c:numCache>
                <c:formatCode>General</c:formatCode>
                <c:ptCount val="21"/>
                <c:pt idx="0">
                  <c:v>150</c:v>
                </c:pt>
                <c:pt idx="1">
                  <c:v>160</c:v>
                </c:pt>
                <c:pt idx="2">
                  <c:v>10</c:v>
                </c:pt>
                <c:pt idx="3">
                  <c:v>14</c:v>
                </c:pt>
                <c:pt idx="4">
                  <c:v>17</c:v>
                </c:pt>
                <c:pt idx="5">
                  <c:v>32</c:v>
                </c:pt>
                <c:pt idx="6">
                  <c:v>37</c:v>
                </c:pt>
                <c:pt idx="7">
                  <c:v>25</c:v>
                </c:pt>
                <c:pt idx="12">
                  <c:v>32</c:v>
                </c:pt>
                <c:pt idx="13">
                  <c:v>75</c:v>
                </c:pt>
              </c:numCache>
            </c:numRef>
          </c:xVal>
          <c:yVal>
            <c:numRef>
              <c:f>calibration!$J$3:$J$23</c:f>
              <c:numCache>
                <c:formatCode>General</c:formatCode>
                <c:ptCount val="21"/>
                <c:pt idx="0">
                  <c:v>6.153</c:v>
                </c:pt>
                <c:pt idx="1">
                  <c:v>6.486</c:v>
                </c:pt>
                <c:pt idx="2">
                  <c:v>0.297</c:v>
                </c:pt>
                <c:pt idx="3">
                  <c:v>0.459</c:v>
                </c:pt>
                <c:pt idx="4">
                  <c:v>0.585</c:v>
                </c:pt>
                <c:pt idx="5">
                  <c:v>1.179</c:v>
                </c:pt>
                <c:pt idx="6">
                  <c:v>1.44</c:v>
                </c:pt>
                <c:pt idx="7">
                  <c:v>0.855</c:v>
                </c:pt>
                <c:pt idx="8">
                  <c:v>1.221</c:v>
                </c:pt>
                <c:pt idx="9">
                  <c:v>1.848</c:v>
                </c:pt>
                <c:pt idx="10">
                  <c:v>1.221</c:v>
                </c:pt>
                <c:pt idx="11">
                  <c:v>2.469</c:v>
                </c:pt>
                <c:pt idx="12">
                  <c:v>1.221</c:v>
                </c:pt>
                <c:pt idx="13">
                  <c:v>2.469</c:v>
                </c:pt>
                <c:pt idx="14">
                  <c:v>5.49</c:v>
                </c:pt>
                <c:pt idx="15">
                  <c:v>5.16</c:v>
                </c:pt>
                <c:pt idx="16">
                  <c:v>1.01</c:v>
                </c:pt>
                <c:pt idx="17">
                  <c:v>1.07</c:v>
                </c:pt>
                <c:pt idx="18">
                  <c:v>1.16</c:v>
                </c:pt>
                <c:pt idx="19">
                  <c:v>1.34</c:v>
                </c:pt>
                <c:pt idx="20">
                  <c:v>1.49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7e0021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calibration!$F$3:$F$16</c:f>
              <c:numCache>
                <c:formatCode>General</c:formatCode>
                <c:ptCount val="14"/>
                <c:pt idx="0">
                  <c:v>154</c:v>
                </c:pt>
                <c:pt idx="1">
                  <c:v>162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33</c:v>
                </c:pt>
                <c:pt idx="6">
                  <c:v>40</c:v>
                </c:pt>
                <c:pt idx="7">
                  <c:v>26</c:v>
                </c:pt>
                <c:pt idx="8">
                  <c:v>34</c:v>
                </c:pt>
                <c:pt idx="9">
                  <c:v>52</c:v>
                </c:pt>
                <c:pt idx="10">
                  <c:v>34</c:v>
                </c:pt>
                <c:pt idx="11">
                  <c:v>76</c:v>
                </c:pt>
                <c:pt idx="12">
                  <c:v>34</c:v>
                </c:pt>
                <c:pt idx="13">
                  <c:v>77</c:v>
                </c:pt>
              </c:numCache>
            </c:numRef>
          </c:xVal>
          <c:yVal>
            <c:numRef>
              <c:f>calibration!$O$3:$O$16</c:f>
              <c:numCache>
                <c:formatCode>General</c:formatCode>
                <c:ptCount val="14"/>
                <c:pt idx="0">
                  <c:v>6.0182</c:v>
                </c:pt>
                <c:pt idx="1">
                  <c:v>6.3254</c:v>
                </c:pt>
                <c:pt idx="2">
                  <c:v>0.4886</c:v>
                </c:pt>
                <c:pt idx="3">
                  <c:v>0.6422</c:v>
                </c:pt>
                <c:pt idx="4">
                  <c:v>0.7958</c:v>
                </c:pt>
                <c:pt idx="5">
                  <c:v>1.3718</c:v>
                </c:pt>
                <c:pt idx="6">
                  <c:v>1.6406</c:v>
                </c:pt>
                <c:pt idx="7">
                  <c:v>1.103</c:v>
                </c:pt>
                <c:pt idx="8">
                  <c:v>1.4102</c:v>
                </c:pt>
                <c:pt idx="9">
                  <c:v>2.1014</c:v>
                </c:pt>
                <c:pt idx="10">
                  <c:v>1.4102</c:v>
                </c:pt>
                <c:pt idx="11">
                  <c:v>3.023</c:v>
                </c:pt>
                <c:pt idx="12">
                  <c:v>1.4102</c:v>
                </c:pt>
                <c:pt idx="13">
                  <c:v>3.0614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calibration!$H$2</c:f>
              <c:strCache>
                <c:ptCount val="1"/>
                <c:pt idx="0">
                  <c:v>98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calibration!$M$3:$M$23</c:f>
              <c:numCache>
                <c:formatCode>General</c:formatCode>
                <c:ptCount val="21"/>
                <c:pt idx="2">
                  <c:v>9</c:v>
                </c:pt>
                <c:pt idx="3">
                  <c:v>13</c:v>
                </c:pt>
                <c:pt idx="4">
                  <c:v>16</c:v>
                </c:pt>
                <c:pt idx="5">
                  <c:v>31</c:v>
                </c:pt>
              </c:numCache>
            </c:numRef>
          </c:xVal>
          <c:yVal>
            <c:numRef>
              <c:f>calibration!$J$3:$J$23</c:f>
              <c:numCache>
                <c:formatCode>General</c:formatCode>
                <c:ptCount val="21"/>
                <c:pt idx="0">
                  <c:v>6.153</c:v>
                </c:pt>
                <c:pt idx="1">
                  <c:v>6.486</c:v>
                </c:pt>
                <c:pt idx="2">
                  <c:v>0.297</c:v>
                </c:pt>
                <c:pt idx="3">
                  <c:v>0.459</c:v>
                </c:pt>
                <c:pt idx="4">
                  <c:v>0.585</c:v>
                </c:pt>
                <c:pt idx="5">
                  <c:v>1.179</c:v>
                </c:pt>
                <c:pt idx="6">
                  <c:v>1.44</c:v>
                </c:pt>
                <c:pt idx="7">
                  <c:v>0.855</c:v>
                </c:pt>
                <c:pt idx="8">
                  <c:v>1.221</c:v>
                </c:pt>
                <c:pt idx="9">
                  <c:v>1.848</c:v>
                </c:pt>
                <c:pt idx="10">
                  <c:v>1.221</c:v>
                </c:pt>
                <c:pt idx="11">
                  <c:v>2.469</c:v>
                </c:pt>
                <c:pt idx="12">
                  <c:v>1.221</c:v>
                </c:pt>
                <c:pt idx="13">
                  <c:v>2.469</c:v>
                </c:pt>
                <c:pt idx="14">
                  <c:v>5.49</c:v>
                </c:pt>
                <c:pt idx="15">
                  <c:v>5.16</c:v>
                </c:pt>
                <c:pt idx="16">
                  <c:v>1.01</c:v>
                </c:pt>
                <c:pt idx="17">
                  <c:v>1.07</c:v>
                </c:pt>
                <c:pt idx="18">
                  <c:v>1.16</c:v>
                </c:pt>
                <c:pt idx="19">
                  <c:v>1.34</c:v>
                </c:pt>
                <c:pt idx="20">
                  <c:v>1.49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calibration!$G$2</c:f>
              <c:strCache>
                <c:ptCount val="1"/>
                <c:pt idx="0">
                  <c:v>CE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Pt>
            <c:idx val="1"/>
            <c:marker>
              <c:symbol val="triangle"/>
              <c:size val="8"/>
              <c:spPr>
                <a:solidFill>
                  <a:srgbClr val="ffd320"/>
                </a:solidFill>
              </c:spPr>
            </c:marker>
          </c:dPt>
          <c:dLbls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10"/>
            <c:dispRSqr val="1"/>
            <c:dispEq val="1"/>
          </c:trendline>
          <c:xVal>
            <c:numRef>
              <c:f>calibration!$L$3:$L$23</c:f>
              <c:numCache>
                <c:formatCode>General</c:formatCode>
                <c:ptCount val="21"/>
                <c:pt idx="0">
                  <c:v>159</c:v>
                </c:pt>
                <c:pt idx="1">
                  <c:v>167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33</c:v>
                </c:pt>
                <c:pt idx="6">
                  <c:v>39</c:v>
                </c:pt>
                <c:pt idx="7">
                  <c:v>26</c:v>
                </c:pt>
                <c:pt idx="8">
                  <c:v>33</c:v>
                </c:pt>
                <c:pt idx="9">
                  <c:v>53</c:v>
                </c:pt>
                <c:pt idx="10">
                  <c:v>33</c:v>
                </c:pt>
                <c:pt idx="11">
                  <c:v>77</c:v>
                </c:pt>
                <c:pt idx="12">
                  <c:v>33</c:v>
                </c:pt>
                <c:pt idx="13">
                  <c:v>77</c:v>
                </c:pt>
              </c:numCache>
            </c:numRef>
          </c:xVal>
          <c:yVal>
            <c:numRef>
              <c:f>calibration!$J$3:$J$23</c:f>
              <c:numCache>
                <c:formatCode>General</c:formatCode>
                <c:ptCount val="21"/>
                <c:pt idx="0">
                  <c:v>6.153</c:v>
                </c:pt>
                <c:pt idx="1">
                  <c:v>6.486</c:v>
                </c:pt>
                <c:pt idx="2">
                  <c:v>0.297</c:v>
                </c:pt>
                <c:pt idx="3">
                  <c:v>0.459</c:v>
                </c:pt>
                <c:pt idx="4">
                  <c:v>0.585</c:v>
                </c:pt>
                <c:pt idx="5">
                  <c:v>1.179</c:v>
                </c:pt>
                <c:pt idx="6">
                  <c:v>1.44</c:v>
                </c:pt>
                <c:pt idx="7">
                  <c:v>0.855</c:v>
                </c:pt>
                <c:pt idx="8">
                  <c:v>1.221</c:v>
                </c:pt>
                <c:pt idx="9">
                  <c:v>1.848</c:v>
                </c:pt>
                <c:pt idx="10">
                  <c:v>1.221</c:v>
                </c:pt>
                <c:pt idx="11">
                  <c:v>2.469</c:v>
                </c:pt>
                <c:pt idx="12">
                  <c:v>1.221</c:v>
                </c:pt>
                <c:pt idx="13">
                  <c:v>2.469</c:v>
                </c:pt>
                <c:pt idx="14">
                  <c:v>5.49</c:v>
                </c:pt>
                <c:pt idx="15">
                  <c:v>5.16</c:v>
                </c:pt>
                <c:pt idx="16">
                  <c:v>1.01</c:v>
                </c:pt>
                <c:pt idx="17">
                  <c:v>1.07</c:v>
                </c:pt>
                <c:pt idx="18">
                  <c:v>1.16</c:v>
                </c:pt>
                <c:pt idx="19">
                  <c:v>1.34</c:v>
                </c:pt>
                <c:pt idx="20">
                  <c:v>1.49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calibration!$F$2</c:f>
              <c:strCache>
                <c:ptCount val="1"/>
                <c:pt idx="0">
                  <c:v>9D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579d1c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calibration!$K$3:$K$23</c:f>
              <c:numCache>
                <c:formatCode>General</c:formatCode>
                <c:ptCount val="21"/>
                <c:pt idx="0">
                  <c:v>153</c:v>
                </c:pt>
                <c:pt idx="1">
                  <c:v>161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32</c:v>
                </c:pt>
                <c:pt idx="6">
                  <c:v>39</c:v>
                </c:pt>
                <c:pt idx="7">
                  <c:v>25</c:v>
                </c:pt>
                <c:pt idx="8">
                  <c:v>33</c:v>
                </c:pt>
                <c:pt idx="9">
                  <c:v>51</c:v>
                </c:pt>
                <c:pt idx="10">
                  <c:v>33</c:v>
                </c:pt>
                <c:pt idx="11">
                  <c:v>75</c:v>
                </c:pt>
                <c:pt idx="12">
                  <c:v>33</c:v>
                </c:pt>
                <c:pt idx="13">
                  <c:v>76</c:v>
                </c:pt>
              </c:numCache>
            </c:numRef>
          </c:xVal>
          <c:yVal>
            <c:numRef>
              <c:f>calibration!$J$3:$J$23</c:f>
              <c:numCache>
                <c:formatCode>General</c:formatCode>
                <c:ptCount val="21"/>
                <c:pt idx="0">
                  <c:v>6.153</c:v>
                </c:pt>
                <c:pt idx="1">
                  <c:v>6.486</c:v>
                </c:pt>
                <c:pt idx="2">
                  <c:v>0.297</c:v>
                </c:pt>
                <c:pt idx="3">
                  <c:v>0.459</c:v>
                </c:pt>
                <c:pt idx="4">
                  <c:v>0.585</c:v>
                </c:pt>
                <c:pt idx="5">
                  <c:v>1.179</c:v>
                </c:pt>
                <c:pt idx="6">
                  <c:v>1.44</c:v>
                </c:pt>
                <c:pt idx="7">
                  <c:v>0.855</c:v>
                </c:pt>
                <c:pt idx="8">
                  <c:v>1.221</c:v>
                </c:pt>
                <c:pt idx="9">
                  <c:v>1.848</c:v>
                </c:pt>
                <c:pt idx="10">
                  <c:v>1.221</c:v>
                </c:pt>
                <c:pt idx="11">
                  <c:v>2.469</c:v>
                </c:pt>
                <c:pt idx="12">
                  <c:v>1.221</c:v>
                </c:pt>
                <c:pt idx="13">
                  <c:v>2.469</c:v>
                </c:pt>
                <c:pt idx="14">
                  <c:v>5.49</c:v>
                </c:pt>
                <c:pt idx="15">
                  <c:v>5.16</c:v>
                </c:pt>
                <c:pt idx="16">
                  <c:v>1.01</c:v>
                </c:pt>
                <c:pt idx="17">
                  <c:v>1.07</c:v>
                </c:pt>
                <c:pt idx="18">
                  <c:v>1.16</c:v>
                </c:pt>
                <c:pt idx="19">
                  <c:v>1.34</c:v>
                </c:pt>
                <c:pt idx="20">
                  <c:v>1.49</c:v>
                </c:pt>
              </c:numCache>
            </c:numRef>
          </c:yVal>
          <c:smooth val="0"/>
        </c:ser>
        <c:axId val="50633312"/>
        <c:axId val="71494141"/>
      </c:scatterChart>
      <c:valAx>
        <c:axId val="5063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494141"/>
        <c:crosses val="autoZero"/>
        <c:crossBetween val="midCat"/>
      </c:valAx>
      <c:valAx>
        <c:axId val="714941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6333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274680</xdr:colOff>
      <xdr:row>24</xdr:row>
      <xdr:rowOff>77040</xdr:rowOff>
    </xdr:from>
    <xdr:to>
      <xdr:col>8</xdr:col>
      <xdr:colOff>753120</xdr:colOff>
      <xdr:row>51</xdr:row>
      <xdr:rowOff>91440</xdr:rowOff>
    </xdr:to>
    <xdr:graphicFrame>
      <xdr:nvGraphicFramePr>
        <xdr:cNvPr id="0" name=""/>
        <xdr:cNvGraphicFramePr/>
      </xdr:nvGraphicFramePr>
      <xdr:xfrm>
        <a:off x="2314080" y="4649040"/>
        <a:ext cx="6597360" cy="515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70920</xdr:colOff>
      <xdr:row>24</xdr:row>
      <xdr:rowOff>41400</xdr:rowOff>
    </xdr:from>
    <xdr:to>
      <xdr:col>15</xdr:col>
      <xdr:colOff>549360</xdr:colOff>
      <xdr:row>51</xdr:row>
      <xdr:rowOff>55800</xdr:rowOff>
    </xdr:to>
    <xdr:graphicFrame>
      <xdr:nvGraphicFramePr>
        <xdr:cNvPr id="1" name=""/>
        <xdr:cNvGraphicFramePr/>
      </xdr:nvGraphicFramePr>
      <xdr:xfrm>
        <a:off x="9249120" y="4613400"/>
        <a:ext cx="6597360" cy="515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8"/>
  <sheetViews>
    <sheetView showFormulas="false" showGridLines="true" showRowColHeaders="true" showZeros="true" rightToLeft="false" tabSelected="true" showOutlineSymbols="true" defaultGridColor="true" view="normal" topLeftCell="C22" colorId="64" zoomScale="125" zoomScaleNormal="125" zoomScalePageLayoutView="100" workbookViewId="0">
      <selection pane="topLeft" activeCell="K3" activeCellId="0" sqref="K3"/>
    </sheetView>
  </sheetViews>
  <sheetFormatPr defaultColWidth="10.5" defaultRowHeight="15" zeroHeight="false" outlineLevelRow="0" outlineLevelCol="0"/>
  <sheetData>
    <row r="1" customFormat="false" ht="15" hidden="false" customHeight="false" outlineLevel="0" collapsed="false">
      <c r="A1" s="1"/>
      <c r="B1" s="1"/>
      <c r="C1" s="1"/>
      <c r="D1" s="1"/>
      <c r="F1" s="2" t="s">
        <v>0</v>
      </c>
      <c r="G1" s="2" t="s">
        <v>0</v>
      </c>
      <c r="H1" s="2" t="s">
        <v>0</v>
      </c>
      <c r="I1" s="3" t="s">
        <v>0</v>
      </c>
      <c r="J1" s="4" t="s">
        <v>1</v>
      </c>
      <c r="N1" s="0" t="n">
        <v>0</v>
      </c>
      <c r="O1" s="0" t="n">
        <v>0.0384</v>
      </c>
    </row>
    <row r="2" customFormat="false" ht="15" hidden="false" customHeight="false" outlineLevel="0" collapsed="false">
      <c r="A2" s="5" t="s">
        <v>2</v>
      </c>
      <c r="B2" s="5" t="s">
        <v>3</v>
      </c>
      <c r="C2" s="5" t="s">
        <v>4</v>
      </c>
      <c r="D2" s="5" t="s">
        <v>5</v>
      </c>
      <c r="F2" s="6" t="s">
        <v>6</v>
      </c>
      <c r="G2" s="6" t="s">
        <v>7</v>
      </c>
      <c r="H2" s="6" t="n">
        <v>98</v>
      </c>
      <c r="I2" s="4" t="s">
        <v>8</v>
      </c>
      <c r="J2" s="4"/>
      <c r="K2" s="0" t="n">
        <v>-1</v>
      </c>
      <c r="O2" s="0" t="n">
        <v>0.1046</v>
      </c>
    </row>
    <row r="3" customFormat="false" ht="15" hidden="false" customHeight="false" outlineLevel="0" collapsed="false">
      <c r="A3" s="7" t="s">
        <v>9</v>
      </c>
      <c r="B3" s="7" t="n">
        <v>0</v>
      </c>
      <c r="C3" s="7" t="n">
        <v>4571</v>
      </c>
      <c r="D3" s="7" t="n">
        <v>20.51</v>
      </c>
      <c r="F3" s="8" t="n">
        <v>154</v>
      </c>
      <c r="G3" s="9" t="n">
        <v>160</v>
      </c>
      <c r="H3" s="9"/>
      <c r="I3" s="10" t="n">
        <v>151</v>
      </c>
      <c r="J3" s="10" t="n">
        <v>6.153</v>
      </c>
      <c r="K3" s="0" t="n">
        <f aca="false">F3+$K$2</f>
        <v>153</v>
      </c>
      <c r="L3" s="0" t="n">
        <f aca="false">G3+$K$2</f>
        <v>159</v>
      </c>
      <c r="N3" s="0" t="n">
        <f aca="false">I3+$K$2</f>
        <v>150</v>
      </c>
      <c r="O3" s="0" t="n">
        <f aca="false">(F3+$N$1)*$O$1+$O$2</f>
        <v>6.0182</v>
      </c>
    </row>
    <row r="4" customFormat="false" ht="15" hidden="false" customHeight="false" outlineLevel="0" collapsed="false">
      <c r="A4" s="5" t="s">
        <v>9</v>
      </c>
      <c r="B4" s="5" t="n">
        <v>40.03</v>
      </c>
      <c r="C4" s="5" t="n">
        <v>4121</v>
      </c>
      <c r="D4" s="5" t="n">
        <v>21.62</v>
      </c>
      <c r="F4" s="11" t="n">
        <v>162</v>
      </c>
      <c r="G4" s="6" t="n">
        <v>168</v>
      </c>
      <c r="H4" s="6"/>
      <c r="I4" s="4" t="n">
        <v>161</v>
      </c>
      <c r="J4" s="4" t="n">
        <v>6.486</v>
      </c>
      <c r="K4" s="0" t="n">
        <f aca="false">F4+$K$2</f>
        <v>161</v>
      </c>
      <c r="L4" s="0" t="n">
        <f aca="false">G4+$K$2</f>
        <v>167</v>
      </c>
      <c r="N4" s="0" t="n">
        <f aca="false">I4+$K$2</f>
        <v>160</v>
      </c>
      <c r="O4" s="0" t="n">
        <f aca="false">(F4+$N$1)*$O$1+$O$2</f>
        <v>6.3254</v>
      </c>
    </row>
    <row r="5" customFormat="false" ht="15" hidden="false" customHeight="false" outlineLevel="0" collapsed="false">
      <c r="A5" s="0" t="s">
        <v>10</v>
      </c>
      <c r="B5" s="0" t="n">
        <v>0</v>
      </c>
      <c r="C5" s="0" t="n">
        <v>156</v>
      </c>
      <c r="D5" s="12" t="n">
        <v>0.99</v>
      </c>
      <c r="F5" s="2" t="n">
        <v>10</v>
      </c>
      <c r="G5" s="2" t="n">
        <v>11</v>
      </c>
      <c r="H5" s="2" t="n">
        <v>10</v>
      </c>
      <c r="I5" s="3" t="n">
        <v>11</v>
      </c>
      <c r="J5" s="10" t="n">
        <v>0.297</v>
      </c>
      <c r="K5" s="0" t="n">
        <f aca="false">F5+$K$2</f>
        <v>9</v>
      </c>
      <c r="L5" s="0" t="n">
        <f aca="false">G5+$K$2</f>
        <v>10</v>
      </c>
      <c r="M5" s="0" t="n">
        <f aca="false">H5+$K$2</f>
        <v>9</v>
      </c>
      <c r="N5" s="0" t="n">
        <f aca="false">I5+$K$2</f>
        <v>10</v>
      </c>
      <c r="O5" s="0" t="n">
        <f aca="false">(F5+$N$1)*$O$1+$O$2</f>
        <v>0.4886</v>
      </c>
    </row>
    <row r="6" customFormat="false" ht="15" hidden="false" customHeight="false" outlineLevel="0" collapsed="false">
      <c r="A6" s="0" t="s">
        <v>10</v>
      </c>
      <c r="B6" s="0" t="n">
        <v>110.79</v>
      </c>
      <c r="C6" s="0" t="n">
        <v>84.8</v>
      </c>
      <c r="D6" s="12" t="n">
        <v>1.53</v>
      </c>
      <c r="F6" s="2" t="n">
        <v>14</v>
      </c>
      <c r="G6" s="2" t="n">
        <v>15</v>
      </c>
      <c r="H6" s="2" t="n">
        <v>14</v>
      </c>
      <c r="I6" s="3" t="n">
        <v>15</v>
      </c>
      <c r="J6" s="3" t="n">
        <v>0.459</v>
      </c>
      <c r="K6" s="0" t="n">
        <f aca="false">F6+$K$2</f>
        <v>13</v>
      </c>
      <c r="L6" s="0" t="n">
        <f aca="false">G6+$K$2</f>
        <v>14</v>
      </c>
      <c r="M6" s="0" t="n">
        <f aca="false">H6+$K$2</f>
        <v>13</v>
      </c>
      <c r="N6" s="0" t="n">
        <f aca="false">I6+$K$2</f>
        <v>14</v>
      </c>
      <c r="O6" s="0" t="n">
        <f aca="false">(F6+$N$1)*$O$1+$O$2</f>
        <v>0.6422</v>
      </c>
    </row>
    <row r="7" customFormat="false" ht="15" hidden="false" customHeight="false" outlineLevel="0" collapsed="false">
      <c r="A7" s="0" t="s">
        <v>10</v>
      </c>
      <c r="B7" s="0" t="n">
        <v>135.83</v>
      </c>
      <c r="C7" s="0" t="n">
        <v>61.5</v>
      </c>
      <c r="D7" s="12" t="n">
        <v>1.95</v>
      </c>
      <c r="F7" s="13" t="n">
        <v>18</v>
      </c>
      <c r="G7" s="2" t="n">
        <v>19</v>
      </c>
      <c r="H7" s="2" t="n">
        <v>17</v>
      </c>
      <c r="I7" s="3" t="n">
        <v>18</v>
      </c>
      <c r="J7" s="3" t="n">
        <v>0.585</v>
      </c>
      <c r="K7" s="0" t="n">
        <f aca="false">F7+$K$2</f>
        <v>17</v>
      </c>
      <c r="L7" s="0" t="n">
        <f aca="false">G7+$K$2</f>
        <v>18</v>
      </c>
      <c r="M7" s="0" t="n">
        <f aca="false">H7+$K$2</f>
        <v>16</v>
      </c>
      <c r="N7" s="0" t="n">
        <f aca="false">I7+$K$2</f>
        <v>17</v>
      </c>
      <c r="O7" s="0" t="n">
        <f aca="false">(F7+$N$1)*$O$1+$O$2</f>
        <v>0.7958</v>
      </c>
    </row>
    <row r="8" customFormat="false" ht="15" hidden="false" customHeight="false" outlineLevel="0" collapsed="false">
      <c r="A8" s="0" t="s">
        <v>10</v>
      </c>
      <c r="B8" s="0" t="n">
        <v>161.48</v>
      </c>
      <c r="C8" s="0" t="n">
        <v>25</v>
      </c>
      <c r="D8" s="12" t="n">
        <v>3.93</v>
      </c>
      <c r="F8" s="13" t="n">
        <v>33</v>
      </c>
      <c r="G8" s="2" t="n">
        <f aca="false">34</f>
        <v>34</v>
      </c>
      <c r="H8" s="2" t="n">
        <v>32</v>
      </c>
      <c r="I8" s="3" t="n">
        <v>33</v>
      </c>
      <c r="J8" s="3" t="n">
        <v>1.179</v>
      </c>
      <c r="K8" s="0" t="n">
        <f aca="false">F8+$K$2</f>
        <v>32</v>
      </c>
      <c r="L8" s="0" t="n">
        <f aca="false">G8+$K$2</f>
        <v>33</v>
      </c>
      <c r="M8" s="0" t="n">
        <f aca="false">H8+$K$2</f>
        <v>31</v>
      </c>
      <c r="N8" s="0" t="n">
        <f aca="false">I8+$K$2</f>
        <v>32</v>
      </c>
      <c r="O8" s="0" t="n">
        <f aca="false">(F8+$N$1)*$O$1+$O$2</f>
        <v>1.3718</v>
      </c>
    </row>
    <row r="9" customFormat="false" ht="15" hidden="false" customHeight="false" outlineLevel="0" collapsed="false">
      <c r="A9" s="0" t="s">
        <v>10</v>
      </c>
      <c r="B9" s="0" t="n">
        <v>163.87</v>
      </c>
      <c r="C9" s="0" t="n">
        <v>19.4</v>
      </c>
      <c r="D9" s="12" t="n">
        <v>4.8</v>
      </c>
      <c r="F9" s="2" t="n">
        <v>40</v>
      </c>
      <c r="G9" s="2" t="n">
        <v>40</v>
      </c>
      <c r="H9" s="2"/>
      <c r="I9" s="3" t="n">
        <v>38</v>
      </c>
      <c r="J9" s="3" t="n">
        <v>1.44</v>
      </c>
      <c r="K9" s="0" t="n">
        <f aca="false">F9+$K$2</f>
        <v>39</v>
      </c>
      <c r="L9" s="0" t="n">
        <f aca="false">G9+$K$2</f>
        <v>39</v>
      </c>
      <c r="N9" s="0" t="n">
        <f aca="false">I9+$K$2</f>
        <v>37</v>
      </c>
      <c r="O9" s="0" t="n">
        <f aca="false">(F9+$N$1)*$O$1+$O$2</f>
        <v>1.6406</v>
      </c>
    </row>
    <row r="10" customFormat="false" ht="15" hidden="false" customHeight="false" outlineLevel="0" collapsed="false">
      <c r="A10" s="0" t="s">
        <v>10</v>
      </c>
      <c r="B10" s="0" t="n">
        <v>154.64</v>
      </c>
      <c r="C10" s="0" t="n">
        <v>37.6</v>
      </c>
      <c r="D10" s="12" t="n">
        <v>2.85</v>
      </c>
      <c r="F10" s="2" t="n">
        <v>26</v>
      </c>
      <c r="G10" s="2" t="n">
        <v>27</v>
      </c>
      <c r="H10" s="2"/>
      <c r="I10" s="3" t="n">
        <v>26</v>
      </c>
      <c r="J10" s="3" t="n">
        <v>0.855</v>
      </c>
      <c r="K10" s="0" t="n">
        <f aca="false">F10+$K$2</f>
        <v>25</v>
      </c>
      <c r="L10" s="0" t="n">
        <f aca="false">G10+$K$2</f>
        <v>26</v>
      </c>
      <c r="N10" s="0" t="n">
        <f aca="false">I10+$K$2</f>
        <v>25</v>
      </c>
      <c r="O10" s="0" t="n">
        <f aca="false">(F10+$N$1)*$O$1+$O$2</f>
        <v>1.103</v>
      </c>
    </row>
    <row r="11" customFormat="false" ht="15" hidden="false" customHeight="false" outlineLevel="0" collapsed="false">
      <c r="A11" s="7" t="s">
        <v>11</v>
      </c>
      <c r="B11" s="7" t="n">
        <v>0</v>
      </c>
      <c r="C11" s="7" t="n">
        <v>599</v>
      </c>
      <c r="D11" s="7" t="n">
        <v>4.07</v>
      </c>
      <c r="F11" s="9" t="n">
        <v>34</v>
      </c>
      <c r="G11" s="9" t="n">
        <v>34</v>
      </c>
      <c r="H11" s="9"/>
      <c r="I11" s="10"/>
      <c r="J11" s="10" t="n">
        <v>1.221</v>
      </c>
      <c r="K11" s="0" t="n">
        <f aca="false">F11+$K$2</f>
        <v>33</v>
      </c>
      <c r="L11" s="0" t="n">
        <f aca="false">G11+$K$2</f>
        <v>33</v>
      </c>
      <c r="O11" s="0" t="n">
        <f aca="false">(F11+$N$1)*$O$1+$O$2</f>
        <v>1.4102</v>
      </c>
    </row>
    <row r="12" customFormat="false" ht="15" hidden="false" customHeight="false" outlineLevel="0" collapsed="false">
      <c r="A12" s="12" t="s">
        <v>11</v>
      </c>
      <c r="B12" s="1" t="n">
        <v>99.83</v>
      </c>
      <c r="C12" s="12" t="n">
        <v>336.5</v>
      </c>
      <c r="D12" s="12" t="n">
        <v>6.16</v>
      </c>
      <c r="F12" s="13" t="n">
        <v>52</v>
      </c>
      <c r="G12" s="2" t="n">
        <v>54</v>
      </c>
      <c r="H12" s="2"/>
      <c r="I12" s="3"/>
      <c r="J12" s="3" t="n">
        <v>1.848</v>
      </c>
      <c r="K12" s="0" t="n">
        <f aca="false">F12+$K$2</f>
        <v>51</v>
      </c>
      <c r="L12" s="0" t="n">
        <f aca="false">G12+$K$2</f>
        <v>53</v>
      </c>
      <c r="O12" s="0" t="n">
        <f aca="false">(F12+$N$1)*$O$1+$O$2</f>
        <v>2.1014</v>
      </c>
    </row>
    <row r="13" customFormat="false" ht="15" hidden="false" customHeight="false" outlineLevel="0" collapsed="false">
      <c r="A13" s="12" t="s">
        <v>11</v>
      </c>
      <c r="B13" s="1" t="n">
        <v>0</v>
      </c>
      <c r="C13" s="1" t="n">
        <v>599</v>
      </c>
      <c r="D13" s="1" t="n">
        <v>4.07</v>
      </c>
      <c r="F13" s="13" t="n">
        <v>34</v>
      </c>
      <c r="G13" s="2" t="n">
        <v>34</v>
      </c>
      <c r="H13" s="2"/>
      <c r="I13" s="3"/>
      <c r="J13" s="3" t="n">
        <v>1.221</v>
      </c>
      <c r="K13" s="0" t="n">
        <f aca="false">F13+$K$2</f>
        <v>33</v>
      </c>
      <c r="L13" s="0" t="n">
        <f aca="false">G13+$K$2</f>
        <v>33</v>
      </c>
      <c r="O13" s="0" t="n">
        <f aca="false">(F13+$N$1)*$O$1+$O$2</f>
        <v>1.4102</v>
      </c>
    </row>
    <row r="14" customFormat="false" ht="15" hidden="false" customHeight="false" outlineLevel="0" collapsed="false">
      <c r="A14" s="12" t="s">
        <v>11</v>
      </c>
      <c r="B14" s="0" t="n">
        <v>127.64</v>
      </c>
      <c r="C14" s="12" t="n">
        <v>230.1</v>
      </c>
      <c r="D14" s="12" t="n">
        <v>8.23</v>
      </c>
      <c r="F14" s="13" t="n">
        <v>76</v>
      </c>
      <c r="G14" s="2" t="n">
        <v>78</v>
      </c>
      <c r="H14" s="2"/>
      <c r="I14" s="3"/>
      <c r="J14" s="3" t="n">
        <v>2.469</v>
      </c>
      <c r="K14" s="0" t="n">
        <f aca="false">F14+$K$2</f>
        <v>75</v>
      </c>
      <c r="L14" s="0" t="n">
        <f aca="false">G14+$K$2</f>
        <v>77</v>
      </c>
      <c r="O14" s="0" t="n">
        <f aca="false">(F14+$N$1)*$O$1+$O$2</f>
        <v>3.023</v>
      </c>
    </row>
    <row r="15" customFormat="false" ht="15" hidden="false" customHeight="false" outlineLevel="0" collapsed="false">
      <c r="A15" s="12" t="s">
        <v>11</v>
      </c>
      <c r="B15" s="0" t="n">
        <v>0</v>
      </c>
      <c r="C15" s="1" t="n">
        <v>599</v>
      </c>
      <c r="D15" s="1" t="n">
        <v>4.07</v>
      </c>
      <c r="F15" s="13" t="n">
        <v>34</v>
      </c>
      <c r="G15" s="2" t="n">
        <v>34</v>
      </c>
      <c r="H15" s="2"/>
      <c r="I15" s="3" t="n">
        <v>33</v>
      </c>
      <c r="J15" s="3" t="n">
        <v>1.221</v>
      </c>
      <c r="K15" s="0" t="n">
        <f aca="false">F15+$K$2</f>
        <v>33</v>
      </c>
      <c r="L15" s="0" t="n">
        <f aca="false">G15+$K$2</f>
        <v>33</v>
      </c>
      <c r="N15" s="0" t="n">
        <f aca="false">I15+$K$2</f>
        <v>32</v>
      </c>
      <c r="O15" s="0" t="n">
        <f aca="false">(F15+$N$1)*$O$1+$O$2</f>
        <v>1.4102</v>
      </c>
    </row>
    <row r="16" customFormat="false" ht="15" hidden="false" customHeight="false" outlineLevel="0" collapsed="false">
      <c r="A16" s="12" t="s">
        <v>11</v>
      </c>
      <c r="B16" s="0" t="n">
        <v>127.64</v>
      </c>
      <c r="C16" s="12" t="n">
        <v>230.1</v>
      </c>
      <c r="D16" s="12" t="n">
        <v>8.23</v>
      </c>
      <c r="F16" s="3" t="n">
        <v>77</v>
      </c>
      <c r="G16" s="13" t="n">
        <v>78</v>
      </c>
      <c r="H16" s="2"/>
      <c r="I16" s="3" t="n">
        <v>76</v>
      </c>
      <c r="J16" s="3" t="n">
        <v>2.469</v>
      </c>
      <c r="K16" s="0" t="n">
        <f aca="false">F16+$K$2</f>
        <v>76</v>
      </c>
      <c r="L16" s="0" t="n">
        <f aca="false">G16+$K$2</f>
        <v>77</v>
      </c>
      <c r="N16" s="0" t="n">
        <f aca="false">I16+$K$2</f>
        <v>75</v>
      </c>
      <c r="O16" s="0" t="n">
        <f aca="false">(F16+$N$1)*$O$1+$O$2</f>
        <v>3.0614</v>
      </c>
    </row>
    <row r="17" customFormat="false" ht="15" hidden="false" customHeight="false" outlineLevel="0" collapsed="false">
      <c r="A17" s="14" t="s">
        <v>12</v>
      </c>
      <c r="B17" s="7"/>
      <c r="C17" s="7"/>
      <c r="D17" s="7"/>
      <c r="F17" s="10"/>
      <c r="G17" s="8"/>
      <c r="H17" s="10"/>
      <c r="I17" s="10" t="n">
        <v>139</v>
      </c>
      <c r="J17" s="10" t="n">
        <v>5.49</v>
      </c>
    </row>
    <row r="18" customFormat="false" ht="15" hidden="false" customHeight="false" outlineLevel="0" collapsed="false">
      <c r="A18" s="12" t="s">
        <v>12</v>
      </c>
      <c r="F18" s="3"/>
      <c r="G18" s="15"/>
      <c r="H18" s="3"/>
      <c r="I18" s="3" t="n">
        <v>136</v>
      </c>
      <c r="J18" s="3" t="n">
        <v>5.16</v>
      </c>
    </row>
    <row r="19" customFormat="false" ht="15" hidden="false" customHeight="false" outlineLevel="0" collapsed="false">
      <c r="A19" s="7" t="s">
        <v>13</v>
      </c>
      <c r="B19" s="7" t="n">
        <v>0</v>
      </c>
      <c r="C19" s="7" t="n">
        <v>30.7</v>
      </c>
      <c r="D19" s="7"/>
      <c r="F19" s="10" t="n">
        <v>29</v>
      </c>
      <c r="G19" s="8"/>
      <c r="H19" s="10"/>
      <c r="I19" s="10" t="n">
        <v>29</v>
      </c>
      <c r="J19" s="10" t="n">
        <v>1.01</v>
      </c>
    </row>
    <row r="20" customFormat="false" ht="15" hidden="false" customHeight="false" outlineLevel="0" collapsed="false">
      <c r="A20" s="1" t="s">
        <v>13</v>
      </c>
      <c r="B20" s="1" t="n">
        <v>2</v>
      </c>
      <c r="C20" s="1" t="n">
        <v>28.6</v>
      </c>
      <c r="D20" s="1"/>
      <c r="F20" s="3"/>
      <c r="G20" s="13"/>
      <c r="H20" s="3"/>
      <c r="I20" s="3" t="n">
        <v>30</v>
      </c>
      <c r="J20" s="3" t="n">
        <v>1.07</v>
      </c>
    </row>
    <row r="21" customFormat="false" ht="15" hidden="false" customHeight="false" outlineLevel="0" collapsed="false">
      <c r="A21" s="1" t="s">
        <v>13</v>
      </c>
      <c r="B21" s="1" t="n">
        <v>3</v>
      </c>
      <c r="C21" s="1" t="n">
        <v>26.3</v>
      </c>
      <c r="D21" s="1"/>
      <c r="F21" s="3"/>
      <c r="G21" s="13"/>
      <c r="H21" s="3"/>
      <c r="I21" s="3" t="n">
        <v>32</v>
      </c>
      <c r="J21" s="3" t="n">
        <v>1.16</v>
      </c>
    </row>
    <row r="22" customFormat="false" ht="15" hidden="false" customHeight="false" outlineLevel="0" collapsed="false">
      <c r="A22" s="1" t="s">
        <v>13</v>
      </c>
      <c r="B22" s="1" t="n">
        <v>4</v>
      </c>
      <c r="C22" s="1" t="n">
        <v>22.1</v>
      </c>
      <c r="D22" s="1"/>
      <c r="F22" s="3"/>
      <c r="G22" s="13"/>
      <c r="H22" s="3"/>
      <c r="I22" s="3" t="n">
        <v>35</v>
      </c>
      <c r="J22" s="3" t="n">
        <v>1.34</v>
      </c>
    </row>
    <row r="23" customFormat="false" ht="15" hidden="false" customHeight="false" outlineLevel="0" collapsed="false">
      <c r="A23" s="5" t="s">
        <v>13</v>
      </c>
      <c r="B23" s="16" t="s">
        <v>14</v>
      </c>
      <c r="C23" s="5" t="n">
        <v>19.4</v>
      </c>
      <c r="D23" s="5"/>
      <c r="F23" s="4"/>
      <c r="G23" s="11"/>
      <c r="H23" s="4"/>
      <c r="I23" s="4" t="n">
        <v>39</v>
      </c>
      <c r="J23" s="4" t="n">
        <v>1.49</v>
      </c>
    </row>
    <row r="26" customFormat="false" ht="15" hidden="false" customHeight="false" outlineLevel="0" collapsed="false">
      <c r="A26" s="0" t="n">
        <v>6</v>
      </c>
      <c r="B26" s="0" t="n">
        <v>0.0388</v>
      </c>
    </row>
    <row r="27" customFormat="false" ht="15" hidden="false" customHeight="false" outlineLevel="0" collapsed="false">
      <c r="B27" s="0" t="n">
        <v>-0.186</v>
      </c>
    </row>
    <row r="28" customFormat="false" ht="15" hidden="false" customHeight="false" outlineLevel="0" collapsed="false">
      <c r="B28" s="0" t="n">
        <f aca="false">A26*B26+B27</f>
        <v>0.0468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2020-11-20T07:20:24Z</dcterms:created>
  <dc:creator>Microsoft Office User</dc:creator>
  <dc:description/>
  <dc:language>cs-CZ</dc:language>
  <cp:lastModifiedBy/>
  <dcterms:modified xsi:type="dcterms:W3CDTF">2020-11-25T22:07:37Z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