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assis\Desktop\DataClass\Analysis Projects\Module 1\"/>
    </mc:Choice>
  </mc:AlternateContent>
  <xr:revisionPtr revIDLastSave="0" documentId="13_ncr:1_{2DB915DB-02D0-4F54-9AC1-DFA8F189B8EA}" xr6:coauthVersionLast="47" xr6:coauthVersionMax="47" xr10:uidLastSave="{00000000-0000-0000-0000-000000000000}"/>
  <bookViews>
    <workbookView xWindow="57480" yWindow="-8160" windowWidth="29040" windowHeight="15840" tabRatio="833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-Play" sheetId="6" r:id="rId6"/>
    <sheet name="Successful US Kickstarters-Spac" sheetId="9" r:id="rId7"/>
    <sheet name="Successful US Kickstarters-IndR" sheetId="10" r:id="rId8"/>
    <sheet name="Failed US Kickstarters-Play" sheetId="7" r:id="rId9"/>
    <sheet name="Failed US Kickstarters-Spac" sheetId="11" r:id="rId10"/>
    <sheet name="Failed US Kickstarters-IndR" sheetId="12" r:id="rId11"/>
    <sheet name="Descriptive Statistics" sheetId="8" r:id="rId12"/>
    <sheet name="GB Musical Statistical Review" sheetId="13" r:id="rId13"/>
  </sheets>
  <definedNames>
    <definedName name="_xlnm._FilterDatabase" localSheetId="10" hidden="1">'Failed US Kickstarters-IndR'!$A$1:$T$1</definedName>
    <definedName name="_xlnm._FilterDatabase" localSheetId="8" hidden="1">'Failed US Kickstarters-Play'!$A$1:$T$1</definedName>
    <definedName name="_xlnm._FilterDatabase" localSheetId="9" hidden="1">'Failed US Kickstarters-Spac'!$A$1:$T$1</definedName>
    <definedName name="_xlnm._FilterDatabase" localSheetId="0" hidden="1">Kickstarter!$A$1:$T$4115</definedName>
    <definedName name="_xlnm._FilterDatabase" localSheetId="7" hidden="1">'Successful US Kickstarters-IndR'!$A$1:$T$1</definedName>
    <definedName name="_xlnm._FilterDatabase" localSheetId="5" hidden="1">'Successful US Kickstarters-Play'!$A$1:$T$1</definedName>
    <definedName name="_xlnm._FilterDatabase" localSheetId="6" hidden="1">'Successful US Kickstarters-Spac'!$A$1:$T$1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4"/>
    <pivotCache cacheId="1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7" i="8" l="1"/>
  <c r="M14" i="8"/>
  <c r="L14" i="8"/>
  <c r="M7" i="8"/>
  <c r="H14" i="8"/>
  <c r="G14" i="8"/>
  <c r="H7" i="8"/>
  <c r="G7" i="8"/>
  <c r="C14" i="8"/>
  <c r="B14" i="8"/>
  <c r="C7" i="8"/>
  <c r="B7" i="8"/>
  <c r="M13" i="8"/>
  <c r="L13" i="8"/>
  <c r="M6" i="8"/>
  <c r="L6" i="8"/>
  <c r="H13" i="8"/>
  <c r="G13" i="8"/>
  <c r="H6" i="8"/>
  <c r="G6" i="8"/>
  <c r="C13" i="8"/>
  <c r="B13" i="8"/>
  <c r="C6" i="8"/>
  <c r="B6" i="8"/>
  <c r="M12" i="8"/>
  <c r="H12" i="8"/>
  <c r="C12" i="8"/>
  <c r="M5" i="8"/>
  <c r="H5" i="8"/>
  <c r="C5" i="8"/>
  <c r="L12" i="8"/>
  <c r="G12" i="8"/>
  <c r="B12" i="8"/>
  <c r="L5" i="8"/>
  <c r="G5" i="8"/>
  <c r="B5" i="8"/>
  <c r="M11" i="8"/>
  <c r="M4" i="8"/>
  <c r="L11" i="8"/>
  <c r="L4" i="8"/>
  <c r="H11" i="8"/>
  <c r="H4" i="8"/>
  <c r="G11" i="8"/>
  <c r="G4" i="8"/>
  <c r="C11" i="8"/>
  <c r="C4" i="8"/>
  <c r="B11" i="8"/>
  <c r="B4" i="8"/>
  <c r="K14" i="8"/>
  <c r="K13" i="8"/>
  <c r="K12" i="8"/>
  <c r="K11" i="8"/>
  <c r="K10" i="8"/>
  <c r="K9" i="8"/>
  <c r="K7" i="8"/>
  <c r="K6" i="8"/>
  <c r="K5" i="8"/>
  <c r="K4" i="8"/>
  <c r="K3" i="8"/>
  <c r="K2" i="8"/>
  <c r="F3" i="8"/>
  <c r="F4" i="8"/>
  <c r="F5" i="8"/>
  <c r="F6" i="8"/>
  <c r="F7" i="8"/>
  <c r="F9" i="8"/>
  <c r="F10" i="8"/>
  <c r="F11" i="8"/>
  <c r="F12" i="8"/>
  <c r="F13" i="8"/>
  <c r="F14" i="8"/>
  <c r="F2" i="8"/>
  <c r="H2" i="8"/>
  <c r="M9" i="8"/>
  <c r="L9" i="8"/>
  <c r="M2" i="8"/>
  <c r="L2" i="8"/>
  <c r="M10" i="8"/>
  <c r="H10" i="8"/>
  <c r="L10" i="8"/>
  <c r="G10" i="8"/>
  <c r="M3" i="8"/>
  <c r="H3" i="8"/>
  <c r="L3" i="8"/>
  <c r="G3" i="8"/>
  <c r="C10" i="8"/>
  <c r="B10" i="8"/>
  <c r="C3" i="8"/>
  <c r="B3" i="8"/>
  <c r="H9" i="8"/>
  <c r="G9" i="8"/>
  <c r="G2" i="8"/>
  <c r="C9" i="8"/>
  <c r="C2" i="8"/>
  <c r="B9" i="8"/>
  <c r="B2" i="8"/>
  <c r="B3" i="5"/>
  <c r="C3" i="5"/>
  <c r="D3" i="5"/>
  <c r="B4" i="5"/>
  <c r="C4" i="5"/>
  <c r="D4" i="5"/>
  <c r="B5" i="5"/>
  <c r="C5" i="5"/>
  <c r="D5" i="5"/>
  <c r="B6" i="5"/>
  <c r="C6" i="5"/>
  <c r="D6" i="5"/>
  <c r="F3" i="5"/>
  <c r="F4" i="5"/>
  <c r="F5" i="5"/>
  <c r="F6" i="5"/>
  <c r="F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<sst xmlns="http://schemas.openxmlformats.org/spreadsheetml/2006/main" count="40708" uniqueCount="8402">
  <si>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</si>
  <si>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</si>
  <si>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</si>
  <si>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</si>
  <si>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</si>
  <si>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</si>
  <si>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</si>
  <si>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</si>
  <si>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</si>
  <si>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</si>
  <si>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</si>
  <si>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</si>
  <si>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</si>
  <si>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</si>
  <si>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</si>
  <si>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</si>
  <si>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</si>
  <si>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</si>
  <si>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</si>
  <si>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</si>
  <si>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</si>
  <si>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</si>
  <si>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</si>
  <si>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</si>
  <si>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</si>
  <si>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</si>
  <si>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</si>
  <si>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</si>
  <si>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</si>
  <si>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</si>
  <si>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</si>
  <si>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</si>
  <si>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</si>
  <si>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</si>
  <si>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</si>
  <si>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</si>
  <si>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</si>
  <si>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</si>
  <si>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</si>
  <si>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</si>
  <si>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</si>
  <si>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</si>
  <si>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</si>
  <si>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</si>
  <si>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</si>
  <si>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</si>
  <si>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</si>
  <si>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</si>
  <si>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</si>
  <si>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</si>
  <si>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</si>
  <si>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</si>
  <si>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</si>
  <si>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</si>
  <si>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</si>
  <si>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</si>
  <si>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</si>
  <si>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</si>
  <si>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</si>
  <si>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</si>
  <si>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</si>
  <si>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</si>
  <si>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</si>
  <si>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</si>
  <si>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</si>
  <si>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</si>
  <si>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</si>
  <si>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</si>
  <si>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</si>
  <si>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</si>
  <si>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</si>
  <si>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</si>
  <si>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</si>
  <si>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</si>
  <si>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</si>
  <si>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</si>
  <si>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</si>
  <si>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</si>
  <si>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</si>
  <si>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</si>
  <si>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</si>
  <si>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</si>
  <si>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</si>
  <si>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</si>
  <si>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</si>
  <si>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</si>
  <si>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</si>
  <si>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</si>
  <si>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</si>
  <si>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</si>
  <si>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</si>
  <si>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</si>
  <si>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</si>
  <si>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</si>
  <si>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</si>
  <si>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</si>
  <si>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</si>
  <si>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</si>
  <si>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</si>
  <si>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</si>
  <si>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</si>
  <si>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</si>
  <si>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</si>
  <si>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</si>
  <si>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</si>
  <si>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</si>
  <si>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</si>
  <si>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</si>
  <si>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</si>
  <si>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</si>
  <si>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</si>
  <si>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</si>
  <si>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</si>
  <si>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</si>
  <si>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</si>
  <si>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</si>
  <si>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</si>
  <si>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</si>
  <si>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</si>
  <si>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</si>
  <si>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</si>
  <si>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</si>
  <si>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</si>
  <si>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</si>
  <si>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</si>
  <si>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</si>
  <si>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</si>
  <si>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</si>
  <si>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</si>
  <si>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</si>
  <si>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</si>
  <si>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</si>
  <si>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</si>
  <si>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</si>
  <si>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</si>
  <si>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</si>
  <si>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</si>
  <si>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</si>
  <si>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</si>
  <si>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</si>
  <si>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</si>
  <si>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</si>
  <si>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</si>
  <si>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</si>
  <si>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</si>
  <si>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</si>
  <si>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</si>
  <si>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</si>
  <si>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</si>
  <si>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</si>
  <si>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</si>
  <si>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</si>
  <si>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</si>
  <si>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</si>
  <si>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</si>
  <si>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</si>
  <si>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</si>
  <si>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</si>
  <si>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</si>
  <si>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</si>
  <si>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</si>
  <si>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</si>
  <si>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</si>
  <si>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</si>
  <si>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</si>
  <si>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</si>
  <si>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</si>
  <si>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</si>
  <si>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</si>
  <si>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</si>
  <si>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</si>
  <si>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</si>
  <si>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</si>
  <si>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</si>
  <si>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</si>
  <si>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</si>
  <si>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</si>
  <si>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</si>
  <si>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</si>
  <si>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</si>
  <si>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</si>
  <si>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</si>
  <si>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</si>
  <si>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</si>
  <si>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</si>
  <si>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</si>
  <si>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</si>
  <si>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</si>
  <si>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</si>
  <si>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</si>
  <si>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</si>
  <si>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</si>
  <si>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</si>
  <si>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</si>
  <si>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</si>
  <si>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</si>
  <si>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</si>
  <si>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</si>
  <si>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</si>
  <si>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</si>
  <si>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</si>
  <si>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</si>
  <si>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</si>
  <si>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</si>
  <si>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</si>
  <si>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</si>
  <si>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</si>
  <si>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</si>
  <si>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</si>
  <si>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</si>
  <si>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</si>
  <si>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</si>
  <si>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</si>
  <si>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</si>
  <si>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</si>
  <si>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</si>
  <si>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</si>
  <si>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</si>
  <si>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</si>
  <si>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</si>
  <si>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</si>
  <si>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</si>
  <si>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</si>
  <si>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</si>
  <si>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</si>
  <si>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</si>
  <si>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</si>
  <si>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</si>
  <si>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</si>
  <si>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</si>
  <si>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</si>
  <si>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</si>
  <si>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</si>
  <si>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</si>
  <si>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</si>
  <si>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</si>
  <si>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</si>
  <si>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</si>
  <si>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</si>
  <si>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</si>
  <si>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</si>
  <si>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</si>
  <si>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</si>
  <si>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</si>
  <si>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</si>
  <si>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</si>
  <si>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</si>
  <si>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</si>
  <si>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</si>
  <si>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</si>
  <si>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</si>
  <si>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</si>
  <si>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</si>
  <si>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</si>
  <si>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</si>
  <si>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</si>
  <si>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</si>
  <si>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</si>
  <si>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</si>
  <si>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</si>
  <si>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</si>
  <si>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</si>
  <si>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</si>
  <si>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</si>
  <si>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</si>
  <si>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</si>
  <si>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</si>
  <si>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</si>
  <si>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</si>
  <si>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</si>
  <si>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</si>
  <si>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</si>
  <si>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</si>
  <si>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</si>
  <si>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</si>
  <si>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</si>
  <si>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</si>
  <si>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</si>
  <si>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</si>
  <si>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</si>
  <si>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</si>
  <si>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</si>
  <si>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</si>
  <si>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</si>
  <si>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</si>
  <si>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</si>
  <si>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</si>
  <si>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</si>
  <si>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</si>
  <si>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</si>
  <si>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</si>
  <si>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</si>
  <si>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</si>
  <si>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</si>
  <si>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</si>
  <si>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</si>
  <si>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</si>
  <si>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</si>
  <si>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</si>
  <si>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</si>
  <si>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</si>
  <si>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</si>
  <si>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</si>
  <si>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</si>
  <si>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</si>
  <si>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</si>
  <si>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</si>
  <si>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</si>
  <si>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</si>
  <si>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</si>
  <si>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</si>
  <si>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</si>
  <si>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</si>
  <si>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</si>
  <si>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</si>
  <si>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</si>
  <si>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</si>
  <si>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</si>
  <si>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</si>
  <si>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</si>
  <si>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</si>
  <si>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</si>
  <si>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</si>
  <si>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</si>
  <si>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</si>
  <si>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</si>
  <si>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</si>
  <si>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</si>
  <si>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</si>
  <si>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</si>
  <si>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</si>
  <si>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</si>
  <si>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</si>
  <si>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</si>
  <si>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</si>
  <si>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</si>
  <si>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</si>
  <si>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</si>
  <si>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</si>
  <si>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</si>
  <si>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</si>
  <si>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</si>
  <si>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</si>
  <si>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</si>
  <si>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</si>
  <si>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</si>
  <si>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</si>
  <si>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</si>
  <si>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</si>
  <si>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</si>
  <si>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</si>
  <si>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</si>
  <si>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</si>
  <si>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</si>
  <si>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</si>
  <si>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</si>
  <si>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</si>
  <si>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</si>
  <si>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</si>
  <si>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</si>
  <si>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</si>
  <si>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</si>
  <si>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</si>
  <si>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</si>
  <si>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</si>
  <si>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</si>
  <si>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</si>
  <si>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</si>
  <si>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</si>
  <si>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</si>
  <si>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</si>
  <si>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</si>
  <si>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</si>
  <si>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</si>
  <si>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</si>
  <si>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</si>
  <si>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</si>
  <si>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</si>
  <si>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</si>
  <si>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</si>
  <si>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</si>
  <si>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</si>
  <si>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</si>
  <si>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</si>
  <si>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</si>
  <si>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</si>
  <si>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</si>
  <si>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</si>
  <si>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</si>
  <si>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</si>
  <si>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</si>
  <si>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</si>
  <si>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</si>
  <si>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</si>
  <si>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</si>
  <si>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</si>
  <si>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</si>
  <si>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</si>
  <si>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</si>
  <si>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</si>
  <si>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</si>
  <si>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</si>
  <si>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</si>
  <si>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</si>
  <si>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</si>
  <si>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</si>
  <si>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</si>
  <si>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</si>
  <si>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</si>
  <si>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</si>
  <si>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</si>
  <si>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</si>
  <si>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</si>
  <si>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</si>
  <si>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</si>
  <si>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</si>
  <si>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</si>
  <si>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</si>
  <si>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</si>
  <si>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</si>
  <si>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</si>
  <si>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</si>
  <si>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</si>
  <si>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</si>
  <si>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</si>
  <si>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</si>
  <si>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</si>
  <si>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</si>
  <si>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</si>
  <si>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</si>
  <si>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</si>
  <si>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</si>
  <si>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</si>
  <si>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</si>
  <si>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</si>
  <si>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</si>
  <si>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</si>
  <si>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</si>
  <si>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</si>
  <si>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</si>
  <si>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</si>
  <si>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</si>
  <si>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</si>
  <si>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</si>
  <si>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</si>
  <si>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</si>
  <si>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</si>
  <si>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</si>
  <si>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</si>
  <si>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</si>
  <si>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</si>
  <si>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</si>
  <si>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</si>
  <si>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</si>
  <si>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</si>
  <si>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</si>
  <si>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</si>
  <si>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</si>
  <si>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</si>
  <si>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</si>
  <si>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</si>
  <si>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</si>
  <si>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</si>
  <si>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</si>
  <si>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</si>
  <si>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</si>
  <si>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</si>
  <si>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</si>
  <si>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</si>
  <si>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</si>
  <si>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</si>
  <si>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</si>
  <si>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</si>
  <si>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</si>
  <si>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</si>
  <si>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</si>
  <si>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</si>
  <si>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</si>
  <si>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</si>
  <si>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</si>
  <si>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</si>
  <si>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</si>
  <si>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</si>
  <si>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</si>
  <si>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</si>
  <si>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</si>
  <si>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</si>
  <si>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</si>
  <si>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</si>
  <si>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</si>
  <si>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</si>
  <si>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</si>
  <si>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</si>
  <si>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</si>
  <si>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</si>
  <si>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</si>
  <si>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</si>
  <si>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</si>
  <si>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</si>
  <si>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</si>
  <si>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</si>
  <si>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</si>
  <si>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</si>
  <si>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</si>
  <si>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</si>
  <si>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</si>
  <si>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</si>
  <si>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</si>
  <si>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</si>
  <si>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</si>
  <si>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</si>
  <si>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</si>
  <si>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</si>
  <si>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</si>
  <si>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</si>
  <si>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</si>
  <si>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</si>
  <si>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</si>
  <si>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</si>
  <si>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</si>
  <si>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</si>
  <si>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</si>
  <si>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</si>
  <si>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</si>
  <si>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</si>
  <si>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</si>
  <si>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</si>
  <si>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</si>
  <si>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</si>
  <si>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</si>
  <si>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</si>
  <si>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</si>
  <si>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</si>
  <si>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</si>
  <si>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</si>
  <si>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</si>
  <si>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</si>
  <si>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</si>
  <si>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</si>
  <si>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</si>
  <si>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</si>
  <si>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</si>
  <si>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</si>
  <si>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</si>
  <si>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</si>
  <si>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</si>
  <si>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</si>
  <si>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</si>
  <si>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</si>
  <si>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</si>
  <si>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</si>
  <si>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</si>
  <si>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</si>
  <si>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</si>
  <si>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</si>
  <si>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</si>
  <si>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</si>
  <si>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</si>
  <si>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</si>
  <si>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</si>
  <si>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</si>
  <si>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</si>
  <si>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</si>
  <si>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</si>
  <si>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</si>
  <si>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</si>
  <si>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</si>
  <si>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</si>
  <si>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</si>
  <si>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</si>
  <si>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</si>
  <si>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</si>
  <si>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</si>
  <si>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</si>
  <si>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</si>
  <si>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</si>
  <si>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</si>
  <si>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</si>
  <si>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</si>
  <si>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</si>
  <si>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</si>
  <si>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</si>
  <si>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</si>
  <si>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</si>
  <si>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</si>
  <si>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</si>
  <si>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</si>
  <si>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</si>
  <si>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</si>
  <si>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</si>
  <si>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</si>
  <si>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</si>
  <si>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</si>
  <si>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</si>
  <si>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</si>
  <si>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</si>
  <si>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</si>
  <si>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</si>
  <si>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</si>
  <si>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</si>
  <si>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</si>
  <si>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</si>
  <si>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</si>
  <si>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</si>
  <si>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</si>
  <si>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</si>
  <si>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</si>
  <si>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</si>
  <si>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</si>
  <si>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</si>
  <si>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</si>
  <si>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</si>
  <si>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</si>
  <si>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</si>
  <si>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</si>
  <si>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</si>
  <si>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</si>
  <si>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</si>
  <si>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</si>
  <si>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</si>
  <si>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</si>
  <si>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</si>
  <si>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</si>
  <si>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</si>
  <si>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</si>
  <si>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</si>
  <si>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</si>
  <si>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</si>
  <si>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</si>
  <si>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</si>
  <si>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</si>
  <si>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</si>
  <si>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</si>
  <si>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</si>
  <si>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</si>
  <si>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</si>
  <si>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</si>
  <si>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</si>
  <si>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</si>
  <si>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</si>
  <si>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</si>
  <si>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</si>
  <si>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</si>
  <si>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</si>
  <si>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</si>
  <si>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</si>
  <si>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</si>
  <si>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</si>
  <si>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</si>
  <si>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</si>
  <si>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</si>
  <si>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</si>
  <si>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</si>
  <si>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</si>
  <si>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</si>
  <si>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</si>
  <si>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</si>
  <si>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</si>
  <si>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</si>
  <si>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</si>
  <si>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</si>
  <si>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</si>
  <si>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</si>
  <si>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</si>
  <si>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</si>
  <si>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</si>
  <si>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</si>
  <si>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</si>
  <si>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</si>
  <si>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</si>
  <si>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</si>
  <si>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</si>
  <si>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</si>
  <si>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</si>
  <si>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</si>
  <si>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</si>
  <si>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</si>
  <si>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</si>
  <si>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</si>
  <si>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</si>
  <si>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</si>
  <si>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</si>
  <si>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</si>
  <si>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</si>
  <si>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</si>
  <si>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</si>
  <si>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</si>
  <si>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</si>
  <si>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</si>
  <si>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</si>
  <si>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</si>
  <si>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</si>
  <si>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</si>
  <si>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</si>
  <si>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</si>
  <si>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</si>
  <si>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</si>
  <si>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</si>
  <si>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</si>
  <si>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</si>
  <si>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</si>
  <si>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</si>
  <si>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</si>
  <si>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</si>
  <si>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</si>
  <si>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</si>
  <si>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</si>
  <si>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</si>
  <si>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</si>
  <si>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</si>
  <si>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</si>
  <si>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</si>
  <si>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</si>
  <si>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</si>
  <si>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</si>
  <si>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</si>
  <si>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</si>
  <si>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</si>
  <si>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</si>
  <si>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</si>
  <si>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</si>
  <si>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</si>
  <si>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</si>
  <si>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</si>
  <si>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</si>
  <si>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</si>
  <si>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</si>
  <si>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</si>
  <si>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</si>
  <si>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</si>
  <si>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</si>
  <si>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</si>
  <si>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</si>
  <si>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</si>
  <si>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</si>
  <si>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</si>
  <si>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</si>
  <si>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</si>
  <si>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</si>
  <si>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</si>
  <si>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</si>
  <si>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</si>
  <si>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</si>
  <si>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</si>
  <si>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</si>
  <si>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</si>
  <si>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</si>
  <si>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</si>
  <si>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</si>
  <si>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</si>
  <si>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</si>
  <si>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</si>
  <si>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</si>
  <si>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</si>
  <si>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</si>
  <si>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</si>
  <si>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</si>
  <si>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</si>
  <si>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</si>
  <si>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</si>
  <si>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</si>
  <si>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</si>
  <si>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</si>
  <si>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</si>
  <si>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</si>
  <si>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</si>
  <si>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</si>
  <si>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</si>
  <si>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</si>
  <si>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</si>
  <si>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</si>
  <si>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</si>
  <si>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</si>
  <si>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</si>
  <si>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</si>
  <si>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</si>
  <si>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</si>
  <si>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</si>
  <si>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</si>
  <si>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</si>
  <si>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</si>
  <si>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</si>
  <si>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</si>
  <si>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</si>
  <si>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</si>
  <si>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</si>
  <si>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</si>
  <si>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</si>
  <si>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</si>
  <si>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</si>
  <si>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</si>
  <si>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</si>
  <si>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</si>
  <si>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</si>
  <si>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</si>
  <si>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</si>
  <si>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</si>
  <si>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</si>
  <si>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</si>
  <si>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</si>
  <si>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</si>
  <si>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</si>
  <si>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</si>
  <si>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</si>
  <si>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</si>
  <si>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</si>
  <si>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</si>
  <si>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</si>
  <si>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</si>
  <si>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</si>
  <si>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</si>
  <si>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</si>
  <si>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</si>
  <si>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</si>
  <si>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</si>
  <si>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</si>
  <si>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</si>
  <si>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</si>
  <si>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</si>
  <si>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</si>
  <si>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</si>
  <si>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</si>
  <si>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</si>
  <si>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</si>
  <si>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</si>
  <si>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</si>
  <si>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</si>
  <si>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</si>
  <si>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</si>
  <si>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</si>
  <si>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</si>
  <si>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</si>
  <si>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</si>
  <si>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</si>
  <si>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</si>
  <si>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</si>
  <si>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</si>
  <si>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</si>
  <si>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</si>
  <si>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</si>
  <si>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</si>
  <si>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</si>
  <si>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</si>
  <si>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</si>
  <si>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</si>
  <si>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</si>
  <si>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</si>
  <si>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</si>
  <si>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</si>
  <si>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</si>
  <si>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</si>
  <si>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</si>
  <si>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</si>
  <si>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</si>
  <si>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</si>
  <si>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</si>
  <si>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</si>
  <si>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</si>
  <si>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</si>
  <si>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</si>
  <si>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</si>
  <si>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</si>
  <si>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</si>
  <si>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</si>
  <si>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</si>
  <si>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</si>
  <si>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</si>
  <si>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</si>
  <si>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</si>
  <si>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</si>
  <si>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</si>
  <si>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</si>
  <si>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</si>
  <si>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</si>
  <si>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</si>
  <si>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</si>
  <si>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</si>
  <si>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</si>
  <si>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</si>
  <si>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</si>
  <si>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</si>
  <si>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</si>
  <si>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</si>
  <si>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</si>
  <si>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</si>
  <si>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</si>
  <si>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</si>
  <si>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</si>
  <si>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</si>
  <si>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</si>
  <si>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</si>
  <si>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</si>
  <si>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</si>
  <si>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</si>
  <si>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</si>
  <si>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</si>
  <si>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</si>
  <si>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</si>
  <si>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</si>
  <si>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</si>
  <si>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</si>
  <si>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</si>
  <si>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</si>
  <si>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</si>
  <si>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</si>
  <si>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</si>
  <si>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</si>
  <si>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</si>
  <si>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</si>
  <si>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</si>
  <si>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</si>
  <si>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</si>
  <si>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</si>
  <si>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</si>
  <si>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</si>
  <si>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</si>
  <si>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</si>
  <si>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</si>
  <si>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</si>
  <si>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</si>
  <si>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</si>
  <si>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</si>
  <si>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</si>
  <si>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</si>
  <si>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</si>
  <si>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</si>
  <si>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</si>
  <si>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</si>
  <si>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</si>
  <si>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</si>
  <si>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</si>
  <si>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</si>
  <si>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</si>
  <si>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</si>
  <si>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</si>
  <si>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</si>
  <si>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</si>
  <si>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</si>
  <si>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</si>
  <si>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</si>
  <si>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</si>
  <si>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</si>
  <si>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</si>
  <si>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</si>
  <si>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</si>
  <si>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</si>
  <si>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</si>
  <si>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</si>
  <si>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</si>
  <si>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</si>
  <si>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</si>
  <si>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</si>
  <si>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</si>
  <si>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</si>
  <si>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</si>
  <si>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</si>
  <si>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</si>
  <si>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</si>
  <si>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</si>
  <si>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</si>
  <si>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</si>
  <si>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</si>
  <si>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</si>
  <si>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</si>
  <si>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</si>
  <si>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</si>
  <si>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</si>
  <si>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</si>
  <si>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</si>
  <si>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</si>
  <si>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</si>
  <si>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</si>
  <si>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</si>
  <si>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</si>
  <si>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</si>
  <si>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</si>
  <si>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</si>
  <si>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</si>
  <si>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</si>
  <si>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</si>
  <si>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</si>
  <si>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</si>
  <si>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</si>
  <si>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</si>
  <si>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</si>
  <si>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</si>
  <si>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</si>
  <si>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</si>
  <si>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</si>
  <si>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</si>
  <si>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</si>
  <si>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</si>
  <si>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</si>
  <si>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</si>
  <si>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</si>
  <si>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</si>
  <si>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</si>
  <si>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</si>
  <si>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</si>
  <si>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</si>
  <si>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</si>
  <si>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</si>
  <si>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</si>
  <si>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</si>
  <si>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</si>
  <si>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</si>
  <si>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</si>
  <si>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</si>
  <si>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</si>
  <si>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</si>
  <si>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</si>
  <si>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</si>
  <si>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</si>
  <si>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</si>
  <si>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</si>
  <si>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</si>
  <si>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</si>
  <si>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</si>
  <si>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</si>
  <si>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</si>
  <si>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</si>
  <si>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</si>
  <si>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</si>
  <si>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</si>
  <si>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</si>
  <si>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</si>
  <si>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</si>
  <si>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</si>
  <si>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</si>
  <si>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</si>
  <si>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</si>
  <si>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</si>
  <si>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</si>
  <si>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</si>
  <si>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</si>
  <si>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</si>
  <si>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</si>
  <si>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</si>
  <si>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</si>
  <si>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</si>
  <si>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</si>
  <si>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</si>
  <si>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</si>
  <si>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</si>
  <si>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</si>
  <si>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</si>
  <si>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</si>
  <si>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</si>
  <si>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</si>
  <si>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</si>
  <si>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</si>
  <si>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</si>
  <si>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</si>
  <si>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</si>
  <si>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</si>
  <si>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</si>
  <si>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</si>
  <si>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</si>
  <si>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</si>
  <si>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</si>
  <si>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</si>
  <si>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</si>
  <si>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</si>
  <si>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</si>
  <si>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</si>
  <si>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</si>
  <si>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</si>
  <si>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</si>
  <si>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</si>
  <si>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</si>
  <si>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</si>
  <si>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</si>
  <si>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</si>
  <si>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</si>
  <si>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</si>
  <si>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</si>
  <si>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</si>
  <si>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</si>
  <si>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</si>
  <si>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</si>
  <si>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</si>
  <si>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</si>
  <si>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</si>
  <si>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</si>
  <si>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</si>
  <si>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</si>
  <si>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</si>
  <si>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</si>
  <si>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</si>
  <si>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</si>
  <si>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</si>
  <si>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</si>
  <si>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</si>
  <si>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</si>
  <si>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</si>
  <si>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</si>
  <si>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</si>
  <si>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</si>
  <si>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</si>
  <si>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</si>
  <si>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</si>
  <si>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</si>
  <si>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</si>
  <si>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</si>
  <si>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</si>
  <si>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</si>
  <si>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</si>
  <si>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</si>
  <si>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</si>
  <si>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</si>
  <si>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</si>
  <si>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</si>
  <si>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</si>
  <si>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</si>
  <si>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</si>
  <si>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</si>
  <si>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</si>
  <si>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</si>
  <si>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</si>
  <si>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</si>
  <si>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</si>
  <si>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</si>
  <si>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</si>
  <si>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</si>
  <si>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</si>
  <si>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</si>
  <si>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</si>
  <si>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</si>
  <si>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</si>
  <si>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</si>
  <si>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</si>
  <si>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</si>
  <si>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</si>
  <si>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</si>
  <si>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</si>
  <si>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</si>
  <si>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</si>
  <si>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</si>
  <si>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</si>
  <si>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</si>
  <si>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</si>
  <si>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</si>
  <si>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</si>
  <si>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</si>
  <si>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</si>
  <si>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</si>
  <si>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</si>
  <si>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</si>
  <si>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</si>
  <si>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</si>
  <si>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</si>
  <si>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</si>
  <si>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</si>
  <si>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</si>
  <si>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</si>
  <si>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</si>
  <si>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</si>
  <si>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</si>
  <si>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</si>
  <si>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</si>
  <si>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</si>
  <si>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</si>
  <si>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</si>
  <si>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</si>
  <si>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</si>
  <si>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</si>
  <si>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</si>
  <si>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</si>
  <si>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</si>
  <si>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</si>
  <si>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</si>
  <si>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</si>
  <si>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</si>
  <si>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</si>
  <si>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</si>
  <si>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</si>
  <si>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</si>
  <si>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</si>
  <si>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</si>
  <si>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</si>
  <si>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</si>
  <si>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</si>
  <si>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</si>
  <si>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</si>
  <si>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</si>
  <si>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</si>
  <si>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</si>
  <si>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</si>
  <si>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</si>
  <si>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</si>
  <si>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</si>
  <si>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</si>
  <si>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</si>
  <si>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</si>
  <si>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</si>
  <si>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</si>
  <si>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</si>
  <si>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</si>
  <si>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</si>
  <si>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</si>
  <si>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</si>
  <si>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</si>
  <si>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</si>
  <si>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</si>
  <si>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</si>
  <si>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</si>
  <si>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</si>
  <si>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</si>
  <si>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</si>
  <si>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</si>
  <si>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</si>
  <si>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</si>
  <si>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</si>
  <si>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</si>
  <si>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</si>
  <si>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</si>
  <si>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</si>
  <si>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</si>
  <si>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</si>
  <si>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</si>
  <si>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</si>
  <si>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</si>
  <si>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</si>
  <si>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</si>
  <si>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</si>
  <si>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</si>
  <si>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</si>
  <si>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</si>
  <si>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</si>
  <si>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</si>
  <si>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</si>
  <si>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</si>
  <si>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</si>
  <si>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</si>
  <si>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</si>
  <si>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</si>
  <si>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</si>
  <si>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</si>
  <si>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</si>
  <si>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</si>
  <si>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</si>
  <si>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</si>
  <si>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</si>
  <si>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</si>
  <si>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</si>
  <si>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</si>
  <si>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</si>
  <si>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</si>
  <si>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</si>
  <si>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</si>
  <si>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</si>
  <si>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</si>
  <si>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</si>
  <si>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</si>
  <si>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</si>
  <si>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</si>
  <si>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</si>
  <si>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</si>
  <si>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</si>
  <si>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</si>
  <si>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</si>
  <si>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</si>
  <si>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</si>
  <si>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</si>
  <si>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</si>
  <si>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</si>
  <si>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</si>
  <si>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</si>
  <si>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</si>
  <si>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</si>
  <si>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</si>
  <si>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</si>
  <si>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</si>
  <si>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</si>
  <si>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</si>
  <si>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</si>
  <si>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</si>
  <si>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</si>
  <si>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</si>
  <si>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</si>
  <si>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</si>
  <si>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</si>
  <si>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</si>
  <si>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</si>
  <si>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</si>
  <si>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</si>
  <si>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</si>
  <si>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</si>
  <si>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</si>
  <si>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</si>
  <si>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</si>
  <si>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</si>
  <si>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</si>
  <si>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</si>
  <si>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</si>
  <si>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</si>
  <si>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</si>
  <si>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</si>
  <si>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</si>
  <si>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</si>
  <si>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</si>
  <si>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</si>
  <si>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</si>
  <si>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</si>
  <si>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</si>
  <si>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</si>
  <si>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</si>
  <si>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</si>
  <si>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</si>
  <si>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</si>
  <si>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</si>
  <si>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</si>
  <si>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</si>
  <si>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</si>
  <si>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</si>
  <si>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</si>
  <si>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</si>
  <si>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</si>
  <si>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</si>
  <si>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</si>
  <si>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</si>
  <si>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</si>
  <si>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</si>
  <si>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</si>
  <si>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</si>
  <si>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</si>
  <si>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</si>
  <si>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</si>
  <si>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</si>
  <si>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</si>
  <si>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</si>
  <si>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</si>
  <si>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</si>
  <si>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</si>
  <si>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</si>
  <si>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</si>
  <si>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</si>
  <si>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</si>
  <si>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</si>
  <si>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</si>
  <si>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</si>
  <si>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</si>
  <si>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</si>
  <si>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</si>
  <si>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</si>
  <si>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</si>
  <si>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</si>
  <si>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</si>
  <si>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</si>
  <si>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</si>
  <si>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</si>
  <si>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</si>
  <si>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</si>
  <si>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</si>
  <si>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</si>
  <si>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</si>
  <si>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</si>
  <si>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</si>
  <si>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</si>
  <si>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</si>
  <si>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</si>
  <si>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</si>
  <si>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</si>
  <si>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</si>
  <si>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</si>
  <si>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</si>
  <si>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</si>
  <si>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</si>
  <si>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</si>
  <si>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</si>
  <si>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</si>
  <si>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</si>
  <si>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</si>
  <si>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</si>
  <si>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</si>
  <si>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</si>
  <si>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</si>
  <si>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</si>
  <si>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</si>
  <si>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</si>
  <si>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</si>
  <si>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</si>
  <si>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</si>
  <si>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</si>
  <si>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</si>
  <si>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</si>
  <si>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</si>
  <si>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</si>
  <si>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</si>
  <si>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</si>
  <si>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</si>
  <si>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</si>
  <si>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</si>
  <si>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</si>
  <si>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</si>
  <si>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</si>
  <si>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</si>
  <si>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</si>
  <si>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</si>
  <si>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</si>
  <si>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</si>
  <si>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</si>
  <si>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</si>
  <si>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</si>
  <si>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</si>
  <si>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</si>
  <si>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</si>
  <si>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</si>
  <si>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</si>
  <si>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</si>
  <si>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</si>
  <si>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</si>
  <si>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</si>
  <si>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</si>
  <si>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</si>
  <si>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</si>
  <si>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</si>
  <si>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</si>
  <si>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</si>
  <si>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</si>
  <si>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</si>
  <si>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</si>
  <si>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</si>
  <si>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</si>
  <si>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</si>
  <si>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</si>
  <si>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</si>
  <si>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</si>
  <si>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</si>
  <si>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</si>
  <si>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</si>
  <si>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</si>
  <si>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</si>
  <si>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</si>
  <si>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</si>
  <si>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</si>
  <si>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</si>
  <si>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</si>
  <si>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</si>
  <si>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</si>
  <si>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</si>
  <si>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</si>
  <si>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</si>
  <si>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</si>
  <si>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</si>
  <si>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</si>
  <si>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</si>
  <si>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</si>
  <si>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</si>
  <si>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</si>
  <si>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</si>
  <si>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</si>
  <si>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</si>
  <si>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</si>
  <si>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</si>
  <si>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</si>
  <si>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</si>
  <si>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</si>
  <si>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</si>
  <si>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</si>
  <si>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</si>
  <si>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</si>
  <si>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</si>
  <si>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</si>
  <si>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</si>
  <si>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</si>
  <si>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</si>
  <si>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</si>
  <si>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</si>
  <si>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</si>
  <si>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</si>
  <si>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</si>
  <si>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</si>
  <si>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</si>
  <si>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</si>
  <si>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</si>
  <si>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</si>
  <si>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</si>
  <si>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</si>
  <si>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</si>
  <si>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</si>
  <si>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</si>
  <si>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</si>
  <si>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</si>
  <si>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</si>
  <si>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</si>
  <si>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</si>
  <si>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</si>
  <si>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</si>
  <si>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</si>
  <si>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</si>
  <si>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</si>
  <si>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</si>
  <si>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</si>
  <si>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</si>
  <si>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</si>
  <si>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</si>
  <si>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</si>
  <si>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</si>
  <si>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</si>
  <si>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</si>
  <si>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</si>
  <si>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</si>
  <si>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</si>
  <si>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</si>
  <si>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</si>
  <si>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</si>
  <si>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</si>
  <si>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</si>
  <si>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</si>
  <si>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</si>
  <si>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</si>
  <si>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</si>
  <si>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</si>
  <si>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</si>
  <si>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</si>
  <si>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</si>
  <si>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</si>
  <si>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</si>
  <si>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</si>
  <si>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</si>
  <si>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</si>
  <si>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</si>
  <si>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</si>
  <si>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</si>
  <si>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</si>
  <si>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</si>
  <si>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</si>
  <si>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</si>
  <si>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</si>
  <si>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</si>
  <si>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</si>
  <si>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</si>
  <si>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</si>
  <si>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</si>
  <si>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</si>
  <si>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</si>
  <si>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</si>
  <si>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</si>
  <si>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</si>
  <si>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</si>
  <si>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</si>
  <si>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</si>
  <si>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</si>
  <si>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</si>
  <si>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</si>
  <si>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</si>
  <si>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</si>
  <si>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</si>
  <si>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</si>
  <si>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</si>
  <si>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</si>
  <si>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</si>
  <si>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</si>
  <si>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</si>
  <si>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</si>
  <si>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</si>
  <si>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</si>
  <si>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</si>
  <si>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</si>
  <si>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</si>
  <si>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</si>
  <si>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</si>
  <si>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</si>
  <si>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</si>
  <si>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</si>
  <si>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</si>
  <si>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</si>
  <si>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</si>
  <si>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</si>
  <si>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</si>
  <si>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</si>
  <si>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</si>
  <si>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</si>
  <si>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</si>
  <si>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</si>
  <si>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</si>
  <si>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</si>
  <si>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</si>
  <si>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</si>
  <si>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</si>
  <si>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</si>
  <si>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</si>
  <si>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</si>
  <si>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</si>
  <si>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</si>
  <si>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</si>
  <si>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</si>
  <si>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</si>
  <si>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</si>
  <si>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</si>
  <si>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</si>
  <si>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</si>
  <si>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</si>
  <si>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</si>
  <si>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</si>
  <si>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</si>
  <si>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</si>
  <si>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</si>
  <si>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</si>
  <si>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</si>
  <si>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</si>
  <si>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</si>
  <si>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</si>
  <si>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</si>
  <si>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</si>
  <si>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</si>
  <si>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</si>
  <si>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</si>
  <si>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</si>
  <si>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</si>
  <si>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</si>
  <si>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</si>
  <si>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</si>
  <si>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</si>
  <si>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</si>
  <si>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</si>
  <si>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</si>
  <si>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</si>
  <si>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</si>
  <si>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</si>
  <si>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</si>
  <si>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</si>
  <si>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</si>
  <si>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</si>
  <si>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</si>
  <si>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</si>
  <si>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</si>
  <si>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</si>
  <si>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</si>
  <si>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</si>
  <si>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</si>
  <si>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</si>
  <si>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</si>
  <si>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</si>
  <si>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</si>
  <si>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</si>
  <si>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</si>
  <si>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</si>
  <si>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</si>
  <si>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</si>
  <si>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</si>
  <si>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</si>
  <si>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</si>
  <si>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</si>
  <si>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</si>
  <si>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</si>
  <si>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</si>
  <si>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</si>
  <si>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</si>
  <si>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</si>
  <si>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</si>
  <si>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</si>
  <si>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</si>
  <si>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</si>
  <si>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</si>
  <si>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</si>
  <si>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</si>
  <si>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</si>
  <si>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</si>
  <si>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</si>
  <si>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</si>
  <si>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</si>
  <si>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</si>
  <si>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</si>
  <si>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</si>
  <si>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</si>
  <si>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</si>
  <si>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</si>
  <si>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</si>
  <si>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</si>
  <si>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</si>
  <si>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</si>
  <si>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</si>
  <si>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</si>
  <si>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</si>
  <si>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</si>
  <si>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</si>
  <si>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</si>
  <si>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</si>
  <si>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</si>
  <si>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</si>
  <si>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</si>
  <si>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</si>
  <si>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</si>
  <si>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</si>
  <si>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</si>
  <si>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</si>
  <si>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</si>
  <si>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</si>
  <si>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</si>
  <si>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</si>
  <si>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</si>
  <si>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</si>
  <si>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</si>
  <si>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</si>
  <si>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</si>
  <si>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</si>
  <si>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</si>
  <si>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</si>
  <si>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</si>
  <si>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</si>
  <si>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</si>
  <si>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</si>
  <si>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</si>
  <si>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</si>
  <si>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</si>
  <si>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</si>
  <si>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</si>
  <si>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</si>
  <si>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</si>
  <si>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</si>
  <si>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</si>
  <si>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</si>
  <si>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</si>
  <si>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</si>
  <si>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</si>
  <si>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</si>
  <si>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</si>
  <si>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</si>
  <si>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</si>
  <si>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</si>
  <si>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</si>
  <si>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</si>
  <si>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</si>
  <si>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</si>
  <si>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</si>
  <si>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</si>
  <si>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</si>
  <si>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</si>
  <si>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</si>
  <si>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</si>
  <si>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</si>
  <si>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</si>
  <si>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</si>
  <si>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</si>
  <si>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</si>
  <si>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</si>
  <si>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</si>
  <si>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</si>
  <si>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</si>
  <si>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</si>
  <si>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</si>
  <si>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</si>
  <si>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</si>
  <si>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</si>
  <si>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</si>
  <si>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</si>
  <si>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</si>
  <si>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</si>
  <si>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</si>
  <si>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</si>
  <si>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</si>
  <si>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</si>
  <si>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</si>
  <si>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</si>
  <si>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</si>
  <si>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</si>
  <si>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</si>
  <si>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</si>
  <si>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</si>
  <si>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</si>
  <si>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</si>
  <si>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</si>
  <si>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</si>
  <si>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</si>
  <si>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</si>
  <si>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</si>
  <si>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</si>
  <si>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</si>
  <si>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</si>
  <si>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</si>
  <si>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</si>
  <si>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</si>
  <si>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</si>
  <si>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</si>
  <si>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</si>
  <si>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</si>
  <si>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</si>
  <si>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</si>
  <si>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</si>
  <si>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</si>
  <si>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</si>
  <si>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</si>
  <si>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</si>
  <si>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</si>
  <si>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</si>
  <si>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</si>
  <si>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</si>
  <si>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</si>
  <si>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</si>
  <si>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</si>
  <si>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</si>
  <si>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</si>
  <si>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</si>
  <si>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</si>
  <si>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</si>
  <si>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</si>
  <si>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</si>
  <si>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</si>
  <si>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</si>
  <si>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</si>
  <si>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</si>
  <si>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</si>
  <si>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</si>
  <si>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</si>
  <si>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</si>
  <si>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</si>
  <si>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</si>
  <si>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</si>
  <si>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</si>
  <si>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</si>
  <si>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</si>
  <si>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</si>
  <si>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</si>
  <si>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</si>
  <si>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</si>
  <si>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</si>
  <si>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</si>
  <si>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</si>
  <si>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</si>
  <si>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</si>
  <si>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</si>
  <si>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</si>
  <si>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</si>
  <si>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</si>
  <si>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</si>
  <si>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</si>
  <si>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</si>
  <si>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</si>
  <si>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</si>
  <si>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</si>
  <si>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</si>
  <si>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</si>
  <si>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</si>
  <si>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</si>
  <si>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</si>
  <si>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</si>
  <si>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</si>
  <si>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</si>
  <si>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</si>
  <si>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</si>
  <si>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</si>
  <si>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</si>
  <si>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</si>
  <si>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</si>
  <si>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</si>
  <si>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</si>
  <si>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</si>
  <si>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</si>
  <si>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</si>
  <si>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</si>
  <si>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</si>
  <si>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</si>
  <si>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</si>
  <si>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</si>
  <si>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</si>
  <si>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</si>
  <si>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</si>
  <si>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</si>
  <si>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</si>
  <si>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</si>
  <si>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</si>
  <si>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</si>
  <si>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</si>
  <si>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</si>
  <si>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</si>
  <si>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</si>
  <si>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</si>
  <si>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</si>
  <si>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</si>
  <si>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</si>
  <si>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</si>
  <si>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</si>
  <si>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</si>
  <si>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</si>
  <si>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</si>
  <si>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</si>
  <si>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</si>
  <si>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</si>
  <si>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</si>
  <si>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</si>
  <si>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</si>
  <si>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</si>
  <si>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</si>
  <si>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</si>
  <si>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</si>
  <si>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</si>
  <si>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</si>
  <si>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</si>
  <si>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</si>
  <si>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</si>
  <si>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</si>
  <si>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</si>
  <si>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</si>
  <si>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</si>
  <si>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</si>
  <si>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</si>
  <si>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</si>
  <si>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</si>
  <si>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</si>
  <si>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</si>
  <si>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</si>
  <si>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</si>
  <si>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</si>
  <si>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</si>
  <si>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</si>
  <si>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</si>
  <si>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</si>
  <si>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</si>
  <si>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</si>
  <si>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</si>
  <si>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</si>
  <si>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</si>
  <si>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</si>
  <si>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</si>
  <si>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</si>
  <si>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</si>
  <si>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</si>
  <si>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</si>
  <si>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</si>
  <si>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</si>
  <si>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</si>
  <si>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</si>
  <si>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</si>
  <si>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</si>
  <si>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</si>
  <si>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</si>
  <si>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</si>
  <si>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</si>
  <si>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</si>
  <si>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</si>
  <si>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</si>
  <si>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</si>
  <si>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</si>
  <si>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</si>
  <si>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</si>
  <si>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</si>
  <si>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</si>
  <si>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</si>
  <si>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</si>
  <si>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</si>
  <si>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</si>
  <si>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</si>
  <si>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</si>
  <si>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</si>
  <si>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</si>
  <si>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</si>
  <si>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</si>
  <si>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</si>
  <si>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</si>
  <si>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</si>
  <si>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</si>
  <si>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</si>
  <si>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</si>
  <si>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</si>
  <si>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</si>
  <si>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</si>
  <si>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</si>
  <si>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</si>
  <si>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</si>
  <si>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</si>
  <si>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</si>
  <si>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</si>
  <si>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</si>
  <si>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</si>
  <si>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</si>
  <si>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</si>
  <si>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</si>
  <si>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</si>
  <si>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</si>
  <si>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</si>
  <si>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</si>
  <si>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</si>
  <si>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</si>
  <si>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</si>
  <si>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</si>
  <si>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</si>
  <si>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</si>
  <si>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</si>
  <si>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</si>
  <si>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</si>
  <si>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</si>
  <si>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</si>
  <si>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</si>
  <si>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</si>
  <si>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</si>
  <si>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</si>
  <si>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</si>
  <si>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</si>
  <si>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</si>
  <si>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</si>
  <si>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</si>
  <si>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</si>
  <si>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</si>
  <si>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</si>
  <si>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</si>
  <si>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</si>
  <si>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</si>
  <si>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</si>
  <si>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</si>
  <si>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</si>
  <si>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</si>
  <si>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</si>
  <si>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</si>
  <si>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</si>
  <si>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</si>
  <si>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</si>
  <si>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</si>
  <si>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</si>
  <si>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</si>
  <si>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</si>
  <si>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</si>
  <si>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</si>
  <si>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</si>
  <si>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</si>
  <si>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</si>
  <si>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</si>
  <si>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</si>
  <si>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</si>
  <si>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</si>
  <si>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</si>
  <si>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</si>
  <si>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</si>
  <si>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</si>
  <si>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</si>
  <si>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</si>
  <si>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</si>
  <si>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</si>
  <si>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</si>
  <si>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</si>
  <si>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</si>
  <si>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</si>
  <si>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</si>
  <si>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</si>
  <si>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</si>
  <si>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</si>
  <si>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</si>
  <si>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</si>
  <si>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</si>
  <si>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</si>
  <si>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</si>
  <si>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</si>
  <si>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</si>
  <si>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</si>
  <si>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</si>
  <si>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</si>
  <si>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</si>
  <si>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</si>
  <si>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</si>
  <si>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</si>
  <si>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</si>
  <si>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</si>
  <si>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</si>
  <si>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</si>
  <si>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</si>
  <si>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</si>
  <si>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</si>
  <si>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</si>
  <si>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</si>
  <si>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</si>
  <si>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</si>
  <si>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</si>
  <si>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</si>
  <si>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</si>
  <si>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</si>
  <si>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</si>
  <si>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</si>
  <si>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</si>
  <si>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</si>
  <si>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</si>
  <si>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</si>
  <si>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</si>
  <si>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</si>
  <si>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</si>
  <si>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</si>
  <si>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</si>
  <si>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</si>
  <si>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</si>
  <si>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</si>
  <si>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</si>
  <si>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</si>
  <si>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</si>
  <si>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</si>
  <si>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</si>
  <si>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</si>
  <si>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</si>
  <si>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</si>
  <si>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</si>
  <si>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</si>
  <si>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</si>
  <si>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</si>
  <si>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</si>
  <si>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</si>
  <si>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</si>
  <si>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</si>
  <si>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</si>
  <si>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</si>
  <si>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</si>
  <si>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</si>
  <si>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</si>
  <si>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</si>
  <si>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</si>
  <si>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</si>
  <si>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</si>
  <si>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</si>
  <si>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</si>
  <si>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</si>
  <si>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</si>
  <si>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</si>
  <si>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</si>
  <si>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</si>
  <si>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</si>
  <si>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</si>
  <si>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</si>
  <si>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</si>
  <si>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</si>
  <si>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</si>
  <si>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</si>
  <si>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</si>
  <si>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</si>
  <si>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</si>
  <si>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</si>
  <si>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</si>
  <si>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</si>
  <si>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</si>
  <si>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</si>
  <si>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</si>
  <si>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</si>
  <si>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</si>
  <si>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</si>
  <si>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</si>
  <si>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</si>
  <si>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</si>
  <si>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</si>
  <si>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</si>
  <si>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</si>
  <si>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</si>
  <si>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</si>
  <si>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</si>
  <si>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</si>
  <si>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</si>
  <si>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</si>
  <si>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</si>
  <si>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</si>
  <si>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</si>
  <si>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</si>
  <si>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</si>
  <si>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</si>
  <si>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</si>
  <si>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</si>
  <si>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</si>
  <si>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</si>
  <si>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</si>
  <si>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</si>
  <si>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</si>
  <si>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</si>
  <si>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</si>
  <si>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</si>
  <si>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</si>
  <si>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</si>
  <si>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</si>
  <si>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</si>
  <si>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</si>
  <si>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</si>
  <si>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</si>
  <si>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</si>
  <si>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</si>
  <si>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</si>
  <si>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</si>
  <si>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</si>
  <si>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</si>
  <si>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</si>
  <si>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</si>
  <si>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</si>
  <si>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</si>
  <si>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</si>
  <si>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</si>
  <si>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</si>
  <si>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</si>
  <si>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</si>
  <si>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</si>
  <si>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</si>
  <si>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</si>
  <si>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</si>
  <si>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</si>
  <si>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</si>
  <si>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</si>
  <si>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</si>
  <si>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</si>
  <si>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</si>
  <si>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</si>
  <si>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</si>
  <si>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</si>
  <si>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</si>
  <si>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</si>
  <si>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</si>
  <si>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</si>
  <si>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</si>
  <si>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</si>
  <si>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</si>
  <si>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</si>
  <si>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</si>
  <si>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</si>
  <si>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</si>
  <si>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</si>
  <si>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</si>
  <si>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</si>
  <si>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</si>
  <si>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</si>
  <si>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</si>
  <si>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</si>
  <si>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</si>
  <si>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</si>
  <si>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</si>
  <si>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</si>
  <si>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</si>
  <si>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</si>
  <si>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</si>
  <si>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</si>
  <si>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</si>
  <si>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</si>
  <si>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</si>
  <si>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</si>
  <si>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</si>
  <si>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</si>
  <si>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</si>
  <si>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</si>
  <si>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</si>
  <si>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</si>
  <si>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</si>
  <si>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</si>
  <si>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</si>
  <si>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</si>
  <si>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</si>
  <si>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</si>
  <si>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</si>
  <si>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</si>
  <si>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</si>
  <si>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</si>
  <si>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</si>
  <si>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</si>
  <si>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</si>
  <si>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</si>
  <si>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</si>
  <si>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</si>
  <si>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</si>
  <si>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</si>
  <si>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</si>
  <si>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</si>
  <si>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</si>
  <si>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</si>
  <si>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</si>
  <si>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</si>
  <si>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</si>
  <si>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</si>
  <si>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</si>
  <si>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</si>
  <si>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</si>
  <si>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</si>
  <si>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</si>
  <si>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</si>
  <si>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</si>
  <si>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</si>
  <si>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</si>
  <si>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</si>
  <si>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</si>
  <si>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</si>
  <si>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</si>
  <si>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</si>
  <si>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</si>
  <si>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</si>
  <si>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</si>
  <si>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</si>
  <si>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</si>
  <si>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</si>
  <si>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</si>
  <si>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</si>
  <si>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</si>
  <si>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</si>
  <si>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</si>
  <si>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</si>
  <si>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</si>
  <si>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</si>
  <si>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</si>
  <si>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</si>
  <si>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</si>
  <si>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</si>
  <si>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</si>
  <si>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</si>
  <si>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</si>
  <si>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</si>
  <si>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</si>
  <si>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</si>
  <si>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</si>
  <si>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</si>
  <si>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</si>
  <si>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</si>
  <si>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</si>
  <si>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</si>
  <si>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</si>
  <si>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</si>
  <si>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</si>
  <si>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</si>
  <si>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</si>
  <si>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</si>
  <si>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</si>
  <si>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</si>
  <si>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</si>
  <si>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</si>
  <si>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</si>
  <si>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</si>
  <si>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</si>
  <si>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</si>
  <si>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</si>
  <si>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</si>
  <si>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</si>
  <si>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</si>
  <si>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</si>
  <si>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</si>
  <si>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</si>
  <si>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</si>
  <si>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</si>
  <si>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</si>
  <si>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</si>
  <si>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</si>
  <si>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</si>
  <si>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</si>
  <si>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</si>
  <si>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</si>
  <si>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</si>
  <si>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</si>
  <si>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</si>
  <si>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</si>
  <si>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</si>
  <si>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</si>
  <si>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</si>
  <si>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</si>
  <si>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</si>
  <si>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</si>
  <si>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</si>
  <si>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</si>
  <si>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</si>
  <si>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</si>
  <si>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</si>
  <si>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</si>
  <si>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</si>
  <si>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</si>
  <si>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</si>
  <si>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</si>
  <si>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</si>
  <si>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</si>
  <si>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</si>
  <si>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</si>
  <si>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</si>
  <si>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</si>
  <si>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</si>
  <si>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</si>
  <si>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</si>
  <si>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</si>
  <si>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</si>
  <si>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</si>
  <si>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</si>
  <si>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</si>
  <si>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</si>
  <si>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</si>
  <si>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</si>
  <si>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</si>
  <si>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</si>
  <si>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</si>
  <si>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</si>
  <si>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</si>
  <si>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</si>
  <si>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</si>
  <si>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</si>
  <si>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</si>
  <si>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</si>
  <si>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</si>
  <si>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</si>
  <si>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</si>
  <si>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</si>
  <si>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</si>
  <si>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</si>
  <si>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</si>
  <si>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</si>
  <si>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</si>
  <si>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</si>
  <si>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</si>
  <si>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</si>
  <si>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</si>
  <si>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</si>
  <si>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</si>
  <si>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</si>
  <si>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</si>
  <si>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</si>
  <si>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</si>
  <si>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</si>
  <si>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</si>
  <si>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</si>
  <si>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</si>
  <si>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</si>
  <si>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</si>
  <si>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</si>
  <si>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</si>
  <si>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</si>
  <si>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</si>
  <si>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</si>
  <si>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</si>
  <si>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</si>
  <si>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</si>
  <si>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</si>
  <si>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</si>
  <si>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</si>
  <si>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</si>
  <si>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</si>
  <si>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</si>
  <si>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</si>
  <si>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</si>
  <si>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</si>
  <si>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</si>
  <si>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</si>
  <si>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</si>
  <si>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</si>
  <si>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</si>
  <si>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</si>
  <si>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</si>
  <si>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</si>
  <si>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</si>
  <si>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</si>
  <si>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</si>
  <si>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</si>
  <si>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</si>
  <si>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</si>
  <si>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</si>
  <si>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</si>
  <si>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</si>
  <si>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</si>
  <si>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</si>
  <si>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</si>
  <si>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</si>
  <si>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</si>
  <si>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</si>
  <si>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</si>
  <si>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</si>
  <si>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</si>
  <si>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</si>
  <si>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</si>
  <si>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</si>
  <si>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</si>
  <si>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</si>
  <si>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</si>
  <si>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</si>
  <si>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</si>
  <si>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</si>
  <si>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</si>
  <si>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</si>
  <si>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</si>
  <si>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</si>
  <si>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</si>
  <si>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</si>
  <si>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</si>
  <si>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</si>
  <si>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</si>
  <si>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</si>
  <si>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</si>
  <si>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</si>
  <si>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</si>
  <si>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</si>
  <si>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</si>
  <si>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</si>
  <si>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</si>
  <si>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</si>
  <si>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</si>
  <si>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</si>
  <si>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</si>
  <si>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</si>
  <si>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</si>
  <si>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</si>
  <si>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</si>
  <si>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</si>
  <si>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</si>
  <si>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</si>
  <si>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</si>
  <si>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</si>
  <si>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</si>
  <si>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</si>
  <si>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</si>
  <si>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</si>
  <si>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</si>
  <si>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</si>
  <si>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</si>
  <si>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</si>
  <si>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</si>
  <si>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</si>
  <si>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</si>
  <si>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</si>
  <si>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</si>
  <si>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</si>
  <si>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</si>
  <si>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</si>
  <si>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</si>
  <si>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</si>
  <si>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</si>
  <si>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</si>
  <si>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</si>
  <si>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</si>
  <si>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</si>
  <si>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</si>
  <si>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</si>
  <si>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</si>
  <si>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</si>
  <si>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</si>
  <si>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</si>
  <si>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</si>
  <si>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</si>
  <si>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</si>
  <si>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</si>
  <si>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</si>
  <si>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</si>
  <si>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</si>
  <si>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</si>
  <si>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</si>
  <si>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</si>
  <si>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</si>
  <si>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</si>
  <si>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</si>
  <si>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</si>
  <si>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</si>
  <si>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</si>
  <si>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</si>
  <si>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</si>
  <si>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</si>
  <si>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</si>
  <si>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</si>
  <si>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</si>
  <si>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</si>
  <si>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</si>
  <si>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</si>
  <si>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</si>
  <si>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</si>
  <si>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</si>
  <si>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</si>
  <si>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</si>
  <si>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</si>
  <si>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</si>
  <si>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</si>
  <si>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</si>
  <si>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</si>
  <si>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</si>
  <si>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</si>
  <si>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</si>
  <si>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</si>
  <si>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</si>
  <si>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</si>
  <si>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</si>
  <si>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</si>
  <si>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</si>
  <si>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</si>
  <si>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</si>
  <si>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</si>
  <si>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</si>
  <si>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</si>
  <si>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</si>
  <si>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</si>
  <si>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</si>
  <si>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</si>
  <si>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</si>
  <si>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</si>
  <si>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</si>
  <si>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</si>
  <si>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</si>
  <si>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</si>
  <si>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</si>
  <si>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</si>
  <si>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</si>
  <si>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</si>
  <si>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</si>
  <si>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</si>
  <si>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</si>
  <si>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</si>
  <si>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</si>
  <si>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</si>
  <si>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</si>
  <si>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</si>
  <si>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</si>
  <si>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</si>
  <si>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</si>
  <si>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</si>
  <si>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</si>
  <si>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</si>
  <si>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</si>
  <si>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</si>
  <si>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</si>
  <si>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</si>
  <si>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</si>
  <si>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</si>
  <si>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</si>
  <si>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</si>
  <si>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</si>
  <si>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</si>
  <si>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</si>
  <si>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</si>
  <si>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</si>
  <si>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</si>
  <si>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</si>
  <si>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</si>
  <si>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</si>
  <si>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</si>
  <si>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</si>
  <si>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</si>
  <si>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</si>
  <si>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</si>
  <si>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</si>
  <si>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</si>
  <si>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</si>
  <si>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</si>
  <si>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</si>
  <si>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</si>
  <si>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</si>
  <si>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</si>
  <si>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</si>
  <si>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</si>
  <si>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</si>
  <si>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</si>
  <si>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</si>
  <si>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</si>
  <si>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</si>
  <si>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</si>
  <si>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</si>
  <si>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</si>
  <si>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</si>
  <si>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</si>
  <si>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</si>
  <si>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</si>
  <si>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</si>
  <si>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</si>
  <si>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</si>
  <si>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</si>
  <si>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</si>
  <si>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</si>
  <si>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</si>
  <si>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</si>
  <si>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</si>
  <si>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</si>
  <si>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</si>
  <si>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</si>
  <si>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</si>
  <si>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</si>
  <si>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</si>
  <si>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</si>
  <si>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</si>
  <si>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</si>
  <si>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</si>
  <si>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</si>
  <si>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</si>
  <si>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</si>
  <si>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</si>
  <si>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</si>
  <si>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</si>
  <si>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</si>
  <si>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</si>
  <si>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</si>
  <si>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</si>
  <si>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</si>
  <si>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</si>
  <si>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</si>
  <si>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</si>
  <si>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</si>
  <si>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</si>
  <si>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</si>
  <si>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</si>
  <si>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</si>
  <si>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</si>
  <si>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</si>
  <si>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</si>
  <si>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</si>
  <si>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</si>
  <si>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</si>
  <si>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</si>
  <si>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</si>
  <si>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</si>
  <si>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</si>
  <si>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</si>
  <si>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</si>
  <si>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</si>
  <si>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</si>
  <si>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</si>
  <si>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</si>
  <si>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</si>
  <si>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</si>
  <si>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</si>
  <si>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</si>
  <si>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</si>
  <si>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</si>
  <si>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</si>
  <si>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</si>
  <si>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</si>
  <si>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</si>
  <si>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</si>
  <si>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</si>
  <si>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</si>
  <si>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</si>
  <si>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</si>
  <si>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</si>
  <si>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</si>
  <si>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</si>
  <si>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</si>
  <si>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</si>
  <si>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</si>
  <si>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</si>
  <si>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</si>
  <si>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</si>
  <si>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</si>
  <si>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</si>
  <si>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</si>
  <si>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</si>
  <si>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</si>
  <si>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</si>
  <si>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</si>
  <si>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</si>
  <si>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</si>
  <si>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</si>
  <si>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</si>
  <si>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</si>
  <si>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</si>
  <si>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</si>
  <si>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</si>
  <si>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</si>
  <si>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</si>
  <si>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</si>
  <si>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</si>
  <si>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</si>
  <si>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</si>
  <si>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</si>
  <si>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</si>
  <si>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</si>
  <si>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</si>
  <si>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</si>
  <si>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</si>
  <si>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</si>
  <si>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</si>
  <si>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</si>
  <si>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</si>
  <si>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</si>
  <si>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</si>
  <si>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</si>
  <si>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</si>
  <si>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</si>
  <si>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</si>
  <si>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</si>
  <si>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</si>
  <si>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</si>
  <si>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</si>
  <si>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</si>
  <si>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</si>
  <si>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</si>
  <si>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</si>
  <si>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</si>
  <si>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</si>
  <si>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</si>
  <si>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</si>
  <si>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</si>
  <si>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</si>
  <si>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</si>
  <si>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</si>
  <si>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</si>
  <si>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</si>
  <si>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</si>
  <si>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</si>
  <si>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</si>
  <si>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</si>
  <si>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</si>
  <si>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</si>
  <si>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</si>
  <si>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</si>
  <si>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</si>
  <si>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</si>
  <si>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</si>
  <si>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</si>
  <si>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</si>
  <si>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</si>
  <si>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</si>
  <si>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</si>
  <si>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</si>
  <si>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</si>
  <si>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</si>
  <si>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</si>
  <si>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</si>
  <si>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</si>
  <si>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</si>
  <si>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</si>
  <si>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</si>
  <si>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</si>
  <si>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</si>
  <si>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</si>
  <si>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</si>
  <si>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</si>
  <si>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</si>
  <si>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</si>
  <si>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</si>
  <si>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</si>
  <si>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</si>
  <si>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</si>
  <si>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</si>
  <si>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</si>
  <si>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</si>
  <si>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</si>
  <si>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</si>
  <si>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</si>
  <si>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</si>
  <si>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</si>
  <si>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</si>
  <si>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</si>
  <si>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</si>
  <si>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</si>
  <si>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</si>
  <si>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</si>
  <si>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</si>
  <si>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</si>
  <si>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</si>
  <si>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</si>
  <si>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</si>
  <si>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</si>
  <si>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</si>
  <si>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</si>
  <si>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</si>
  <si>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</si>
  <si>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</si>
  <si>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</si>
  <si>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</si>
  <si>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</si>
  <si>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</si>
  <si>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</si>
  <si>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</si>
  <si>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</si>
  <si>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</si>
  <si>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</si>
  <si>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</si>
  <si>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</si>
  <si>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</si>
  <si>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</si>
  <si>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</si>
  <si>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</si>
  <si>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</si>
  <si>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</si>
  <si>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</si>
  <si>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</si>
  <si>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</si>
  <si>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</si>
  <si>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</si>
  <si>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</si>
  <si>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</si>
  <si>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</si>
  <si>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</si>
  <si>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</si>
  <si>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</si>
  <si>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</si>
  <si>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</si>
  <si>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</si>
  <si>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</si>
  <si>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</si>
  <si>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</si>
  <si>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</si>
  <si>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</si>
  <si>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</si>
  <si>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</si>
  <si>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</si>
  <si>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</si>
  <si>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</si>
  <si>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</si>
  <si>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</si>
  <si>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</si>
  <si>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</si>
  <si>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</si>
  <si>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</si>
  <si>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</si>
  <si>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</si>
  <si>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</si>
  <si>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</si>
  <si>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</si>
  <si>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</si>
  <si>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</si>
  <si>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</si>
  <si>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</si>
  <si>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</si>
  <si>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</si>
  <si>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</si>
  <si>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</si>
  <si>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</si>
  <si>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</si>
  <si>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</si>
  <si>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</si>
  <si>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</si>
  <si>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</si>
  <si>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</si>
  <si>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</si>
  <si>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</si>
  <si>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</si>
  <si>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</si>
  <si>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</si>
  <si>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</si>
  <si>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</si>
  <si>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</si>
  <si>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</si>
  <si>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</si>
  <si>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</si>
  <si>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</si>
  <si>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</si>
  <si>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</si>
  <si>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</si>
  <si>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</si>
  <si>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</si>
  <si>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</si>
  <si>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</si>
  <si>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</si>
  <si>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</si>
  <si>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</si>
  <si>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</si>
  <si>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</si>
  <si>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</si>
  <si>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</si>
  <si>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</si>
  <si>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</si>
  <si>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</si>
  <si>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</si>
  <si>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</si>
  <si>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</si>
  <si>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</si>
  <si>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</si>
  <si>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</si>
  <si>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</si>
  <si>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</si>
  <si>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</si>
  <si>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</si>
  <si>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</si>
  <si>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</si>
  <si>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</si>
  <si>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</si>
  <si>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</si>
  <si>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</si>
  <si>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</si>
  <si>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</si>
  <si>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</si>
  <si>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</si>
  <si>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</si>
  <si>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</si>
  <si>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</si>
  <si>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</si>
  <si>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</si>
  <si>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</si>
  <si>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</si>
  <si>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</si>
  <si>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</si>
  <si>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</si>
  <si>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</si>
  <si>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</si>
  <si>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</si>
  <si>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</si>
  <si>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</si>
  <si>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</si>
  <si>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</si>
  <si>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</si>
  <si>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</si>
  <si>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</si>
  <si>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</si>
  <si>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</si>
  <si>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</si>
  <si>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</si>
  <si>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</si>
  <si>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</si>
  <si>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</si>
  <si>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</si>
  <si>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</si>
  <si>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</si>
  <si>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</si>
  <si>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</si>
  <si>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</si>
  <si>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</si>
  <si>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</si>
  <si>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</si>
  <si>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</si>
  <si>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</si>
  <si>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</si>
  <si>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</si>
  <si>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</si>
  <si>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</si>
  <si>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</si>
  <si>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</si>
  <si>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</si>
  <si>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</si>
  <si>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</si>
  <si>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</si>
  <si>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</si>
  <si>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</si>
  <si>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</si>
  <si>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</si>
  <si>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</si>
  <si>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</si>
  <si>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</si>
  <si>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</si>
  <si>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</si>
  <si>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</si>
  <si>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</si>
  <si>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</si>
  <si>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</si>
  <si>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</si>
  <si>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</si>
  <si>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</si>
  <si>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</si>
  <si>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</si>
  <si>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</si>
  <si>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</si>
  <si>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</si>
  <si>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</si>
  <si>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</si>
  <si>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</si>
  <si>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</si>
  <si>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</si>
  <si>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</si>
  <si>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</si>
  <si>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</si>
  <si>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</si>
  <si>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</si>
  <si>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</si>
  <si>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</si>
  <si>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</si>
  <si>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</si>
  <si>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</si>
  <si>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</si>
  <si>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</si>
  <si>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</si>
  <si>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</si>
  <si>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</si>
  <si>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</si>
  <si>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</si>
  <si>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</si>
  <si>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</si>
  <si>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</si>
  <si>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</si>
  <si>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</si>
  <si>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</si>
  <si>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</si>
  <si>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</si>
  <si>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</si>
  <si>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</si>
  <si>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</si>
  <si>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</si>
  <si>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</si>
  <si>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</si>
  <si>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</si>
  <si>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</si>
  <si>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</si>
  <si>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</si>
  <si>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</si>
  <si>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</si>
  <si>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</si>
  <si>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</si>
  <si>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</si>
  <si>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</si>
  <si>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</si>
  <si>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</si>
  <si>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</si>
  <si>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</si>
  <si>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</si>
  <si>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</si>
  <si>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</si>
  <si>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</si>
  <si>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</si>
  <si>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</si>
  <si>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</si>
  <si>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</si>
  <si>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</si>
  <si>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</si>
  <si>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</si>
  <si>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</si>
  <si>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</si>
  <si>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</si>
  <si>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</si>
  <si>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</si>
  <si>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</si>
  <si>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</si>
  <si>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</si>
  <si>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</si>
  <si>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</si>
  <si>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</si>
  <si>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</si>
  <si>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</si>
  <si>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</si>
  <si>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</si>
  <si>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</si>
  <si>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</si>
  <si>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</si>
  <si>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</si>
  <si>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</si>
  <si>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</si>
  <si>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</si>
  <si>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</si>
  <si>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</si>
  <si>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</si>
  <si>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</si>
  <si>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</si>
  <si>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</si>
  <si>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</si>
  <si>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</si>
  <si>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</si>
  <si>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</si>
  <si>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</si>
  <si>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</si>
  <si>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</si>
  <si>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</si>
  <si>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</si>
  <si>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</si>
  <si>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</si>
  <si>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</si>
  <si>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</si>
  <si>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</si>
  <si>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</si>
  <si>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</si>
  <si>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</si>
  <si>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</si>
  <si>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</si>
  <si>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</si>
  <si>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</si>
  <si>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</si>
  <si>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</si>
  <si>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</si>
  <si>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</si>
  <si>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</si>
  <si>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</si>
  <si>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</si>
  <si>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</si>
  <si>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</si>
  <si>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</si>
  <si>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</si>
  <si>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</si>
  <si>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</si>
  <si>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</si>
  <si>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</si>
  <si>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</si>
  <si>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</si>
  <si>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</si>
  <si>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</si>
  <si>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</si>
  <si>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</si>
  <si>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</si>
  <si>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</si>
  <si>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</si>
  <si>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</si>
  <si>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</si>
  <si>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</si>
  <si>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</si>
  <si>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</si>
  <si>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</si>
  <si>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</si>
  <si>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</si>
  <si>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</si>
  <si>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</si>
  <si>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</si>
  <si>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</si>
  <si>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</si>
  <si>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</si>
  <si>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</si>
  <si>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</si>
  <si>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</si>
  <si>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</si>
  <si>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</si>
  <si>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</si>
  <si>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</si>
  <si>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</si>
  <si>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</si>
  <si>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</si>
  <si>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</si>
  <si>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</si>
  <si>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</si>
  <si>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</si>
  <si>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</si>
  <si>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</si>
  <si>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</si>
  <si>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</si>
  <si>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</si>
  <si>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</si>
  <si>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</si>
  <si>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</si>
  <si>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</si>
  <si>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</si>
  <si>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</si>
  <si>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</si>
  <si>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</si>
  <si>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</si>
  <si>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</si>
  <si>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</si>
  <si>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</si>
  <si>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</si>
  <si>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</si>
  <si>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</si>
  <si>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</si>
  <si>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</si>
  <si>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</si>
  <si>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</si>
  <si>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</si>
  <si>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</si>
  <si>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</si>
  <si>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</si>
  <si>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</si>
  <si>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</si>
  <si>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</si>
  <si>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</si>
  <si>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</si>
  <si>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</si>
  <si>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</si>
  <si>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</si>
  <si>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</si>
  <si>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</si>
  <si>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</si>
  <si>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</si>
  <si>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</si>
  <si>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</si>
  <si>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</si>
  <si>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</si>
  <si>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</si>
  <si>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</si>
  <si>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</si>
  <si>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</si>
  <si>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</si>
  <si>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</si>
  <si>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</si>
  <si>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</si>
  <si>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</si>
  <si>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</si>
  <si>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</si>
  <si>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</si>
  <si>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</si>
  <si>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</si>
  <si>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</si>
  <si>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</si>
  <si>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</si>
  <si>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</si>
  <si>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</si>
  <si>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</si>
  <si>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</si>
  <si>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</si>
  <si>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</si>
  <si>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</si>
  <si>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</si>
  <si>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</si>
  <si>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</si>
  <si>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</si>
  <si>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</si>
  <si>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</si>
  <si>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</si>
  <si>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</si>
  <si>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</si>
  <si>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</si>
  <si>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</si>
  <si>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</si>
  <si>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</si>
  <si>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</si>
  <si>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</si>
  <si>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</si>
  <si>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</si>
  <si>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</si>
  <si>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</si>
  <si>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</si>
  <si>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</si>
  <si>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</si>
  <si>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</si>
  <si>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</si>
  <si>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</si>
  <si>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</si>
  <si>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</si>
  <si>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</si>
  <si>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</si>
  <si>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</si>
  <si>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</si>
  <si>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</si>
  <si>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</si>
  <si>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</si>
  <si>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</si>
  <si>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</si>
  <si>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</si>
  <si>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</si>
  <si>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</si>
  <si>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</si>
  <si>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</si>
  <si>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</si>
  <si>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</si>
  <si>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</si>
  <si>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</si>
  <si>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</si>
  <si>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</si>
  <si>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</si>
  <si>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</si>
  <si>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</si>
  <si>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</si>
  <si>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</si>
  <si>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</si>
  <si>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</si>
  <si>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</si>
  <si>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</si>
  <si>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</si>
  <si>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</si>
  <si>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</si>
  <si>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</si>
  <si>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</si>
  <si>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</si>
  <si>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</si>
  <si>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</si>
  <si>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</si>
  <si>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</si>
  <si>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</si>
  <si>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</si>
  <si>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</si>
  <si>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</si>
  <si>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</si>
  <si>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</si>
  <si>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</si>
  <si>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</si>
  <si>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</si>
  <si>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</si>
  <si>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</si>
  <si>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</si>
  <si>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</si>
  <si>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</si>
  <si>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</si>
  <si>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</si>
  <si>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</si>
  <si>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</si>
  <si>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</si>
  <si>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</si>
  <si>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</si>
  <si>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</si>
  <si>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</si>
  <si>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</si>
  <si>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</si>
  <si>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</si>
  <si>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</si>
  <si>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</si>
  <si>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</si>
  <si>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</si>
  <si>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</si>
  <si>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</si>
  <si>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</si>
  <si>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</si>
  <si>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</si>
  <si>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</si>
  <si>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</si>
  <si>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</si>
  <si>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</si>
  <si>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</si>
  <si>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</si>
  <si>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</si>
  <si>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</si>
  <si>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</si>
  <si>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</si>
  <si>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</si>
  <si>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</si>
  <si>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</si>
  <si>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</si>
  <si>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</si>
  <si>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</si>
  <si>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</si>
  <si>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</si>
  <si>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</si>
  <si>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</si>
  <si>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</si>
  <si>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</si>
  <si>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</si>
  <si>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</si>
  <si>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</si>
  <si>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</si>
  <si>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</si>
  <si>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</si>
  <si>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</si>
  <si>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</si>
  <si>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</si>
  <si>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</si>
  <si>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</si>
  <si>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</si>
  <si>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</si>
  <si>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</si>
  <si>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</si>
  <si>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</si>
  <si>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</si>
  <si>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</si>
  <si>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</si>
  <si>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</si>
  <si>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</si>
  <si>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</si>
  <si>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</si>
  <si>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</si>
  <si>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</si>
  <si>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</si>
  <si>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</si>
  <si>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</si>
  <si>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</si>
  <si>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</si>
  <si>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</si>
  <si>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</si>
  <si>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</si>
  <si>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</si>
  <si>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</si>
  <si>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</si>
  <si>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</si>
  <si>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</si>
  <si>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</si>
  <si>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</si>
  <si>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</si>
  <si>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</si>
  <si>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</si>
  <si>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</si>
  <si>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</si>
  <si>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</si>
  <si>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</si>
  <si>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</si>
  <si>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</si>
  <si>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</si>
  <si>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</si>
  <si>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</si>
  <si>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</si>
  <si>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</si>
  <si>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</si>
  <si>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</si>
  <si>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</si>
  <si>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</si>
  <si>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</si>
  <si>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</si>
  <si>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</si>
  <si>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</si>
  <si>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</si>
  <si>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</si>
  <si>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</si>
  <si>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</si>
  <si>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</si>
  <si>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</si>
  <si>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</si>
  <si>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</si>
  <si>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</si>
  <si>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</si>
  <si>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</si>
  <si>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</si>
  <si>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</si>
  <si>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</si>
  <si>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</si>
  <si>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</si>
  <si>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</si>
  <si>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</si>
  <si>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</si>
  <si>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</si>
  <si>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</si>
  <si>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</si>
  <si>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</si>
  <si>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</si>
  <si>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</si>
  <si>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</si>
  <si>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</si>
  <si>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</si>
  <si>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</si>
  <si>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</si>
  <si>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</si>
  <si>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</si>
  <si>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</si>
  <si>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</si>
  <si>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</si>
  <si>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</si>
  <si>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</si>
  <si>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</si>
  <si>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</si>
  <si>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</si>
  <si>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</si>
  <si>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</si>
  <si>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</si>
  <si>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</si>
  <si>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</si>
  <si>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</si>
  <si>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</si>
  <si>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</si>
  <si>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</si>
  <si>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</si>
  <si>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</si>
  <si>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</si>
  <si>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</si>
  <si>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</si>
  <si>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</si>
  <si>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</si>
  <si>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</si>
  <si>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</si>
  <si>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</si>
  <si>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</si>
  <si>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</si>
  <si>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</si>
  <si>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</si>
  <si>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</si>
  <si>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</si>
  <si>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</si>
  <si>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</si>
  <si>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</si>
  <si>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</si>
  <si>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</si>
  <si>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</si>
  <si>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</si>
  <si>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</si>
  <si>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</si>
  <si>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</si>
  <si>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</si>
  <si>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</si>
  <si>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</si>
  <si>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</si>
  <si>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</si>
  <si>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</si>
  <si>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</si>
  <si>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</si>
  <si>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</si>
  <si>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</si>
  <si>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</si>
  <si>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</si>
  <si>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</si>
  <si>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</si>
  <si>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</si>
  <si>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</si>
  <si>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</si>
  <si>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</si>
  <si>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</si>
  <si>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</si>
  <si>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</si>
  <si>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</si>
  <si>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</si>
  <si>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</si>
  <si>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</si>
  <si>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</si>
  <si>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</si>
  <si>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</si>
  <si>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</si>
  <si>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</si>
  <si>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</si>
  <si>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</si>
  <si>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</si>
  <si>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</si>
  <si>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</si>
  <si>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</si>
  <si>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</si>
  <si>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</si>
  <si>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</si>
  <si>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</si>
  <si>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</si>
  <si>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</si>
  <si>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</si>
  <si>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</si>
  <si>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</si>
  <si>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</si>
  <si>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</si>
  <si>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</si>
  <si>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</si>
  <si>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</si>
  <si>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</si>
  <si>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</si>
  <si>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</si>
  <si>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</si>
  <si>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</si>
  <si>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</si>
  <si>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</si>
  <si>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</si>
  <si>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</si>
  <si>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</si>
  <si>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</si>
  <si>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</si>
  <si>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</si>
  <si>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</si>
  <si>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</si>
  <si>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</si>
  <si>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</si>
  <si>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</si>
  <si>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</si>
  <si>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</si>
  <si>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</si>
  <si>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</si>
  <si>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</si>
  <si>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</si>
  <si>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</si>
  <si>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</si>
  <si>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</si>
  <si>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</si>
  <si>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</si>
  <si>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</si>
  <si>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</si>
  <si>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</si>
  <si>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</si>
  <si>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</si>
  <si>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</si>
  <si>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</si>
  <si>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</si>
  <si>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</si>
  <si>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</si>
  <si>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</si>
  <si>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</si>
  <si>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</si>
  <si>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</si>
  <si>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</si>
  <si>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</si>
  <si>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</si>
  <si>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</si>
  <si>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</si>
  <si>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</si>
  <si>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</si>
  <si>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</si>
  <si>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</si>
  <si>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</si>
  <si>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</si>
  <si>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</si>
  <si>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</si>
  <si>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</si>
  <si>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</si>
  <si>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</si>
  <si>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</si>
  <si>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</si>
  <si>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</si>
  <si>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</si>
  <si>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</si>
  <si>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</si>
  <si>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</si>
  <si>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</si>
  <si>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</si>
  <si>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</si>
  <si>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</si>
  <si>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</si>
  <si>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</si>
  <si>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</si>
  <si>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</si>
  <si>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</si>
  <si>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</si>
  <si>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</si>
  <si>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</si>
  <si>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</si>
  <si>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</si>
  <si>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</si>
  <si>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</si>
  <si>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</si>
  <si>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</si>
  <si>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</si>
  <si>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</si>
  <si>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</si>
  <si>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</si>
  <si>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</si>
  <si>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</si>
  <si>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</si>
  <si>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</si>
  <si>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</si>
  <si>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</si>
  <si>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</si>
  <si>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</si>
  <si>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</si>
  <si>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</si>
  <si>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</si>
  <si>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</si>
  <si>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</si>
  <si>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</si>
  <si>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</si>
  <si>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</si>
  <si>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</si>
  <si>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</si>
  <si>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</si>
  <si>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</si>
  <si>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</si>
  <si>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</si>
  <si>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</si>
  <si>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</si>
  <si>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</si>
  <si>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</si>
  <si>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</si>
  <si>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</si>
  <si>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</si>
  <si>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</si>
  <si>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</si>
  <si>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</si>
  <si>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</si>
  <si>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</si>
  <si>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</si>
  <si>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</si>
  <si>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</si>
  <si>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</si>
  <si>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</si>
  <si>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</si>
  <si>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</si>
  <si>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</si>
  <si>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</si>
  <si>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</si>
  <si>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</si>
  <si>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</si>
  <si>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</si>
  <si>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</si>
  <si>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</si>
  <si>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</si>
  <si>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</si>
  <si>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</si>
  <si>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</si>
  <si>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</si>
  <si>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</si>
  <si>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</si>
  <si>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</si>
  <si>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</si>
  <si>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</si>
  <si>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</si>
  <si>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</si>
  <si>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</si>
  <si>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</si>
  <si>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</si>
  <si>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</si>
  <si>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</si>
  <si>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</si>
  <si>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</si>
  <si>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</si>
  <si>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</si>
  <si>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</si>
  <si>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</si>
  <si>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</si>
  <si>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</si>
  <si>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</si>
  <si>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</si>
  <si>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</si>
  <si>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</si>
  <si>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</si>
  <si>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</si>
  <si>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</si>
  <si>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</si>
  <si>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</si>
  <si>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</si>
  <si>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</si>
  <si>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</si>
  <si>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</si>
  <si>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</si>
  <si>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</si>
  <si>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</si>
  <si>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</si>
  <si>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</si>
  <si>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</si>
  <si>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</si>
  <si>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</si>
  <si>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</si>
  <si>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</si>
  <si>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</si>
  <si>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</si>
  <si>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</si>
  <si>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</si>
  <si>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</si>
  <si>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</si>
  <si>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</si>
  <si>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</si>
  <si>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</si>
  <si>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</si>
  <si>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</si>
  <si>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</si>
  <si>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</si>
  <si>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</si>
  <si>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</si>
  <si>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</si>
  <si>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</si>
  <si>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</si>
  <si>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</si>
  <si>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</si>
  <si>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</si>
  <si>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</si>
  <si>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</si>
  <si>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</si>
  <si>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</si>
  <si>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</si>
  <si>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</si>
  <si>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</si>
  <si>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</si>
  <si>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</si>
  <si>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</si>
  <si>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</si>
  <si>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</si>
  <si>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</si>
  <si>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</si>
  <si>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</si>
  <si>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</si>
  <si>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</si>
  <si>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</si>
  <si>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</si>
  <si>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</si>
  <si>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</si>
  <si>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</si>
  <si>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</si>
  <si>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</si>
  <si>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</si>
  <si>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</si>
  <si>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</si>
  <si>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</si>
  <si>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</si>
  <si>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</si>
  <si>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</si>
  <si>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</si>
  <si>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</si>
  <si>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</si>
  <si>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</si>
  <si>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</si>
  <si>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</si>
  <si>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</si>
  <si>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</si>
  <si>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</si>
  <si>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</si>
  <si>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</si>
  <si>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</si>
  <si>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</si>
  <si>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</si>
  <si>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</si>
  <si>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</si>
  <si>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</si>
  <si>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</si>
  <si>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</si>
  <si>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</si>
  <si>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</si>
  <si>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</si>
  <si>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</si>
  <si>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</si>
  <si>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</si>
  <si>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</si>
  <si>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</si>
  <si>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</si>
  <si>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</si>
  <si>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</si>
  <si>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</si>
  <si>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</si>
  <si>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</si>
  <si>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</si>
  <si>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</si>
  <si>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</si>
  <si>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</si>
  <si>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</si>
  <si>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</si>
  <si>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</si>
  <si>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</si>
  <si>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</si>
  <si>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</si>
  <si>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</si>
  <si>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</si>
  <si>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</si>
  <si>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</si>
  <si>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</si>
  <si>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</si>
  <si>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</si>
  <si>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</si>
  <si>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</si>
  <si>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</si>
  <si>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</si>
  <si>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</si>
  <si>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</si>
  <si>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</si>
  <si>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</si>
  <si>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</si>
  <si>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</si>
  <si>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</si>
  <si>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</si>
  <si>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</si>
  <si>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</si>
  <si>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</si>
  <si>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</si>
  <si>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</si>
  <si>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</si>
  <si>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</si>
  <si>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</si>
  <si>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</si>
  <si>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</si>
  <si>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</si>
  <si>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</si>
  <si>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</si>
  <si>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</si>
  <si>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</si>
  <si>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</si>
  <si>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</si>
  <si>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</si>
  <si>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</si>
  <si>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</si>
  <si>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</si>
  <si>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</si>
  <si>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</si>
  <si>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</si>
  <si>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</si>
  <si>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</si>
  <si>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</si>
  <si>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</si>
  <si>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</si>
  <si>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</si>
  <si>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</si>
  <si>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</si>
  <si>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</si>
  <si>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</si>
  <si>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</si>
  <si>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</si>
  <si>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</si>
  <si>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</si>
  <si>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</si>
  <si>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</si>
  <si>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</si>
  <si>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</si>
  <si>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</si>
  <si>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</si>
  <si>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</si>
  <si>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</si>
  <si>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</si>
  <si>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</si>
  <si>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</si>
  <si>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</si>
  <si>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</si>
  <si>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</si>
  <si>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</si>
  <si>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</si>
  <si>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</si>
  <si>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</si>
  <si>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</si>
  <si>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</si>
  <si>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</si>
  <si>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</si>
  <si>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</si>
  <si>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</si>
  <si>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</si>
  <si>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</si>
  <si>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</si>
  <si>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</si>
  <si>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</si>
  <si>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</si>
  <si>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</si>
  <si>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</si>
  <si>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</si>
  <si>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</si>
  <si>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</si>
  <si>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</si>
  <si>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</si>
  <si>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</si>
  <si>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</si>
  <si>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</si>
  <si>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</si>
  <si>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</si>
  <si>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</si>
  <si>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</si>
  <si>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</si>
  <si>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</si>
  <si>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</si>
  <si>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</si>
  <si>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</si>
  <si>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</si>
  <si>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</si>
  <si>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</si>
  <si>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</si>
  <si>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</si>
  <si>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</si>
  <si>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</si>
  <si>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</si>
  <si>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</si>
  <si>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</si>
  <si>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</si>
  <si>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</si>
  <si>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</si>
  <si>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</si>
  <si>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</si>
  <si>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</si>
  <si>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</si>
  <si>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</si>
  <si>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</si>
  <si>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</si>
  <si>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</si>
  <si>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</si>
  <si>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</si>
  <si>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</si>
  <si>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</si>
  <si>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</si>
  <si>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</si>
  <si>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</si>
  <si>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</si>
  <si>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</si>
  <si>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</si>
  <si>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</si>
  <si>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</si>
  <si>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</si>
  <si>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</si>
  <si>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</si>
  <si>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</si>
  <si>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</si>
  <si>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</si>
  <si>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</si>
  <si>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</si>
  <si>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</si>
  <si>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</si>
  <si>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</si>
  <si>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</si>
  <si>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</si>
  <si>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</si>
  <si>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</si>
  <si>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</si>
  <si>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</si>
  <si>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</si>
  <si>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</si>
  <si>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</si>
  <si>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</si>
  <si>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</si>
  <si>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</si>
  <si>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</si>
  <si>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</si>
  <si>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</si>
  <si>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</si>
  <si>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</si>
  <si>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</si>
  <si>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</si>
  <si>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</si>
  <si>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</si>
  <si>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</si>
  <si>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</si>
  <si>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</si>
  <si>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</si>
  <si>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</si>
  <si>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</si>
  <si>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</si>
  <si>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</si>
  <si>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</si>
  <si>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</si>
  <si>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</si>
  <si>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</si>
  <si>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</si>
  <si>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</si>
  <si>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</si>
  <si>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</si>
  <si>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</si>
  <si>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</si>
  <si>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</si>
  <si>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</si>
  <si>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</si>
  <si>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</si>
  <si>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</si>
  <si>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</si>
  <si>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</si>
  <si>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</si>
  <si>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</si>
  <si>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</si>
  <si>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</si>
  <si>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</si>
  <si>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</si>
  <si>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</si>
  <si>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</si>
  <si>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</si>
  <si>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</si>
  <si>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</si>
  <si>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</si>
  <si>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</si>
  <si>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</si>
  <si>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</si>
  <si>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</si>
  <si>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</si>
  <si>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</si>
  <si>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</si>
  <si>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</si>
  <si>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</si>
  <si>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</si>
  <si>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</si>
  <si>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</si>
  <si>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</si>
  <si>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</si>
  <si>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</si>
  <si>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</si>
  <si>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</si>
  <si>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</si>
  <si>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</si>
  <si>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</si>
  <si>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</si>
  <si>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</si>
  <si>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</si>
  <si>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</si>
  <si>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</si>
  <si>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</si>
  <si>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</si>
  <si>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</si>
  <si>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</si>
  <si>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</si>
  <si>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</si>
  <si>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</si>
  <si>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</si>
  <si>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</si>
  <si>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</si>
  <si>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</si>
  <si>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</si>
  <si>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</si>
  <si>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</si>
  <si>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</si>
  <si>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</si>
  <si>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</si>
  <si>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</si>
  <si>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</si>
  <si>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</si>
  <si>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</si>
  <si>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</si>
  <si>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</si>
  <si>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</si>
  <si>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</si>
  <si>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</si>
  <si>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</si>
  <si>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</si>
  <si>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</si>
  <si>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</si>
  <si>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</si>
  <si>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</si>
  <si>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</si>
  <si>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</si>
  <si>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</si>
  <si>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</si>
  <si>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</si>
  <si>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</si>
  <si>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</si>
  <si>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</si>
  <si>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</si>
  <si>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</si>
  <si>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</si>
  <si>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</si>
  <si>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</si>
  <si>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</si>
  <si>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</si>
  <si>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</si>
  <si>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</si>
  <si>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</si>
  <si>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</si>
  <si>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</si>
  <si>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</si>
  <si>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</si>
  <si>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</si>
  <si>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</si>
  <si>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</si>
  <si>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</si>
  <si>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</si>
  <si>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</si>
  <si>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</si>
  <si>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</si>
  <si>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</si>
  <si>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</si>
  <si>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</si>
  <si>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</si>
  <si>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</si>
  <si>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</si>
  <si>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</si>
  <si>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</si>
  <si>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</si>
  <si>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</si>
  <si>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</si>
  <si>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</si>
  <si>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</si>
  <si>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</si>
  <si>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</si>
  <si>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</si>
  <si>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</si>
  <si>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</si>
  <si>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</si>
  <si>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</si>
  <si>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</si>
  <si>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</si>
  <si>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</si>
  <si>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</si>
  <si>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</si>
  <si>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</si>
  <si>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</si>
  <si>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</si>
  <si>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</si>
  <si>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</si>
  <si>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</si>
  <si>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</si>
  <si>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</si>
  <si>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</si>
  <si>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</si>
  <si>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</si>
  <si>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</si>
  <si>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</si>
  <si>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</si>
  <si>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</si>
  <si>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</si>
  <si>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</si>
  <si>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</si>
  <si>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</si>
  <si>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</si>
  <si>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</si>
  <si>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</si>
  <si>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</si>
  <si>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</si>
  <si>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</si>
  <si>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</si>
  <si>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</si>
  <si>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</si>
  <si>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</si>
  <si>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</si>
  <si>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</si>
  <si>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</si>
  <si>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</si>
  <si>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</si>
  <si>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</si>
  <si>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</si>
  <si>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</si>
  <si>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</si>
  <si>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</si>
  <si>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</si>
  <si>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</si>
  <si>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</si>
  <si>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</si>
  <si>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</si>
  <si>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</si>
  <si>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</si>
  <si>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</si>
  <si>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</si>
  <si>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</si>
  <si>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</si>
  <si>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</si>
  <si>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</si>
  <si>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</si>
  <si>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</si>
  <si>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</si>
  <si>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</si>
  <si>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</si>
  <si>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</si>
  <si>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</si>
  <si>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</si>
  <si>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</si>
  <si>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</si>
  <si>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</si>
  <si>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</si>
  <si>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</si>
  <si>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</si>
  <si>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</si>
  <si>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</si>
  <si>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</si>
  <si>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</si>
  <si>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</si>
  <si>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</si>
  <si>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</si>
  <si>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</si>
  <si>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</si>
  <si>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</si>
  <si>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</si>
  <si>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</si>
  <si>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</si>
  <si>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</si>
  <si>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</si>
  <si>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</si>
  <si>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</si>
  <si>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</si>
  <si>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</si>
  <si>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</si>
  <si>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</si>
  <si>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</si>
  <si>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</si>
  <si>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</si>
  <si>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</si>
  <si>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</si>
  <si>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</si>
  <si>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</si>
  <si>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</si>
  <si>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</si>
  <si>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</si>
  <si>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</si>
  <si>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</si>
  <si>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</si>
  <si>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</si>
  <si>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</si>
  <si>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</si>
  <si>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</si>
  <si>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</si>
  <si>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</si>
  <si>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</si>
  <si>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</si>
  <si>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</si>
  <si>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</si>
  <si>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</si>
  <si>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</si>
  <si>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</si>
  <si>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</si>
  <si>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</si>
  <si>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</si>
  <si>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</si>
  <si>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</si>
  <si>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</si>
  <si>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</si>
  <si>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</si>
  <si>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</si>
  <si>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</si>
  <si>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</si>
  <si>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</si>
  <si>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</si>
  <si>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</si>
  <si>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</si>
  <si>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</si>
  <si>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</si>
  <si>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</si>
  <si>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</si>
  <si>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</si>
  <si>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</si>
  <si>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</si>
  <si>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</si>
  <si>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</si>
  <si>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</si>
  <si>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</si>
  <si>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</si>
  <si>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</si>
  <si>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</si>
  <si>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</si>
  <si>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</si>
  <si>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</si>
  <si>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</si>
  <si>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</si>
  <si>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</si>
  <si>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</si>
  <si>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</si>
  <si>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</si>
  <si>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</si>
  <si>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</si>
  <si>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</si>
  <si>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</si>
  <si>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</si>
  <si>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</si>
  <si>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</si>
  <si>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</si>
  <si>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</si>
  <si>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</si>
  <si>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</si>
  <si>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</si>
  <si>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</si>
  <si>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</si>
  <si>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</si>
  <si>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</si>
  <si>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</si>
  <si>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</si>
  <si>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</si>
  <si>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</si>
  <si>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</si>
  <si>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</si>
  <si>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</si>
  <si>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</si>
  <si>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</si>
  <si>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</si>
  <si>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</si>
  <si>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</si>
  <si>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</si>
  <si>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</si>
  <si>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</si>
  <si>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</si>
  <si>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</si>
  <si>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</si>
  <si>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</si>
  <si>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</si>
  <si>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</si>
  <si>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</si>
  <si>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</si>
  <si>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</si>
  <si>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</si>
  <si>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</si>
  <si>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</si>
  <si>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</si>
  <si>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</si>
  <si>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</si>
  <si>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</si>
  <si>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</si>
  <si>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</si>
  <si>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</si>
  <si>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</si>
  <si>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</si>
  <si>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</si>
  <si>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</si>
  <si>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</si>
  <si>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</si>
  <si>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</si>
  <si>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</si>
  <si>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</si>
  <si>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</si>
  <si>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</si>
  <si>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</si>
  <si>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</si>
  <si>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</si>
  <si>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</si>
  <si>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</si>
  <si>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</si>
  <si>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</si>
  <si>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</si>
  <si>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</si>
  <si>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</si>
  <si>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</si>
  <si>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</si>
  <si>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</si>
  <si>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</si>
  <si>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</si>
  <si>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</si>
  <si>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</si>
  <si>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</si>
  <si>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</si>
  <si>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</si>
  <si>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</si>
  <si>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</si>
  <si>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</si>
  <si>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</si>
  <si>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</si>
  <si>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</si>
  <si>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</si>
  <si>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</si>
  <si>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</si>
  <si>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</si>
  <si>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</si>
  <si>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</si>
  <si>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</si>
  <si>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</si>
  <si>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</si>
  <si>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</si>
  <si>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</si>
  <si>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</si>
  <si>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</si>
  <si>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</si>
  <si>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</si>
  <si>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</si>
  <si>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</si>
  <si>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</si>
  <si>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</si>
  <si>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</si>
  <si>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</si>
  <si>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</si>
  <si>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</si>
  <si>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</si>
  <si>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</si>
  <si>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</si>
  <si>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</si>
  <si>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</si>
  <si>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</si>
  <si>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</si>
  <si>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</si>
  <si>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</si>
  <si>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</si>
  <si>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</si>
  <si>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</si>
  <si>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</si>
  <si>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</si>
  <si>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</si>
  <si>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</si>
  <si>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</si>
  <si>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</si>
  <si>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</si>
  <si>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</si>
  <si>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</si>
  <si>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</si>
  <si>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</si>
  <si>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</si>
  <si>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</si>
  <si>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</si>
  <si>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</si>
  <si>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</si>
  <si>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</si>
  <si>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</si>
  <si>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</si>
  <si>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</si>
  <si>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</si>
  <si>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</si>
  <si>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</si>
  <si>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</si>
  <si>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</si>
  <si>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</si>
  <si>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</si>
  <si>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</si>
  <si>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</si>
  <si>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</si>
  <si>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</si>
  <si>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</si>
  <si>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</si>
  <si>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</si>
  <si>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</si>
  <si>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</si>
  <si>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</si>
  <si>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</si>
  <si>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</si>
  <si>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</si>
  <si>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</si>
  <si>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</si>
  <si>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</si>
  <si>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</si>
  <si>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</si>
  <si>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</si>
  <si>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</si>
  <si>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</si>
  <si>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</si>
  <si>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</si>
  <si>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</si>
  <si>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</si>
  <si>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</si>
  <si>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</si>
  <si>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</si>
  <si>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</si>
  <si>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</si>
  <si>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</si>
  <si>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</si>
  <si>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</si>
  <si>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</si>
  <si>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</si>
  <si>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</si>
  <si>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</si>
  <si>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</si>
  <si>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</si>
  <si>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</si>
  <si>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</si>
  <si>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</si>
  <si>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</si>
  <si>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</si>
  <si>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</si>
  <si>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</si>
  <si>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</si>
  <si>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</si>
  <si>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</si>
  <si>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</si>
  <si>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</si>
  <si>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</si>
  <si>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</si>
  <si>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</si>
  <si>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</si>
  <si>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</si>
  <si>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</si>
  <si>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</si>
  <si>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</si>
  <si>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</si>
  <si>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</si>
  <si>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</si>
  <si>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</si>
  <si>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</si>
  <si>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</si>
  <si>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</si>
  <si>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</si>
  <si>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</si>
  <si>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</si>
  <si>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</si>
  <si>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</si>
  <si>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</si>
  <si>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</si>
  <si>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</si>
  <si>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</si>
  <si>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</si>
  <si>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</si>
  <si>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</si>
  <si>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</si>
  <si>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</si>
  <si>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</si>
  <si>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</si>
  <si>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</si>
  <si>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</si>
  <si>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</si>
  <si>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</si>
  <si>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</si>
  <si>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</si>
  <si>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</si>
  <si>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</si>
  <si>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</si>
  <si>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</si>
  <si>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</si>
  <si>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</si>
  <si>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</si>
  <si>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</si>
  <si>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</si>
  <si>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</si>
  <si>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</si>
  <si>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</si>
  <si>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</si>
  <si>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</si>
  <si>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</si>
  <si>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</si>
  <si>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</si>
  <si>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</si>
  <si>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</si>
  <si>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</si>
  <si>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</si>
  <si>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</si>
  <si>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</si>
  <si>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</si>
  <si>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</si>
  <si>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</si>
  <si>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</si>
  <si>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</si>
  <si>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</si>
  <si>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</si>
  <si>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</si>
  <si>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</si>
  <si>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</si>
  <si>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</si>
  <si>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</si>
  <si>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</si>
  <si>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</si>
  <si>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</si>
  <si>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</si>
  <si>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</si>
  <si>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</si>
  <si>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</si>
  <si>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</si>
  <si>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</si>
  <si>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</si>
  <si>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</si>
  <si>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</si>
  <si>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</si>
  <si>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</si>
  <si>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</si>
  <si>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</si>
  <si>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</si>
  <si>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</si>
  <si>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</si>
  <si>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</si>
  <si>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</si>
  <si>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</si>
  <si>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</si>
  <si>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</si>
  <si>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</si>
  <si>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</si>
  <si>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</si>
  <si>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</si>
  <si>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</si>
  <si>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</si>
  <si>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</si>
  <si>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</si>
  <si>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</si>
  <si>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</si>
  <si>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</si>
  <si>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</si>
  <si>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</si>
  <si>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</si>
  <si>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</si>
  <si>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</si>
  <si>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</si>
  <si>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</si>
  <si>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</si>
  <si>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</si>
  <si>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</si>
  <si>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</si>
  <si>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</si>
  <si>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</si>
  <si>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</si>
  <si>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</si>
  <si>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</si>
  <si>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</si>
  <si>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</si>
  <si>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</si>
  <si>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</si>
  <si>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</si>
  <si>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</si>
  <si>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</si>
  <si>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</si>
  <si>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</si>
  <si>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</si>
  <si>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</si>
  <si>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</si>
  <si>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</si>
  <si>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</si>
  <si>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</si>
  <si>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</si>
  <si>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</si>
  <si>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</si>
  <si>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</si>
  <si>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</si>
  <si>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</si>
  <si>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</si>
  <si>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</si>
  <si>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</si>
  <si>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</si>
  <si>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</si>
  <si>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</si>
  <si>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</si>
  <si>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</si>
  <si>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</si>
  <si>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</si>
  <si>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</si>
  <si>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</si>
  <si>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</si>
  <si>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</si>
  <si>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</si>
  <si>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</si>
  <si>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</si>
  <si>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</si>
  <si>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</si>
  <si>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</si>
  <si>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</si>
  <si>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</si>
  <si>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</si>
  <si>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</si>
  <si>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</si>
  <si>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</si>
  <si>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</si>
  <si>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</si>
  <si>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</si>
  <si>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</si>
  <si>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</si>
  <si>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</si>
  <si>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</si>
  <si>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</si>
  <si>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</si>
  <si>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</si>
  <si>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</si>
  <si>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</si>
  <si>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</si>
  <si>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</si>
  <si>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</si>
  <si>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</si>
  <si>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</si>
  <si>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</si>
  <si>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</si>
  <si>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</si>
  <si>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</si>
  <si>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</si>
  <si>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</si>
  <si>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</si>
  <si>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</si>
  <si>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</si>
  <si>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</si>
  <si>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</si>
  <si>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</si>
  <si>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</si>
  <si>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</si>
  <si>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</si>
  <si>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</si>
  <si>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</si>
  <si>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</si>
  <si>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</si>
  <si>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</si>
  <si>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</si>
  <si>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</si>
  <si>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</si>
  <si>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</si>
  <si>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</si>
  <si>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</si>
  <si>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</si>
  <si>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</si>
  <si>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</si>
  <si>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</si>
  <si>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</si>
  <si>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</si>
  <si>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</si>
  <si>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</si>
  <si>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</si>
  <si>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</si>
  <si>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</si>
  <si>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</si>
  <si>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</si>
  <si>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</si>
  <si>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</si>
  <si>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</si>
  <si>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</si>
  <si>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</si>
  <si>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</si>
  <si>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</si>
  <si>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</si>
  <si>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</si>
  <si>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</si>
  <si>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</si>
  <si>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</si>
  <si>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</si>
  <si>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</si>
  <si>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</si>
  <si>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</si>
  <si>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</si>
  <si>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</si>
  <si>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</si>
  <si>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</si>
  <si>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</si>
  <si>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</si>
  <si>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</si>
  <si>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</si>
  <si>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</si>
  <si>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</si>
  <si>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</si>
  <si>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</si>
  <si>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</si>
  <si>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</si>
  <si>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</si>
  <si>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</si>
  <si>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</si>
  <si>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</si>
  <si>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</si>
  <si>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</si>
  <si>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</si>
  <si>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</si>
  <si>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</si>
  <si>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</si>
  <si>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</si>
  <si>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</si>
  <si>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</si>
  <si>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</si>
  <si>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</si>
  <si>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</si>
  <si>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</si>
  <si>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</si>
  <si>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</si>
  <si>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</si>
  <si>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</si>
  <si>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</si>
  <si>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</si>
  <si>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</si>
  <si>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</si>
  <si>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</si>
  <si>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</si>
  <si>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</si>
  <si>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</si>
  <si>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</si>
  <si>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</si>
  <si>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</si>
  <si>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</si>
  <si>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</si>
  <si>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</si>
  <si>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</si>
  <si>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</si>
  <si>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</si>
  <si>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</si>
  <si>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</si>
  <si>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</si>
  <si>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</si>
  <si>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</si>
  <si>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</si>
  <si>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</si>
  <si>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</si>
  <si>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</si>
  <si>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</si>
  <si>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</si>
  <si>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</si>
  <si>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</si>
  <si>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</si>
  <si>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</si>
  <si>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</si>
  <si>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</si>
  <si>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</si>
  <si>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</si>
  <si>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</si>
  <si>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</si>
  <si>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</si>
  <si>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</si>
  <si>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</si>
  <si>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</si>
  <si>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</si>
  <si>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</si>
  <si>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</si>
  <si>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</si>
  <si>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</si>
  <si>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</si>
  <si>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</si>
  <si>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</si>
  <si>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</si>
  <si>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</si>
  <si>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</si>
  <si>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</si>
  <si>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</si>
  <si>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</si>
  <si>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</si>
  <si>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</si>
  <si>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</si>
  <si>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</si>
  <si>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</si>
  <si>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</si>
  <si>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</si>
  <si>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</si>
  <si>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</si>
  <si>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</si>
  <si>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</si>
  <si>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</si>
  <si>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</si>
  <si>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</si>
  <si>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</si>
  <si>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</si>
  <si>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</si>
  <si>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</si>
  <si>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</si>
  <si>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</si>
  <si>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</si>
  <si>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</si>
  <si>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</si>
  <si>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</si>
  <si>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</si>
  <si>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</si>
  <si>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</si>
  <si>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</si>
  <si>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</si>
  <si>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</si>
  <si>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</si>
  <si>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</si>
  <si>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</si>
  <si>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</si>
  <si>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</si>
  <si>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</si>
  <si>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</si>
  <si>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</si>
  <si>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</si>
  <si>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</si>
  <si>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</si>
  <si>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</si>
  <si>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</si>
  <si>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</si>
  <si>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</si>
  <si>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</si>
  <si>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</si>
  <si>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</si>
  <si>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</si>
  <si>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</si>
  <si>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</si>
  <si>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</si>
  <si>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</si>
  <si>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</si>
  <si>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</si>
  <si>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</si>
  <si>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</si>
  <si>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</si>
  <si>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</si>
  <si>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</si>
  <si>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</si>
  <si>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</si>
  <si>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</si>
  <si>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</si>
  <si>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</si>
  <si>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</si>
  <si>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</si>
  <si>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</si>
  <si>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</si>
  <si>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</si>
  <si>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</si>
  <si>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</si>
  <si>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</si>
  <si>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</si>
  <si>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</si>
  <si>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</si>
  <si>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</si>
  <si>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</si>
  <si>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</si>
  <si>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</si>
  <si>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</si>
  <si>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</si>
  <si>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</si>
  <si>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</si>
  <si>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</si>
  <si>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</si>
  <si>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</si>
  <si>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</si>
  <si>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</si>
  <si>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</si>
  <si>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</si>
  <si>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</si>
  <si>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</si>
  <si>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</si>
  <si>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</si>
  <si>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</si>
  <si>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</si>
  <si>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</si>
  <si>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</si>
  <si>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</si>
  <si>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</si>
  <si>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</si>
  <si>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</si>
  <si>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</si>
  <si>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</si>
  <si>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</si>
  <si>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</si>
  <si>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</si>
  <si>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</si>
  <si>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</si>
  <si>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</si>
  <si>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</si>
  <si>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</si>
  <si>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</si>
  <si>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</si>
  <si>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</si>
  <si>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</si>
  <si>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</si>
  <si>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</si>
  <si>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</si>
  <si>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</si>
  <si>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</si>
  <si>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</si>
  <si>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</si>
  <si>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</si>
  <si>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</si>
  <si>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</si>
  <si>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</si>
  <si>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</si>
  <si>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</si>
  <si>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</si>
  <si>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</si>
  <si>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</si>
  <si>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</si>
  <si>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</si>
  <si>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</si>
  <si>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</si>
  <si>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</si>
  <si>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</si>
  <si>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</si>
  <si>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</si>
  <si>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</si>
  <si>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</si>
  <si>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</si>
  <si>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</si>
  <si>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</si>
  <si>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</si>
  <si>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</si>
  <si>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</si>
  <si>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</si>
  <si>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</si>
  <si>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</si>
  <si>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</si>
  <si>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</si>
  <si>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</si>
  <si>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</si>
  <si>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</si>
  <si>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</si>
  <si>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</si>
  <si>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</si>
  <si>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</si>
  <si>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</si>
  <si>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</si>
  <si>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</si>
  <si>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</si>
  <si>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</si>
  <si>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</si>
  <si>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</si>
  <si>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</si>
  <si>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</si>
  <si>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</si>
  <si>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</si>
  <si>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</si>
  <si>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</si>
  <si>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</si>
  <si>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</si>
  <si>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</si>
  <si>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</si>
  <si>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</si>
  <si>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</si>
  <si>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</si>
  <si>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</si>
  <si>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</si>
  <si>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</si>
  <si>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</si>
  <si>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</si>
  <si>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</si>
  <si>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</si>
  <si>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</si>
  <si>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</si>
  <si>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</si>
  <si>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</si>
  <si>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</si>
  <si>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</si>
  <si>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</si>
  <si>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</si>
  <si>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</si>
  <si>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</si>
  <si>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</si>
  <si>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</si>
  <si>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</si>
  <si>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</si>
  <si>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</si>
  <si>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</si>
  <si>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</si>
  <si>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</si>
  <si>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</si>
  <si>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</si>
  <si>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</si>
  <si>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</si>
  <si>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</si>
  <si>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</si>
  <si>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</si>
  <si>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</si>
  <si>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</si>
  <si>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</si>
  <si>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</si>
  <si>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</si>
  <si>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</si>
  <si>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</si>
  <si>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</si>
  <si>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</si>
  <si>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</si>
  <si>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</si>
  <si>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</si>
  <si>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</si>
  <si>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</si>
  <si>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</si>
  <si>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</si>
  <si>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</si>
  <si>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</si>
  <si>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</si>
  <si>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</si>
  <si>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</si>
  <si>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</si>
  <si>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</si>
  <si>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</si>
  <si>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</si>
  <si>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</si>
  <si>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</si>
  <si>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</si>
  <si>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</si>
  <si>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</si>
  <si>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</si>
  <si>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</si>
  <si>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</si>
  <si>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</si>
  <si>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</si>
  <si>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</si>
  <si>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</si>
  <si>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</si>
  <si>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</si>
  <si>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</si>
  <si>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</si>
  <si>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</si>
  <si>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</si>
  <si>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</si>
  <si>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</si>
  <si>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</si>
  <si>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</si>
  <si>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</si>
  <si>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</si>
  <si>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</si>
  <si>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</si>
  <si>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</si>
  <si>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</si>
  <si>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</si>
  <si>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</si>
  <si>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</si>
  <si>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</si>
  <si>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</si>
  <si>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</si>
  <si>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</si>
  <si>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</si>
  <si>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</si>
  <si>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</si>
  <si>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</si>
  <si>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</si>
  <si>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</si>
  <si>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</si>
  <si>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</si>
  <si>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</si>
  <si>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</si>
  <si>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</si>
  <si>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</si>
  <si>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</si>
  <si>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</si>
  <si>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</si>
  <si>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</si>
  <si>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</si>
  <si>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</si>
  <si>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</si>
  <si>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</si>
  <si>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</si>
  <si>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</si>
  <si>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</si>
  <si>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</si>
  <si>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</si>
  <si>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</si>
  <si>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</si>
  <si>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</si>
  <si>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</si>
  <si>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</si>
  <si>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</si>
  <si>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</si>
  <si>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</si>
  <si>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</si>
  <si>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</si>
  <si>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</si>
  <si>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</si>
  <si>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</si>
  <si>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</si>
  <si>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</si>
  <si>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</si>
  <si>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</si>
  <si>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</si>
  <si>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</si>
  <si>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</si>
  <si>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</si>
  <si>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</si>
  <si>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</si>
  <si>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</si>
  <si>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</si>
  <si>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</si>
  <si>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</si>
  <si>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</si>
  <si>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</si>
  <si>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</si>
  <si>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</si>
  <si>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</si>
  <si>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</si>
  <si>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</si>
  <si>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</si>
  <si>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</si>
  <si>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</si>
  <si>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</si>
  <si>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</si>
  <si>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</si>
  <si>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</si>
  <si>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</si>
  <si>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</si>
  <si>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</si>
  <si>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</si>
  <si>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</si>
  <si>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</si>
  <si>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</si>
  <si>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</si>
  <si>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</si>
  <si>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</si>
  <si>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</si>
  <si>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</si>
  <si>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</si>
  <si>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</si>
  <si>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</si>
  <si>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</si>
  <si>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</si>
  <si>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</si>
  <si>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</si>
  <si>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</si>
  <si>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</si>
  <si>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</si>
  <si>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</si>
  <si>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</si>
  <si>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</si>
  <si>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</si>
  <si>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</si>
  <si>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</si>
  <si>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</si>
  <si>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</si>
  <si>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</si>
  <si>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</si>
  <si>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</si>
  <si>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</si>
  <si>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</si>
  <si>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</si>
  <si>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</si>
  <si>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</si>
  <si>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</si>
  <si>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</si>
  <si>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</si>
  <si>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</si>
  <si>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</si>
  <si>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</si>
  <si>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</si>
  <si>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</si>
  <si>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</si>
  <si>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</si>
  <si>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</si>
  <si>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</si>
  <si>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</si>
  <si>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</si>
  <si>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</si>
  <si>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</si>
  <si>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</si>
  <si>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</si>
  <si>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</si>
  <si>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</si>
  <si>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</si>
  <si>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</si>
  <si>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</si>
  <si>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</si>
  <si>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</si>
  <si>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</si>
  <si>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</si>
  <si>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</si>
  <si>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</si>
  <si>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</si>
  <si>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</si>
  <si>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</si>
  <si>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</si>
  <si>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</si>
  <si>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</si>
  <si>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</si>
  <si>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</si>
  <si>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</si>
  <si>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</si>
  <si>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</si>
  <si>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</si>
  <si>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</si>
  <si>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</si>
  <si>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</si>
  <si>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</si>
  <si>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</si>
  <si>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</si>
  <si>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</si>
  <si>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</si>
  <si>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</si>
  <si>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</si>
  <si>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</si>
  <si>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</si>
  <si>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</si>
  <si>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</si>
  <si>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</si>
  <si>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</si>
  <si>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</si>
  <si>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</si>
  <si>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</si>
  <si>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</si>
  <si>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</si>
  <si>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</si>
  <si>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</si>
  <si>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</si>
  <si>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</si>
  <si>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</si>
  <si>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</si>
  <si>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</si>
  <si>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</si>
  <si>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</si>
  <si>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</si>
  <si>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</si>
  <si>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</si>
  <si>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</si>
  <si>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</si>
  <si>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</si>
  <si>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</si>
  <si>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</si>
  <si>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</si>
  <si>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</si>
  <si>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</si>
  <si>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</si>
  <si>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</si>
  <si>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</si>
  <si>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</si>
  <si>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</si>
  <si>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</si>
  <si>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</si>
  <si>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</si>
  <si>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</si>
  <si>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</si>
  <si>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</si>
  <si>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</si>
  <si>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</si>
  <si>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</si>
  <si>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</si>
  <si>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</si>
  <si>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</si>
  <si>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</si>
  <si>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</si>
  <si>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</si>
  <si>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</si>
  <si>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</si>
  <si>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</si>
  <si>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</si>
  <si>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</si>
  <si>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</si>
  <si>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</si>
  <si>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</si>
  <si>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</si>
  <si>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</si>
  <si>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</si>
  <si>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</si>
  <si>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</si>
  <si>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</si>
  <si>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</si>
  <si>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</si>
  <si>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</si>
  <si>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</si>
  <si>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</si>
  <si>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</si>
  <si>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</si>
  <si>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</si>
  <si>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</si>
  <si>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</si>
  <si>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</si>
  <si>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</si>
  <si>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</si>
  <si>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</si>
  <si>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</si>
  <si>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</si>
  <si>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</si>
  <si>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</si>
  <si>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</si>
  <si>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</si>
  <si>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</si>
  <si>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</si>
  <si>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</si>
  <si>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</si>
  <si>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</si>
  <si>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</si>
  <si>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</si>
  <si>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</si>
  <si>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</si>
  <si>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</si>
  <si>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</si>
  <si>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</si>
  <si>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</si>
  <si>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</si>
  <si>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</si>
  <si>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</si>
  <si>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</si>
  <si>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</si>
  <si>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</si>
  <si>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</si>
  <si>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</si>
  <si>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</si>
  <si>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</si>
  <si>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</si>
  <si>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</si>
  <si>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</si>
  <si>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</si>
  <si>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</si>
  <si>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</si>
  <si>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</si>
  <si>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</si>
  <si>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</si>
  <si>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</si>
  <si>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</si>
  <si>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</si>
  <si>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</si>
  <si>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</si>
  <si>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</si>
  <si>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</si>
  <si>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</si>
  <si>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</si>
  <si>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</si>
  <si>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</si>
  <si>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</si>
  <si>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</si>
  <si>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</si>
  <si>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</si>
  <si>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</si>
  <si>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</si>
  <si>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</si>
  <si>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</si>
  <si>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</si>
  <si>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</si>
  <si>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</si>
  <si>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</si>
  <si>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</si>
  <si>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</si>
  <si>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</si>
  <si>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</si>
  <si>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</si>
  <si>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</si>
  <si>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</si>
  <si>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</si>
  <si>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</si>
  <si>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</si>
  <si>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</si>
  <si>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</si>
  <si>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</si>
  <si>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</si>
  <si>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</si>
  <si>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</si>
  <si>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</si>
  <si>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</si>
  <si>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</si>
  <si>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</si>
  <si>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</si>
  <si>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</si>
  <si>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</si>
  <si>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</si>
  <si>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</si>
  <si>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</si>
  <si>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</si>
  <si>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</si>
  <si>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</si>
  <si>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</si>
  <si>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</si>
  <si>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</si>
  <si>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</si>
  <si>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</si>
  <si>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</si>
  <si>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</si>
  <si>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</si>
  <si>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</si>
  <si>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</si>
  <si>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</si>
  <si>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</si>
  <si>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</si>
  <si>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</si>
  <si>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</si>
  <si>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</si>
  <si>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</si>
  <si>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</si>
  <si>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</si>
  <si>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</si>
  <si>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</si>
  <si>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</si>
  <si>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</si>
  <si>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</si>
  <si>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</si>
  <si>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</si>
  <si>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</si>
  <si>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</si>
  <si>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</si>
  <si>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</si>
  <si>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</si>
  <si>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</si>
  <si>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</si>
  <si>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</si>
  <si>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</si>
  <si>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</si>
  <si>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</si>
  <si>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</si>
  <si>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</si>
  <si>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</si>
  <si>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</si>
  <si>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</si>
  <si>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</si>
  <si>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</si>
  <si>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</si>
  <si>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</si>
  <si>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</si>
  <si>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</si>
  <si>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</si>
  <si>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</si>
  <si>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</si>
  <si>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</si>
  <si>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</si>
  <si>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</si>
  <si>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</si>
  <si>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</si>
  <si>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</si>
  <si>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</si>
  <si>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</si>
  <si>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</si>
  <si>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</si>
  <si>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</si>
  <si>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</si>
  <si>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</si>
  <si>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</si>
  <si>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</si>
  <si>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</si>
  <si>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</si>
  <si>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</si>
  <si>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</si>
  <si>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</si>
  <si>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</si>
  <si>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</si>
  <si>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</si>
  <si>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</si>
  <si>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</si>
  <si>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</si>
  <si>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</si>
  <si>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</si>
  <si>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</si>
  <si>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</si>
  <si>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</si>
  <si>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</si>
  <si>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</si>
  <si>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</si>
  <si>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</si>
  <si>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</si>
  <si>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</si>
  <si>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</si>
  <si>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</si>
  <si>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</si>
  <si>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</si>
  <si>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</si>
  <si>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</si>
  <si>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</si>
  <si>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</si>
  <si>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</si>
  <si>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</si>
  <si>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</si>
  <si>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</si>
  <si>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</si>
  <si>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</si>
  <si>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</si>
  <si>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</si>
  <si>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</si>
  <si>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</si>
  <si>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</si>
  <si>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</si>
  <si>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</si>
  <si>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</si>
  <si>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</si>
  <si>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</si>
  <si>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</si>
  <si>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</si>
  <si>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</si>
  <si>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</si>
  <si>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</si>
  <si>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</si>
  <si>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</si>
  <si>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</si>
  <si>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</si>
  <si>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</si>
  <si>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</si>
  <si>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</si>
  <si>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</si>
  <si>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</si>
  <si>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</si>
  <si>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</si>
  <si>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</si>
  <si>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</si>
  <si>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</si>
  <si>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</si>
  <si>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</si>
  <si>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</si>
  <si>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</si>
  <si>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</si>
  <si>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</si>
  <si>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</si>
  <si>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</si>
  <si>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</si>
  <si>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</si>
  <si>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</si>
  <si>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</si>
  <si>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</si>
  <si>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</si>
  <si>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</si>
  <si>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</si>
  <si>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</si>
  <si>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</si>
  <si>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</si>
  <si>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</si>
  <si>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</si>
  <si>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</si>
  <si>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</si>
  <si>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</si>
  <si>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</si>
  <si>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</si>
  <si>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</si>
  <si>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</si>
  <si>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</si>
  <si>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</si>
  <si>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</si>
  <si>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</si>
  <si>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</si>
  <si>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</si>
  <si>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</si>
  <si>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</si>
  <si>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</si>
  <si>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</si>
  <si>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</si>
  <si>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</si>
  <si>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</si>
  <si>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</si>
  <si>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</si>
  <si>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</si>
  <si>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</si>
  <si>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</si>
  <si>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</si>
  <si>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</si>
  <si>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</si>
  <si>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</si>
  <si>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</si>
  <si>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</si>
  <si>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</si>
  <si>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</si>
  <si>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</si>
  <si>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</si>
  <si>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</si>
  <si>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</si>
  <si>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</si>
  <si>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</si>
  <si>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</si>
  <si>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</si>
  <si>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</si>
  <si>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</si>
  <si>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</si>
  <si>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</si>
  <si>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</si>
  <si>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</si>
  <si>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</si>
  <si>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</si>
  <si>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</si>
  <si>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</si>
  <si>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</si>
  <si>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</si>
  <si>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</si>
  <si>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</si>
  <si>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</si>
  <si>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</si>
  <si>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</si>
  <si>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</si>
  <si>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</si>
  <si>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</si>
  <si>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</si>
  <si>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</si>
  <si>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</si>
  <si>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</si>
  <si>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</si>
  <si>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</si>
  <si>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</si>
  <si>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</si>
  <si>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</si>
  <si>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</si>
  <si>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</si>
  <si>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</si>
  <si>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</si>
  <si>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</si>
  <si>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</si>
  <si>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</si>
  <si>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</si>
  <si>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</si>
  <si>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</si>
  <si>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</si>
  <si>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</si>
  <si>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</si>
  <si>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</si>
  <si>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</si>
  <si>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</si>
  <si>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</si>
  <si>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</si>
  <si>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</si>
  <si>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</si>
  <si>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</si>
  <si>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</si>
  <si>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</si>
  <si>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</si>
  <si>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</si>
  <si>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</si>
  <si>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</si>
  <si>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</si>
  <si>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</si>
  <si>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</si>
  <si>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</si>
  <si>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</si>
  <si>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</si>
  <si>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</si>
  <si>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</si>
  <si>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</si>
  <si>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</si>
  <si>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</si>
  <si>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</si>
  <si>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</si>
  <si>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</si>
  <si>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</si>
  <si>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</si>
  <si>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</si>
  <si>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</si>
  <si>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</si>
  <si>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</si>
  <si>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</si>
  <si>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</si>
  <si>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</si>
  <si>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</si>
  <si>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</si>
  <si>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</si>
  <si>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</si>
  <si>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</si>
  <si>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</si>
  <si>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</si>
  <si>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</si>
  <si>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</si>
  <si>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</si>
  <si>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</si>
  <si>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</si>
  <si>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</si>
  <si>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</si>
  <si>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</si>
  <si>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</si>
  <si>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</si>
  <si>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</si>
  <si>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</si>
  <si>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</si>
  <si>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</si>
  <si>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</si>
  <si>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</si>
  <si>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</si>
  <si>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</si>
  <si>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</si>
  <si>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</si>
  <si>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</si>
  <si>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</si>
  <si>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</si>
  <si>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</si>
  <si>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</si>
  <si>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</si>
  <si>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</si>
  <si>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</si>
  <si>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</si>
  <si>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</si>
  <si>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</si>
  <si>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</si>
  <si>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</si>
  <si>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</si>
  <si>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</si>
  <si>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</si>
  <si>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</si>
  <si>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</si>
  <si>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</si>
  <si>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</si>
  <si>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</si>
  <si>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</si>
  <si>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</si>
  <si>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</si>
  <si>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</si>
  <si>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</si>
  <si>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</si>
  <si>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</si>
  <si>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</si>
  <si>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</si>
  <si>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</si>
  <si>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</si>
  <si>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</si>
  <si>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</si>
  <si>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</si>
  <si>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</si>
  <si>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</si>
  <si>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</si>
  <si>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</si>
  <si>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</si>
  <si>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</si>
  <si>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</si>
  <si>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</si>
  <si>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</si>
  <si>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</si>
  <si>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</si>
  <si>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</si>
  <si>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</si>
  <si>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</si>
  <si>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</si>
  <si>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</si>
  <si>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</si>
  <si>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</si>
  <si>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</si>
  <si>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</si>
  <si>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</si>
  <si>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</si>
  <si>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</si>
  <si>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</si>
  <si>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</si>
  <si>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</si>
  <si>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</si>
  <si>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</si>
  <si>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</si>
  <si>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</si>
  <si>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</si>
  <si>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</si>
  <si>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</si>
  <si>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</si>
  <si>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</si>
  <si>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</si>
  <si>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</si>
  <si>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</si>
  <si>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</si>
  <si>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</si>
  <si>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</si>
  <si>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</si>
  <si>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</si>
  <si>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</si>
  <si>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</si>
  <si>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</si>
  <si>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</si>
  <si>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</si>
  <si>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</si>
  <si>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</si>
  <si>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</si>
  <si>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</si>
  <si>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</si>
  <si>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</si>
  <si>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</si>
  <si>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</si>
  <si>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</si>
  <si>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</si>
  <si>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</si>
  <si>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</si>
  <si>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</si>
  <si>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</si>
  <si>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</si>
  <si>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</si>
  <si>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</si>
  <si>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</si>
  <si>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</si>
  <si>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</si>
  <si>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</si>
  <si>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</si>
  <si>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</si>
  <si>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</si>
  <si>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</si>
  <si>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</si>
  <si>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</si>
  <si>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</si>
  <si>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</si>
  <si>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</si>
  <si>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</si>
  <si>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</si>
  <si>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</si>
  <si>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</si>
  <si>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</si>
  <si>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</si>
  <si>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</si>
  <si>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</si>
  <si>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</si>
  <si>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</si>
  <si>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</si>
  <si>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</si>
  <si>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</si>
  <si>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</si>
  <si>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</si>
  <si>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</si>
  <si>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</si>
  <si>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</si>
  <si>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</si>
  <si>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</si>
  <si>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</si>
  <si>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</si>
  <si>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</si>
  <si>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</si>
  <si>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</si>
  <si>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</si>
  <si>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</si>
  <si>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</si>
  <si>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</si>
  <si>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</si>
  <si>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</si>
  <si>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</si>
  <si>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</si>
  <si>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</si>
  <si>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</si>
  <si>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</si>
  <si>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</si>
  <si>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</si>
  <si>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</si>
  <si>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</si>
  <si>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</si>
  <si>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</si>
  <si>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</si>
  <si>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</si>
  <si>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</si>
  <si>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</si>
  <si>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</si>
  <si>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</si>
  <si>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</si>
  <si>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</si>
  <si>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</si>
  <si>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</si>
  <si>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</si>
  <si>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</si>
  <si>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</si>
  <si>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</si>
  <si>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</si>
  <si>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</si>
  <si>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</si>
  <si>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</si>
  <si>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</si>
  <si>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</si>
  <si>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</si>
  <si>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</si>
  <si>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</si>
  <si>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</si>
  <si>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</si>
  <si>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</si>
  <si>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</si>
  <si>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</si>
  <si>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</si>
  <si>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</si>
  <si>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</si>
  <si>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</si>
  <si>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</si>
  <si>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</si>
  <si>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</si>
  <si>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</si>
  <si>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</si>
  <si>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</si>
  <si>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</si>
  <si>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</si>
  <si>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</si>
  <si>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</si>
  <si>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</si>
  <si>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</si>
  <si>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</si>
  <si>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</si>
  <si>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</si>
  <si>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</si>
  <si>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</si>
  <si>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</si>
  <si>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</si>
  <si>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</si>
  <si>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</si>
  <si>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</si>
  <si>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</si>
  <si>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</si>
  <si>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</si>
  <si>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</si>
  <si>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</si>
  <si>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</si>
  <si>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</si>
  <si>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</si>
  <si>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</si>
  <si>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</si>
  <si>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</si>
  <si>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</si>
  <si>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</si>
  <si>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</si>
  <si>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</si>
  <si>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</si>
  <si>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</si>
  <si>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</si>
  <si>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</si>
  <si>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</si>
  <si>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</si>
  <si>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</si>
  <si>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</si>
  <si>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</si>
  <si>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</si>
  <si>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</si>
  <si>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</si>
  <si>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</si>
  <si>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</si>
  <si>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</si>
  <si>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</si>
  <si>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</si>
  <si>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</si>
  <si>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</si>
  <si>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</si>
  <si>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</si>
  <si>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</si>
  <si>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</si>
  <si>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</si>
  <si>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</si>
  <si>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</si>
  <si>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</si>
  <si>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</si>
  <si>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</si>
  <si>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</si>
  <si>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</si>
  <si>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</si>
  <si>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</si>
  <si>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</si>
  <si>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</si>
  <si>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</si>
  <si>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</si>
  <si>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</si>
  <si>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</si>
  <si>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</si>
  <si>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</si>
  <si>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</si>
  <si>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</si>
  <si>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</si>
  <si>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</si>
  <si>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</si>
  <si>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</si>
  <si>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</si>
  <si>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</si>
  <si>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</si>
  <si>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</si>
  <si>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</si>
  <si>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</si>
  <si>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</si>
  <si>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</si>
  <si>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</si>
  <si>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</si>
  <si>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</si>
  <si>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</si>
  <si>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</si>
  <si>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</si>
  <si>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</si>
  <si>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</si>
  <si>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</si>
  <si>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</si>
  <si>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</si>
  <si>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</si>
  <si>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</si>
  <si>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</si>
  <si>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</si>
  <si>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</si>
  <si>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</si>
  <si>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</si>
  <si>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</si>
  <si>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</si>
  <si>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</si>
  <si>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</si>
  <si>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</si>
  <si>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</si>
  <si>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</si>
  <si>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</si>
  <si>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</si>
  <si>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</si>
  <si>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</si>
  <si>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</si>
  <si>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</si>
  <si>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</si>
  <si>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</si>
  <si>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</si>
  <si>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</si>
  <si>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</si>
  <si>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</si>
  <si>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</si>
  <si>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</si>
  <si>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</si>
  <si>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</si>
  <si>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</si>
  <si>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</si>
  <si>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</si>
  <si>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</si>
  <si>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</si>
  <si>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</si>
  <si>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</si>
  <si>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</si>
  <si>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</si>
  <si>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</si>
  <si>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</si>
  <si>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</si>
  <si>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</si>
  <si>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</si>
  <si>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</si>
  <si>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</si>
  <si>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</si>
  <si>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</si>
  <si>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</si>
  <si>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</si>
  <si>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</si>
  <si>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</si>
  <si>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</si>
  <si>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</si>
  <si>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</si>
  <si>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</si>
  <si>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</si>
  <si>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</si>
  <si>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</si>
  <si>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</si>
  <si>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</si>
  <si>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</si>
  <si>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</si>
  <si>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</si>
  <si>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</si>
  <si>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</si>
  <si>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</si>
  <si>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</si>
  <si>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</si>
  <si>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</si>
  <si>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</si>
  <si>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</si>
  <si>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</si>
  <si>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</si>
  <si>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</si>
  <si>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</si>
  <si>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</si>
  <si>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</si>
  <si>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</si>
  <si>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</si>
  <si>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</si>
  <si>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</si>
  <si>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</si>
  <si>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</si>
  <si>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</si>
  <si>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</si>
  <si>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</si>
  <si>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</si>
  <si>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</si>
  <si>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</si>
  <si>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</si>
  <si>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</si>
  <si>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</si>
  <si>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</si>
  <si>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</si>
  <si>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</si>
  <si>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</si>
  <si>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</si>
  <si>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</si>
  <si>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</si>
  <si>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</si>
  <si>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</si>
  <si>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</si>
  <si>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</si>
  <si>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</si>
  <si>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</si>
  <si>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</si>
  <si>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</si>
  <si>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</si>
  <si>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</si>
  <si>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</si>
  <si>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</si>
  <si>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</si>
  <si>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</si>
  <si>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</si>
  <si>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</si>
  <si>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</si>
  <si>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</si>
  <si>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</si>
  <si>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</si>
  <si>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</si>
  <si>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</si>
  <si>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</si>
  <si>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</si>
  <si>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</si>
  <si>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</si>
  <si>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</si>
  <si>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</si>
  <si>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</si>
  <si>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</si>
  <si>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</si>
  <si>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</si>
  <si>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</si>
  <si>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</si>
  <si>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</si>
  <si>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</si>
  <si>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</si>
  <si>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</si>
  <si>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</si>
  <si>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</si>
  <si>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</si>
  <si>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</si>
  <si>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</si>
  <si>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</si>
  <si>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</si>
  <si>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</si>
  <si>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</si>
  <si>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</si>
  <si>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</si>
  <si>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</si>
  <si>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</si>
  <si>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</si>
  <si>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</si>
  <si>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</si>
  <si>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</si>
  <si>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</si>
  <si>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</si>
  <si>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</si>
  <si>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</si>
  <si>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</si>
  <si>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</si>
  <si>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</si>
  <si>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</si>
  <si>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</si>
  <si>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</si>
  <si>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</si>
  <si>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</si>
  <si>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</si>
  <si>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</si>
  <si>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</si>
  <si>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</si>
  <si>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</si>
  <si>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</si>
  <si>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</si>
  <si>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</si>
  <si>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</si>
  <si>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</si>
  <si>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</si>
  <si>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</si>
  <si>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</si>
  <si>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</si>
  <si>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</si>
  <si>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</si>
  <si>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</si>
  <si>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</si>
  <si>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</si>
  <si>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</si>
  <si>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</si>
  <si>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</si>
  <si>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</si>
  <si>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</si>
  <si>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</si>
  <si>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</si>
  <si>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</si>
  <si>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</si>
  <si>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</si>
  <si>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</si>
  <si>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</si>
  <si>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</si>
  <si>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</si>
  <si>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</si>
  <si>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</si>
  <si>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</si>
  <si>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</si>
  <si>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</si>
  <si>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</si>
  <si>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</si>
  <si>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</si>
  <si>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</si>
  <si>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</si>
  <si>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</si>
  <si>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</si>
  <si>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</si>
  <si>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</si>
  <si>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</si>
  <si>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</si>
  <si>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</si>
  <si>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</si>
  <si>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</si>
  <si>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</si>
  <si>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</si>
  <si>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</si>
  <si>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</si>
  <si>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</si>
  <si>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</si>
  <si>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</si>
  <si>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</si>
  <si>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</si>
  <si>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</si>
  <si>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</si>
  <si>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</si>
  <si>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</si>
  <si>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</si>
  <si>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</si>
  <si>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</si>
  <si>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</si>
  <si>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</si>
  <si>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</si>
  <si>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</si>
  <si>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</si>
  <si>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</si>
  <si>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</si>
  <si>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</si>
  <si>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</si>
  <si>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</si>
  <si>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</si>
  <si>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</si>
  <si>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</si>
  <si>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</si>
  <si>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</si>
  <si>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</si>
  <si>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</si>
  <si>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</si>
  <si>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</si>
  <si>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</si>
  <si>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</si>
  <si>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</si>
  <si>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</si>
  <si>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</si>
  <si>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</si>
  <si>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</si>
  <si>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</si>
  <si>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</si>
  <si>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</si>
  <si>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</si>
  <si>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</si>
  <si>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</si>
  <si>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</si>
  <si>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</si>
  <si>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</si>
  <si>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</si>
  <si>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</si>
  <si>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</si>
  <si>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</si>
  <si>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</si>
  <si>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</si>
  <si>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</si>
  <si>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</si>
  <si>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</si>
  <si>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</si>
  <si>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</si>
  <si>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</si>
  <si>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</si>
  <si>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</si>
  <si>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</si>
  <si>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</si>
  <si>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</si>
  <si>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</si>
  <si>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</si>
  <si>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</si>
  <si>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</si>
  <si>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</si>
  <si>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</si>
  <si>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</si>
  <si>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</si>
  <si>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</si>
  <si>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</si>
  <si>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</si>
  <si>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</si>
  <si>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</si>
  <si>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</si>
  <si>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</si>
  <si>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</si>
  <si>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</si>
  <si>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</si>
  <si>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</si>
  <si>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</si>
  <si>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</si>
  <si>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</si>
  <si>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</si>
  <si>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</si>
  <si>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</si>
  <si>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</si>
  <si>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</si>
  <si>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</si>
  <si>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</si>
  <si>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</si>
  <si>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</si>
  <si>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</si>
  <si>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</si>
  <si>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</si>
  <si>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</si>
  <si>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</si>
  <si>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</si>
  <si>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</si>
  <si>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</si>
  <si>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</si>
  <si>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</si>
  <si>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</si>
  <si>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</si>
  <si>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</si>
  <si>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</si>
  <si>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</si>
  <si>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</si>
  <si>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</si>
  <si>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</si>
  <si>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</si>
  <si>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</si>
  <si>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</si>
  <si>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</si>
  <si>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</si>
  <si>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</si>
  <si>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</si>
  <si>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</si>
  <si>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</si>
  <si>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</si>
  <si>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</si>
  <si>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</si>
  <si>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</si>
  <si>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</si>
  <si>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</si>
  <si>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</si>
  <si>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</si>
  <si>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</si>
  <si>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</si>
  <si>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</si>
  <si>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</si>
  <si>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</si>
  <si>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</si>
  <si>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</si>
  <si>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</si>
  <si>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</si>
  <si>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</si>
  <si>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</si>
  <si>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</si>
  <si>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</si>
  <si>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</si>
  <si>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</si>
  <si>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</si>
  <si>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</si>
  <si>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</si>
  <si>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</si>
  <si>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</si>
  <si>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</si>
  <si>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</si>
  <si>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</si>
  <si>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</si>
  <si>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</si>
  <si>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</si>
  <si>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</si>
  <si>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</si>
  <si>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</si>
  <si>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</si>
  <si>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</si>
  <si>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</si>
  <si>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</si>
  <si>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</si>
  <si>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</si>
  <si>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</si>
  <si>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</si>
  <si>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</si>
  <si>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</si>
  <si>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</si>
  <si>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</si>
  <si>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</si>
  <si>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</si>
  <si>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</si>
  <si>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</si>
  <si>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</si>
  <si>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</si>
  <si>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</si>
  <si>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</si>
  <si>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</si>
  <si>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</si>
  <si>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</si>
  <si>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</si>
  <si>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</si>
  <si>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</si>
  <si>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</si>
  <si>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</si>
  <si>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</si>
  <si>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</si>
  <si>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</si>
  <si>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</si>
  <si>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</si>
  <si>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</si>
  <si>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</si>
  <si>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</si>
  <si>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</si>
  <si>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</si>
  <si>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</si>
  <si>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</si>
  <si>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</si>
  <si>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</si>
  <si>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</si>
  <si>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</si>
  <si>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</si>
  <si>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</si>
  <si>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</si>
  <si>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</si>
  <si>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</si>
  <si>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</si>
  <si>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</si>
  <si>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</si>
  <si>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</si>
  <si>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</si>
  <si>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</si>
  <si>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</si>
  <si>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</si>
  <si>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</si>
  <si>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</si>
  <si>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</si>
  <si>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</si>
  <si>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</si>
  <si>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</si>
  <si>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</si>
  <si>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</si>
  <si>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</si>
  <si>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</si>
  <si>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</si>
  <si>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</si>
  <si>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</si>
  <si>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</si>
  <si>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</si>
  <si>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</si>
  <si>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</si>
  <si>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</si>
  <si>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</si>
  <si>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</si>
  <si>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</si>
  <si>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</si>
  <si>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</si>
  <si>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</si>
  <si>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</si>
  <si>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</si>
  <si>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</si>
  <si>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</si>
  <si>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</si>
  <si>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</si>
  <si>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</si>
  <si>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</si>
  <si>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</si>
  <si>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</si>
  <si>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</si>
  <si>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</si>
  <si>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</si>
  <si>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</si>
  <si>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</si>
  <si>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</si>
  <si>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</si>
  <si>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</si>
  <si>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</si>
  <si>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</si>
  <si>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</si>
  <si>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</si>
  <si>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</si>
  <si>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</si>
  <si>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</si>
  <si>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</si>
  <si>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</si>
  <si>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</si>
  <si>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</si>
  <si>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</si>
  <si>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</si>
  <si>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</si>
  <si>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</si>
  <si>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</si>
  <si>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</si>
  <si>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</si>
  <si>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</si>
  <si>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</si>
  <si>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</si>
  <si>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</si>
  <si>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</si>
  <si>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</si>
  <si>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</si>
  <si>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</si>
  <si>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</si>
  <si>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</si>
  <si>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</si>
  <si>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</si>
  <si>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</si>
  <si>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</si>
  <si>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</si>
  <si>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</si>
  <si>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</si>
  <si>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</si>
  <si>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</si>
  <si>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</si>
  <si>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</si>
  <si>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</si>
  <si>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</si>
  <si>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</si>
  <si>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</si>
  <si>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</si>
  <si>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</si>
  <si>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</si>
  <si>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</si>
  <si>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</si>
  <si>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</si>
  <si>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</si>
  <si>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</si>
  <si>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</si>
  <si>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</si>
  <si>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</si>
  <si>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</si>
  <si>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</si>
  <si>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</si>
  <si>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</si>
  <si>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</si>
  <si>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</si>
  <si>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</si>
  <si>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</si>
  <si>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</si>
  <si>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</si>
  <si>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</si>
  <si>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</si>
  <si>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</si>
  <si>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</si>
  <si>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</si>
  <si>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</si>
  <si>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</si>
  <si>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</si>
  <si>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</si>
  <si>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</si>
  <si>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</si>
  <si>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</si>
  <si>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</si>
  <si>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</si>
  <si>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</si>
  <si>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</si>
  <si>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</si>
  <si>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</si>
  <si>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</si>
  <si>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</si>
  <si>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</si>
  <si>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</si>
  <si>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</si>
  <si>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</si>
  <si>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</si>
  <si>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</si>
  <si>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</si>
  <si>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</si>
  <si>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</si>
  <si>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</si>
  <si>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</si>
  <si>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</si>
  <si>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</si>
  <si>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</si>
  <si>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</si>
  <si>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</si>
  <si>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</si>
  <si>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</si>
  <si>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</si>
  <si>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</si>
  <si>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</si>
  <si>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</si>
  <si>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</si>
  <si>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</si>
  <si>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</si>
  <si>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</si>
  <si>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</si>
  <si>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</si>
  <si>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</si>
  <si>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</si>
  <si>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</si>
  <si>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</si>
  <si>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</si>
  <si>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</si>
  <si>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</si>
  <si>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</si>
  <si>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</si>
  <si>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</si>
  <si>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</si>
  <si>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</si>
  <si>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</si>
  <si>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</si>
  <si>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</si>
  <si>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</si>
  <si>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</si>
  <si>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</si>
  <si>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</si>
  <si>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</si>
  <si>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</si>
  <si>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</si>
  <si>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</si>
  <si>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</si>
  <si>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</si>
  <si>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</si>
  <si>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</si>
  <si>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</si>
  <si>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</si>
  <si>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</si>
  <si>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</si>
  <si>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</si>
  <si>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</si>
  <si>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</si>
  <si>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</si>
  <si>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</si>
  <si>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</si>
  <si>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</si>
  <si>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</si>
  <si>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</si>
  <si>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</si>
  <si>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</si>
  <si>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</si>
  <si>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</si>
  <si>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</si>
  <si>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</si>
  <si>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</si>
  <si>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</si>
  <si>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</si>
  <si>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</si>
  <si>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</si>
  <si>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</si>
  <si>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</si>
  <si>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</si>
  <si>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</si>
  <si>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</si>
  <si>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</si>
  <si>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</si>
  <si>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</si>
  <si>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</si>
  <si>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</si>
  <si>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</si>
  <si>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</si>
  <si>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</si>
  <si>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</si>
  <si>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</si>
  <si>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</si>
  <si>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</si>
  <si>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</si>
  <si>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</si>
  <si>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</si>
  <si>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</si>
  <si>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</si>
  <si>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</si>
  <si>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</si>
  <si>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</si>
  <si>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</si>
  <si>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</si>
  <si>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</si>
  <si>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</si>
  <si>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</si>
  <si>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</si>
  <si>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</si>
  <si>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</si>
  <si>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</si>
  <si>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</si>
  <si>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</si>
  <si>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</si>
  <si>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</si>
  <si>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</si>
  <si>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</si>
  <si>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</si>
  <si>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</si>
  <si>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</si>
  <si>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</si>
  <si>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</si>
  <si>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</si>
  <si>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</si>
  <si>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</si>
  <si>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</si>
  <si>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</si>
  <si>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</si>
  <si>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</si>
  <si>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</si>
  <si>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</si>
  <si>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</si>
  <si>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</si>
  <si>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</si>
  <si>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</si>
  <si>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</si>
  <si>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</si>
  <si>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</si>
  <si>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</si>
  <si>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</si>
  <si>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</si>
  <si>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</si>
  <si>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</si>
  <si>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</si>
  <si>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</si>
  <si>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</si>
  <si>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</si>
  <si>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</si>
  <si>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</si>
  <si>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</si>
  <si>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</si>
  <si>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</si>
  <si>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</si>
  <si>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</si>
  <si>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</si>
  <si>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</si>
  <si>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</si>
  <si>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</si>
  <si>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</si>
  <si>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</si>
  <si>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</si>
  <si>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</si>
  <si>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</si>
  <si>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</si>
  <si>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</si>
  <si>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</si>
  <si>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</si>
  <si>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</si>
  <si>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</si>
  <si>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</si>
  <si>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</si>
  <si>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</si>
  <si>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</si>
  <si>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</si>
  <si>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</si>
  <si>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</si>
  <si>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</si>
  <si>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</si>
  <si>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</si>
  <si>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</si>
  <si>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</si>
  <si>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</si>
  <si>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</si>
  <si>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</si>
  <si>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</si>
  <si>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</si>
  <si>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</si>
  <si>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</si>
  <si>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</si>
  <si>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</si>
  <si>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</si>
  <si>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</si>
  <si>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</si>
  <si>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</si>
  <si>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</si>
  <si>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</si>
  <si>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</si>
  <si>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</si>
  <si>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</si>
  <si>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</si>
  <si>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</si>
  <si>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</si>
  <si>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</si>
  <si>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</si>
  <si>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</si>
  <si>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</si>
  <si>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</si>
  <si>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</si>
  <si>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</si>
  <si>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</si>
  <si>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</si>
  <si>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</si>
  <si>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</si>
  <si>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</si>
  <si>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</si>
  <si>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</si>
  <si>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</si>
  <si>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</si>
  <si>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</si>
  <si>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</si>
  <si>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</si>
  <si>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</si>
  <si>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</si>
  <si>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</si>
  <si>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</si>
  <si>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</si>
  <si>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</si>
  <si>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</si>
  <si>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</si>
  <si>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</si>
  <si>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</si>
  <si>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</si>
  <si>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</si>
  <si>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</si>
  <si>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</si>
  <si>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</si>
  <si>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</si>
  <si>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</si>
  <si>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</si>
  <si>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</si>
  <si>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</si>
  <si>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</si>
  <si>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</si>
  <si>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</si>
  <si>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</si>
  <si>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</si>
  <si>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</si>
  <si>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</si>
  <si>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</si>
  <si>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</si>
  <si>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</si>
  <si>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</si>
  <si>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</si>
  <si>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</si>
  <si>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</si>
  <si>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</si>
  <si>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</si>
  <si>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</si>
  <si>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</si>
  <si>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</si>
  <si>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</si>
  <si>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</si>
  <si>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</si>
  <si>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</si>
  <si>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</si>
  <si>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</si>
  <si>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</si>
  <si>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</si>
  <si>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</si>
  <si>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</si>
  <si>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</si>
  <si>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</si>
  <si>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</si>
  <si>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</si>
  <si>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</si>
  <si>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</si>
  <si>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</si>
  <si>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</si>
  <si>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</si>
  <si>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</si>
  <si>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</si>
  <si>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</si>
  <si>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</si>
  <si>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</si>
  <si>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</si>
  <si>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</si>
  <si>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</si>
  <si>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</si>
  <si>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</si>
  <si>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</si>
  <si>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</si>
  <si>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</si>
  <si>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</si>
  <si>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</si>
  <si>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</si>
  <si>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</si>
  <si>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</si>
  <si>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</si>
  <si>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</si>
  <si>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</si>
  <si>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</si>
  <si>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</si>
  <si>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</si>
  <si>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</si>
  <si>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</si>
  <si>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</si>
  <si>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</si>
  <si>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</si>
  <si>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</si>
  <si>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</si>
  <si>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</si>
  <si>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</si>
  <si>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</si>
  <si>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</si>
  <si>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</si>
  <si>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</si>
  <si>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</si>
  <si>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</si>
  <si>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</si>
  <si>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</si>
  <si>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</si>
  <si>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</si>
  <si>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</si>
  <si>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</si>
  <si>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</si>
  <si>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</si>
  <si>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</si>
  <si>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</si>
  <si>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</si>
  <si>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</si>
  <si>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</si>
  <si>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</si>
  <si>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</si>
  <si>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</si>
  <si>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</si>
  <si>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</si>
  <si>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</si>
  <si>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</si>
  <si>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</si>
  <si>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</si>
  <si>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</si>
  <si>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</si>
  <si>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</si>
  <si>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</si>
  <si>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</si>
  <si>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</si>
  <si>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</si>
  <si>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</si>
  <si>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</si>
  <si>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</si>
  <si>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</si>
  <si>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</si>
  <si>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</si>
  <si>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</si>
  <si>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</si>
  <si>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</si>
  <si>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</si>
  <si>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</si>
  <si>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</si>
  <si>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</si>
  <si>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</si>
  <si>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</si>
  <si>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</si>
  <si>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</si>
  <si>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</si>
  <si>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</si>
  <si>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</si>
  <si>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</si>
  <si>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</si>
  <si>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</si>
  <si>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</si>
  <si>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</si>
  <si>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</si>
  <si>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</si>
  <si>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</si>
  <si>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</si>
  <si>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</si>
  <si>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</si>
  <si>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</si>
  <si>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</si>
  <si>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</si>
  <si>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</si>
  <si>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</si>
  <si>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</si>
  <si>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</si>
  <si>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</si>
  <si>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</si>
  <si>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</si>
  <si>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</si>
  <si>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</si>
  <si>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</si>
  <si>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</si>
  <si>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</si>
  <si>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</si>
  <si>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</si>
  <si>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</si>
  <si>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</si>
  <si>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</si>
  <si>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</si>
  <si>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</si>
  <si>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</si>
  <si>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</si>
  <si>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</si>
  <si>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</si>
  <si>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</si>
  <si>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</si>
  <si>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</si>
  <si>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</si>
  <si>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</si>
  <si>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</si>
  <si>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</si>
  <si>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</si>
  <si>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</si>
  <si>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</si>
  <si>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</si>
  <si>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</si>
  <si>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</si>
  <si>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</si>
  <si>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</si>
  <si>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</si>
  <si>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</si>
  <si>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</si>
  <si>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</si>
  <si>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</si>
  <si>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</si>
  <si>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</si>
  <si>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</si>
  <si>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</si>
  <si>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</si>
  <si>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</si>
  <si>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</si>
  <si>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</si>
  <si>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</si>
  <si>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</si>
  <si>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</si>
  <si>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</si>
  <si>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</si>
  <si>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</si>
  <si>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</si>
  <si>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</si>
  <si>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</si>
  <si>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</si>
  <si>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</si>
  <si>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</si>
  <si>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</si>
  <si>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</si>
  <si>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</si>
  <si>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</si>
  <si>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</si>
  <si>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</si>
  <si>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</si>
  <si>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</si>
  <si>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</si>
  <si>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</si>
  <si>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</si>
  <si>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</si>
  <si>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</si>
  <si>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</si>
  <si>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</si>
  <si>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</si>
  <si>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</si>
  <si>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</si>
  <si>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</si>
  <si>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</si>
  <si>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</si>
  <si>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</si>
  <si>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</si>
  <si>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</si>
  <si>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</si>
  <si>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</si>
  <si>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</si>
  <si>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</si>
  <si>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</si>
  <si>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</si>
  <si>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</si>
  <si>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</si>
  <si>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</si>
  <si>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</si>
  <si>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</si>
  <si>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</si>
  <si>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</si>
  <si>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</si>
  <si>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</si>
  <si>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</si>
  <si>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</si>
  <si>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</si>
  <si>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</si>
  <si>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</si>
  <si>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</si>
  <si>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</si>
  <si>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</si>
  <si>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</si>
  <si>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</si>
  <si>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</si>
  <si>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</si>
  <si>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</si>
  <si>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</si>
  <si>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</si>
  <si>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</si>
  <si>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</si>
  <si>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</si>
  <si>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</si>
  <si>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</si>
  <si>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</si>
  <si>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</si>
  <si>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</si>
  <si>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</si>
  <si>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</si>
  <si>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</si>
  <si>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</si>
  <si>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</si>
  <si>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</si>
  <si>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</si>
  <si>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</si>
  <si>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</si>
  <si>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</si>
  <si>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</si>
  <si>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</si>
  <si>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</si>
  <si>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</si>
  <si>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</si>
  <si>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</si>
  <si>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</si>
  <si>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</si>
  <si>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</si>
  <si>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</si>
  <si>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</si>
  <si>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</si>
  <si>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</si>
  <si>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</si>
  <si>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</si>
  <si>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</si>
  <si>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</si>
  <si>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</si>
  <si>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</si>
  <si>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</si>
  <si>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</si>
  <si>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</si>
  <si>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</si>
  <si>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</si>
  <si>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</si>
  <si>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</si>
  <si>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</si>
  <si>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</si>
  <si>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</si>
  <si>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</si>
  <si>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</si>
  <si>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</si>
  <si>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</si>
  <si>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</si>
  <si>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</si>
  <si>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</si>
  <si>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</si>
  <si>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</si>
  <si>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</si>
  <si>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</si>
  <si>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</si>
  <si>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</si>
  <si>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</si>
  <si>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</si>
  <si>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</si>
  <si>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</si>
  <si>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</si>
  <si>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</si>
  <si>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</si>
  <si>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</si>
  <si>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</si>
  <si>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</si>
  <si>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</si>
  <si>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</si>
  <si>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</si>
  <si>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</si>
  <si>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</si>
  <si>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</si>
  <si>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</si>
  <si>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</si>
  <si>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</si>
  <si>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</si>
  <si>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</si>
  <si>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</si>
  <si>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</si>
  <si>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</si>
  <si>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</si>
  <si>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</si>
  <si>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</si>
  <si>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</si>
  <si>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</si>
  <si>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</si>
  <si>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</si>
  <si>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</si>
  <si>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</si>
  <si>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</si>
  <si>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</si>
  <si>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</si>
  <si>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</si>
  <si>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</si>
  <si>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</si>
  <si>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</si>
  <si>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</si>
  <si>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</si>
  <si>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</si>
  <si>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</si>
  <si>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</si>
  <si>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</si>
  <si>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</si>
  <si>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</si>
  <si>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</si>
  <si>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</si>
  <si>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</si>
  <si>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</si>
  <si>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</si>
  <si>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</si>
  <si>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</si>
  <si>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</si>
  <si>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</si>
  <si>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</si>
  <si>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</si>
  <si>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</si>
  <si>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</si>
  <si>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</si>
  <si>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</si>
  <si>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</si>
  <si>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</si>
  <si>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</si>
  <si>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</si>
  <si>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</si>
  <si>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</si>
  <si>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</si>
  <si>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</si>
  <si>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</si>
  <si>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</si>
  <si>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</si>
  <si>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</si>
  <si>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</si>
  <si>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</si>
  <si>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</si>
  <si>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</si>
  <si>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</si>
  <si>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</si>
  <si>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</si>
  <si>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</si>
  <si>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</si>
  <si>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</si>
  <si>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</si>
  <si>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</si>
  <si>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</si>
  <si>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</si>
  <si>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</si>
  <si>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</si>
  <si>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</si>
  <si>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</si>
  <si>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</si>
  <si>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</si>
  <si>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</si>
  <si>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</si>
  <si>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</si>
  <si>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</si>
  <si>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</si>
  <si>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</si>
  <si>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</si>
  <si>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</si>
  <si>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</si>
  <si>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</si>
  <si>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</si>
  <si>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</si>
  <si>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</si>
  <si>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</si>
  <si>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</si>
  <si>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</si>
  <si>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</si>
  <si>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</si>
  <si>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</si>
  <si>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</si>
  <si>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</si>
  <si>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</si>
  <si>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</si>
  <si>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</si>
  <si>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</si>
  <si>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</si>
  <si>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</si>
  <si>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</si>
  <si>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</si>
  <si>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</si>
  <si>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</si>
  <si>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</si>
  <si>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</si>
  <si>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</si>
  <si>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</si>
  <si>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</si>
  <si>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</si>
  <si>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</si>
  <si>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</si>
  <si>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</si>
  <si>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</si>
  <si>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</si>
  <si>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</si>
  <si>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</si>
  <si>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</si>
  <si>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</si>
  <si>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</si>
  <si>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</si>
  <si>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</si>
  <si>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</si>
  <si>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</si>
  <si>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</si>
  <si>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</si>
  <si>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</si>
  <si>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</si>
  <si>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</si>
  <si>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</si>
  <si>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</si>
  <si>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</si>
  <si>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</si>
  <si>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</si>
  <si>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</si>
  <si>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</si>
  <si>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</si>
  <si>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</si>
  <si>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</si>
  <si>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</si>
  <si>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</si>
  <si>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</si>
  <si>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</si>
  <si>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</si>
  <si>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</si>
  <si>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</si>
  <si>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</si>
  <si>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</si>
  <si>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</si>
  <si>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</si>
  <si>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</si>
  <si>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</si>
  <si>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</si>
  <si>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</si>
  <si>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</si>
  <si>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</si>
  <si>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</si>
  <si>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</si>
  <si>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</si>
  <si>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</si>
  <si>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</si>
  <si>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</si>
  <si>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</si>
  <si>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</si>
  <si>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</si>
  <si>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</si>
  <si>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</si>
  <si>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</si>
  <si>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</si>
  <si>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</si>
  <si>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</si>
  <si>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</si>
  <si>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</si>
  <si>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</si>
  <si>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</si>
  <si>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</si>
  <si>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</si>
  <si>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</si>
  <si>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</si>
  <si>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</si>
  <si>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</si>
  <si>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</si>
  <si>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</si>
  <si>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</si>
  <si>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</si>
  <si>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</si>
  <si>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</si>
  <si>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</si>
  <si>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</si>
  <si>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</si>
  <si>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</si>
  <si>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</si>
  <si>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</si>
  <si>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</si>
  <si>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</si>
  <si>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</si>
  <si>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</si>
  <si>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</si>
  <si>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</si>
  <si>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</si>
  <si>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</si>
  <si>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</si>
  <si>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</si>
  <si>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</si>
  <si>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</si>
  <si>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</si>
  <si>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</si>
  <si>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</si>
  <si>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</si>
  <si>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</si>
  <si>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</si>
  <si>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</si>
  <si>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</si>
  <si>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</si>
  <si>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</si>
  <si>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</si>
  <si>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</si>
  <si>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</si>
  <si>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</si>
  <si>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</si>
  <si>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</si>
  <si>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</si>
  <si>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</si>
  <si>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</si>
  <si>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</si>
  <si>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</si>
  <si>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</si>
  <si>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</si>
  <si>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</si>
  <si>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</si>
  <si>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</si>
  <si>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</si>
  <si>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</si>
  <si>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</si>
  <si>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</si>
  <si>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</si>
  <si>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</si>
  <si>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</si>
  <si>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</si>
  <si>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</si>
  <si>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</si>
  <si>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</si>
  <si>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</si>
  <si>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</si>
  <si>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</si>
  <si>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</si>
  <si>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</si>
  <si>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</si>
  <si>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</si>
  <si>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</si>
  <si>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</si>
  <si>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</si>
  <si>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</si>
  <si>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</si>
  <si>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</si>
  <si>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</si>
  <si>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</si>
  <si>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</si>
  <si>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</si>
  <si>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</si>
  <si>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</si>
  <si>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</si>
  <si>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</si>
  <si>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</si>
  <si>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</si>
  <si>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</si>
  <si>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</si>
  <si>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</si>
  <si>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</si>
  <si>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</si>
  <si>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</si>
  <si>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</si>
  <si>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</si>
  <si>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</si>
  <si>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</si>
  <si>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</si>
  <si>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</si>
  <si>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</si>
  <si>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</si>
  <si>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</si>
  <si>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</si>
  <si>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</si>
  <si>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</si>
  <si>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</si>
  <si>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</si>
  <si>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</si>
  <si>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</si>
  <si>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</si>
  <si>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</si>
  <si>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</si>
  <si>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</si>
  <si>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</si>
  <si>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</si>
  <si>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</si>
  <si>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</si>
  <si>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</si>
  <si>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</si>
  <si>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</si>
  <si>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</si>
  <si>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</si>
  <si>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</si>
  <si>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</si>
  <si>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</si>
  <si>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</si>
  <si>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</si>
  <si>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</si>
  <si>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</si>
  <si>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</si>
  <si>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</si>
  <si>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</si>
  <si>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</si>
  <si>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</si>
  <si>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</si>
  <si>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</si>
  <si>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</si>
  <si>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</si>
  <si>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</si>
  <si>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</si>
  <si>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</si>
  <si>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</si>
  <si>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</si>
  <si>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</si>
  <si>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</si>
  <si>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</si>
  <si>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</si>
  <si>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</si>
  <si>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</si>
  <si>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</si>
  <si>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</si>
  <si>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</si>
  <si>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</si>
  <si>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</si>
  <si>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</si>
  <si>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</si>
  <si>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</si>
  <si>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</si>
  <si>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</si>
  <si>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</si>
  <si>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</si>
  <si>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</si>
  <si>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</si>
  <si>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</si>
  <si>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</si>
  <si>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</si>
  <si>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</si>
  <si>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</si>
  <si>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</si>
  <si>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</si>
  <si>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</si>
  <si>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</si>
  <si>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</si>
  <si>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</si>
  <si>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</si>
  <si>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</si>
  <si>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</si>
  <si>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</si>
  <si>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</si>
  <si>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</si>
  <si>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</si>
  <si>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</si>
  <si>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</si>
  <si>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</si>
  <si>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</si>
  <si>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</si>
  <si>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</si>
  <si>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</si>
  <si>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</si>
  <si>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</si>
  <si>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</si>
  <si>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</si>
  <si>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</si>
  <si>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</si>
  <si>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</si>
  <si>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</si>
  <si>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</si>
  <si>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</si>
  <si>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</si>
  <si>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</si>
  <si>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</si>
  <si>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</si>
  <si>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</si>
  <si>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</si>
  <si>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</si>
  <si>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</si>
  <si>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</si>
  <si>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</si>
  <si>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</si>
  <si>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</si>
  <si>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</si>
  <si>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</si>
  <si>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</si>
  <si>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</si>
  <si>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</si>
  <si>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</si>
  <si>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</si>
  <si>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</si>
  <si>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</si>
  <si>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</si>
  <si>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</si>
  <si>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</si>
  <si>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</si>
  <si>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</si>
  <si>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</si>
  <si>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</si>
  <si>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</si>
  <si>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</si>
  <si>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</si>
  <si>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</si>
  <si>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</si>
  <si>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</si>
  <si>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</si>
  <si>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</si>
  <si>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</si>
  <si>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</si>
  <si>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</si>
  <si>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</si>
  <si>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</si>
  <si>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</si>
  <si>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</si>
  <si>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</si>
  <si>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</si>
  <si>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</si>
  <si>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</si>
  <si>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</si>
  <si>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</si>
  <si>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</si>
  <si>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</si>
  <si>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</si>
  <si>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</si>
  <si>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</si>
  <si>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</si>
  <si>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</si>
  <si>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</si>
  <si>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</si>
  <si>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</si>
  <si>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</si>
  <si>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</si>
  <si>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</si>
  <si>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</si>
  <si>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</si>
  <si>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</si>
  <si>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</si>
  <si>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</si>
  <si>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</si>
  <si>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</si>
  <si>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</si>
  <si>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</si>
  <si>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</si>
  <si>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</si>
  <si>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</si>
  <si>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</si>
  <si>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</si>
  <si>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</si>
  <si>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</si>
  <si>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</si>
  <si>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</si>
  <si>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</si>
  <si>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</si>
  <si>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</si>
  <si>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</si>
  <si>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</si>
  <si>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</si>
  <si>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</si>
  <si>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</si>
  <si>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</si>
  <si>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</si>
  <si>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</si>
  <si>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</si>
  <si>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</si>
  <si>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</si>
  <si>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</si>
  <si>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</si>
  <si>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</si>
  <si>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</si>
  <si>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</si>
  <si>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</si>
  <si>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</si>
  <si>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</si>
  <si>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</si>
  <si>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</si>
  <si>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</si>
  <si>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</si>
  <si>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</si>
  <si>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</si>
  <si>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</si>
  <si>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</si>
  <si>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</si>
  <si>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</si>
  <si>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</si>
  <si>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</si>
  <si>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</si>
  <si>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</si>
  <si>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</si>
  <si>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</si>
  <si>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</si>
  <si>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</si>
  <si>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</si>
  <si>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</si>
  <si>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</si>
  <si>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</si>
  <si>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</si>
  <si>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</si>
  <si>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</si>
  <si>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</si>
  <si>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</si>
  <si>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</si>
  <si>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</si>
  <si>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</si>
  <si>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</si>
  <si>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</si>
  <si>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</si>
  <si>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</si>
  <si>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</si>
  <si>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</si>
  <si>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</si>
  <si>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</si>
  <si>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</si>
  <si>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</si>
  <si>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</si>
  <si>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</si>
  <si>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</si>
  <si>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</si>
  <si>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</si>
  <si>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</si>
  <si>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</si>
  <si>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</si>
  <si>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</si>
  <si>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</si>
  <si>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</si>
  <si>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</si>
  <si>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</si>
  <si>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</si>
  <si>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</si>
  <si>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</si>
  <si>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</si>
  <si>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</si>
  <si>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</si>
  <si>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</si>
  <si>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</si>
  <si>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</si>
  <si>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</si>
  <si>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</si>
  <si>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</si>
  <si>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</si>
  <si>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</si>
  <si>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</si>
  <si>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</si>
  <si>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</si>
  <si>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</si>
  <si>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</si>
  <si>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</si>
  <si>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</si>
  <si>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</si>
  <si>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</si>
  <si>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</si>
  <si>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</si>
  <si>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</si>
  <si>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</si>
  <si>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</si>
  <si>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</si>
  <si>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</si>
  <si>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</si>
  <si>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</si>
  <si>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</si>
  <si>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</si>
  <si>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</si>
  <si>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</si>
  <si>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</si>
  <si>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</si>
  <si>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</si>
  <si>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</si>
  <si>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</si>
  <si>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</si>
  <si>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</si>
  <si>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</si>
  <si>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</si>
  <si>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</si>
  <si>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</si>
  <si>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</si>
  <si>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</si>
  <si>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</si>
  <si>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</si>
  <si>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</si>
  <si>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</si>
  <si>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</si>
  <si>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</si>
  <si>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</si>
  <si>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</si>
  <si>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</si>
  <si>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</si>
  <si>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</si>
  <si>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</si>
  <si>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</si>
  <si>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</si>
  <si>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</si>
  <si>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</si>
  <si>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</si>
  <si>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</si>
  <si>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</si>
  <si>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</si>
  <si>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</si>
  <si>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</si>
  <si>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</si>
  <si>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</si>
  <si>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</si>
  <si>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</si>
  <si>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</si>
  <si>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</si>
  <si>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</si>
  <si>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</si>
  <si>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</si>
  <si>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</si>
  <si>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</si>
  <si>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</si>
  <si>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</si>
  <si>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</si>
  <si>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</si>
  <si>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</si>
  <si>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</si>
  <si>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</si>
  <si>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</si>
  <si>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</si>
  <si>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</si>
  <si>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</si>
  <si>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</si>
  <si>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</si>
  <si>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</si>
  <si>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</si>
  <si>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</si>
  <si>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</si>
  <si>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</si>
  <si>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</si>
  <si>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</si>
  <si>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</si>
  <si>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</si>
  <si>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</si>
  <si>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</si>
  <si>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</si>
  <si>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</si>
  <si>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</si>
  <si>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</si>
  <si>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</si>
  <si>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</si>
  <si>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</si>
  <si>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</si>
  <si>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</si>
  <si>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</si>
  <si>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</si>
  <si>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</si>
  <si>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</si>
  <si>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</si>
  <si>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</si>
  <si>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</si>
  <si>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</si>
  <si>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</si>
  <si>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</si>
  <si>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</si>
  <si>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</si>
  <si>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</si>
  <si>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</si>
  <si>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</si>
  <si>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</si>
  <si>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</si>
  <si>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</si>
  <si>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</si>
  <si>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</si>
  <si>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</si>
  <si>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</si>
  <si>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</si>
  <si>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</si>
  <si>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</si>
  <si>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</si>
  <si>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</si>
  <si>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</si>
  <si>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</si>
  <si>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</si>
  <si>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</si>
  <si>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</si>
  <si>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</si>
  <si>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</si>
  <si>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</si>
  <si>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</si>
  <si>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</si>
  <si>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</si>
  <si>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</si>
  <si>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</si>
  <si>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</si>
  <si>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</si>
  <si>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</si>
  <si>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</si>
  <si>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</si>
  <si>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</si>
  <si>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</si>
  <si>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</si>
  <si>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</si>
  <si>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</si>
  <si>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</si>
  <si>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</si>
  <si>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</si>
  <si>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</si>
  <si>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</si>
  <si>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</si>
  <si>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</si>
  <si>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</si>
  <si>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</si>
  <si>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</si>
  <si>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</si>
  <si>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</si>
  <si>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</si>
  <si>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</si>
  <si>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</si>
  <si>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</si>
  <si>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</si>
  <si>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</si>
  <si>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</si>
  <si>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</si>
  <si>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</si>
  <si>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</si>
  <si>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</si>
  <si>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</si>
  <si>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</si>
  <si>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</si>
  <si>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</si>
  <si>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</si>
  <si>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</si>
  <si>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</si>
  <si>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</si>
  <si>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</si>
  <si>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</si>
  <si>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</si>
  <si>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</si>
  <si>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</si>
  <si>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</si>
  <si>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</si>
  <si>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</si>
  <si>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</si>
  <si>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</si>
  <si>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</si>
  <si>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</si>
  <si>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</si>
  <si>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</si>
  <si>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</si>
  <si>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</si>
  <si>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</si>
  <si>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</si>
  <si>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</si>
  <si>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</si>
  <si>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</si>
  <si>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</si>
  <si>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</si>
  <si>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</si>
  <si>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</si>
  <si>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</si>
  <si>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</si>
  <si>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</si>
  <si>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</si>
  <si>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</si>
  <si>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</si>
  <si>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</si>
  <si>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</si>
  <si>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</si>
  <si>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</si>
  <si>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</si>
  <si>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</si>
  <si>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</si>
  <si>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</si>
  <si>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</si>
  <si>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</si>
  <si>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</si>
  <si>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</si>
  <si>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</si>
  <si>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</si>
  <si>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</si>
  <si>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</si>
  <si>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</si>
  <si>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</si>
  <si>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</si>
  <si>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</si>
  <si>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</si>
  <si>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</si>
  <si>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</si>
  <si>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</si>
  <si>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</si>
  <si>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</si>
  <si>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</si>
  <si>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</si>
  <si>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</si>
  <si>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</si>
  <si>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</si>
  <si>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</si>
  <si>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</si>
  <si>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</si>
  <si>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</si>
  <si>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</si>
  <si>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</si>
  <si>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</si>
  <si>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</si>
  <si>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</si>
  <si>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</si>
  <si>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</si>
  <si>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</si>
  <si>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</si>
  <si>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</si>
  <si>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</si>
  <si>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</si>
  <si>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</si>
  <si>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</si>
  <si>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</si>
  <si>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</si>
  <si>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</si>
  <si>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</si>
  <si>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</si>
  <si>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</si>
  <si>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</si>
  <si>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</si>
  <si>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</si>
  <si>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</si>
  <si>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</si>
  <si>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</si>
  <si>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</si>
  <si>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</si>
  <si>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</si>
  <si>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</si>
  <si>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</si>
  <si>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</si>
  <si>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</si>
  <si>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</si>
  <si>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</si>
  <si>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</si>
  <si>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</si>
  <si>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</si>
  <si>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</si>
  <si>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</si>
  <si>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</si>
  <si>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</si>
  <si>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</si>
  <si>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</si>
  <si>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</si>
  <si>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</si>
  <si>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</si>
  <si>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</si>
  <si>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</si>
  <si>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</si>
  <si>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</si>
  <si>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</si>
  <si>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</si>
  <si>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</si>
  <si>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</si>
  <si>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</si>
  <si>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</si>
  <si>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</si>
  <si>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</si>
  <si>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</si>
  <si>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</si>
  <si>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</si>
  <si>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</si>
  <si>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</si>
  <si>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</si>
  <si>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</si>
  <si>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</si>
  <si>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</si>
  <si>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</si>
  <si>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</si>
  <si>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</si>
  <si>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</si>
  <si>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</si>
  <si>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</si>
  <si>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</si>
  <si>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</si>
  <si>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</si>
  <si>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</si>
  <si>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</si>
  <si>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</si>
  <si>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</si>
  <si>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</si>
  <si>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</si>
  <si>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</si>
  <si>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</si>
  <si>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</si>
  <si>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</si>
  <si>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</si>
  <si>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</si>
  <si>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</si>
  <si>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</si>
  <si>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</si>
  <si>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</si>
  <si>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</si>
  <si>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</si>
  <si>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</si>
  <si>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</si>
  <si>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</si>
  <si>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</si>
  <si>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</si>
  <si>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</si>
  <si>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</si>
  <si>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</si>
  <si>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</si>
  <si>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</si>
  <si>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</si>
  <si>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</si>
  <si>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</si>
  <si>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</si>
  <si>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</si>
  <si>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</si>
  <si>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</si>
  <si>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</si>
  <si>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</si>
  <si>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</si>
  <si>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</si>
  <si>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</si>
  <si>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</si>
  <si>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</si>
  <si>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</si>
  <si>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</si>
  <si>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</si>
  <si>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</si>
  <si>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</si>
  <si>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</si>
  <si>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</si>
  <si>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</si>
  <si>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</si>
  <si>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</si>
  <si>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</si>
  <si>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</si>
  <si>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</si>
  <si>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</si>
  <si>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</si>
  <si>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</si>
  <si>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</si>
  <si>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</si>
  <si>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</si>
  <si>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</si>
  <si>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</si>
  <si>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</si>
  <si>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</si>
  <si>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</si>
  <si>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</si>
  <si>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</si>
  <si>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</si>
  <si>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</si>
  <si>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</si>
  <si>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</si>
  <si>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</si>
  <si>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</si>
  <si>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</si>
  <si>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</si>
  <si>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</si>
  <si>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</si>
  <si>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</si>
  <si>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</si>
  <si>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</si>
  <si>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</si>
  <si>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</si>
  <si>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</si>
  <si>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</si>
  <si>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</si>
  <si>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</si>
  <si>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</si>
  <si>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</si>
  <si>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</si>
  <si>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</si>
  <si>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</si>
  <si>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</si>
  <si>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</si>
  <si>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</si>
  <si>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</si>
  <si>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</si>
  <si>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</si>
  <si>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</si>
  <si>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</si>
  <si>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</si>
  <si>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</si>
  <si>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</si>
  <si>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</si>
  <si>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</si>
  <si>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</si>
  <si>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</si>
  <si>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</si>
  <si>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</si>
  <si>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</si>
  <si>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</si>
  <si>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</si>
  <si>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</si>
  <si>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</si>
  <si>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</si>
  <si>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</si>
  <si>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</si>
  <si>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</si>
  <si>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</si>
  <si>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</si>
  <si>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</si>
  <si>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</si>
  <si>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</si>
  <si>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</si>
  <si>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</si>
  <si>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</si>
  <si>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</si>
  <si>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</si>
  <si>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</si>
  <si>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</si>
  <si>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</si>
  <si>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</si>
  <si>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</si>
  <si>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</si>
  <si>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</si>
  <si>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</si>
  <si>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</si>
  <si>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</si>
  <si>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</si>
  <si>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</si>
  <si>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</si>
  <si>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</si>
  <si>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</si>
  <si>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</si>
  <si>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</si>
  <si>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</si>
  <si>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</si>
  <si>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</si>
  <si>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</si>
  <si>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</si>
  <si>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</si>
  <si>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</si>
  <si>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</si>
  <si>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</si>
  <si>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</si>
  <si>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</si>
  <si>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</si>
  <si>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</si>
  <si>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</si>
  <si>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</si>
  <si>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</si>
  <si>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</si>
  <si>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</si>
  <si>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</si>
  <si>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</si>
  <si>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</si>
  <si>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</si>
  <si>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</si>
  <si>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</si>
  <si>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</si>
  <si>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</si>
  <si>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</si>
  <si>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</si>
  <si>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</si>
  <si>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</si>
  <si>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</si>
  <si>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</si>
  <si>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</si>
  <si>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</si>
  <si>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</si>
  <si>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</si>
  <si>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</si>
  <si>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</si>
  <si>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</si>
  <si>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</si>
  <si>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</si>
  <si>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</si>
  <si>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</si>
  <si>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</si>
  <si>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</si>
  <si>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</si>
  <si>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</si>
  <si>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</si>
  <si>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</si>
  <si>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</si>
  <si>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</si>
  <si>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</si>
  <si>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</si>
  <si>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</si>
  <si>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</si>
  <si>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</si>
  <si>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</si>
  <si>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</si>
  <si>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</si>
  <si>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</si>
  <si>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</si>
  <si>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</si>
  <si>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</si>
  <si>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</si>
  <si>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</si>
  <si>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</si>
  <si>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</si>
  <si>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</si>
  <si>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</si>
  <si>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</si>
  <si>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</si>
  <si>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</si>
  <si>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</si>
  <si>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</si>
  <si>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</si>
  <si>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</si>
  <si>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</si>
  <si>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</si>
  <si>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</si>
  <si>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</si>
  <si>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</si>
  <si>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</si>
  <si>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</si>
  <si>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</si>
  <si>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</si>
  <si>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</si>
  <si>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</si>
  <si>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</si>
  <si>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</si>
  <si>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</si>
  <si>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</si>
  <si>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</si>
  <si>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</si>
  <si>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</si>
  <si>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</si>
  <si>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</si>
  <si>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</si>
  <si>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</si>
  <si>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</si>
  <si>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</si>
  <si>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</si>
  <si>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</si>
  <si>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</si>
  <si>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</si>
  <si>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</si>
  <si>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</si>
  <si>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</si>
  <si>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</si>
  <si>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</si>
  <si>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</si>
  <si>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</si>
  <si>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</si>
  <si>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</si>
  <si>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</si>
  <si>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</si>
  <si>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</si>
  <si>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</si>
  <si>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</si>
  <si>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</si>
  <si>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</si>
  <si>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</si>
  <si>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</si>
  <si>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</si>
  <si>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</si>
  <si>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</si>
  <si>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</si>
  <si>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</si>
  <si>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</si>
  <si>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</si>
  <si>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</si>
  <si>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</si>
  <si>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</si>
  <si>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</si>
  <si>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</si>
  <si>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</si>
  <si>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</si>
  <si>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</si>
  <si>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</si>
  <si>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</si>
  <si>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</si>
  <si>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</si>
  <si>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</si>
  <si>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</si>
  <si>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</si>
  <si>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</si>
  <si>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</si>
  <si>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</si>
  <si>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</si>
  <si>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</si>
  <si>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</si>
  <si>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</si>
  <si>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</si>
  <si>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</si>
  <si>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</si>
  <si>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</si>
  <si>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</si>
  <si>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</si>
  <si>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</si>
  <si>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</si>
  <si>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</si>
  <si>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</si>
  <si>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</si>
  <si>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</si>
  <si>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</si>
  <si>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</si>
  <si>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</si>
  <si>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</si>
  <si>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</si>
  <si>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</si>
  <si>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</si>
  <si>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</si>
  <si>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</si>
  <si>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</si>
  <si>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</si>
  <si>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</si>
  <si>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</si>
  <si>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</si>
  <si>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</si>
  <si>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</si>
  <si>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</si>
  <si>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</si>
  <si>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</si>
  <si>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</si>
  <si>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</si>
  <si>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</si>
  <si>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</si>
  <si>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</si>
  <si>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</si>
  <si>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</si>
  <si>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</si>
  <si>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</si>
  <si>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</si>
  <si>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</si>
  <si>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</si>
  <si>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</si>
  <si>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</si>
  <si>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</si>
  <si>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</si>
  <si>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</si>
  <si>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</si>
  <si>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</si>
  <si>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</si>
  <si>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</si>
  <si>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</si>
  <si>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</si>
  <si>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</si>
  <si>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</si>
  <si>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SPACES</t>
  </si>
  <si>
    <t>INDIE ROCK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</si>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</sst>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4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B-42EE-8FCE-17039DB7301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B-42EE-8FCE-17039DB7301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B-42EE-8FCE-17039DB7301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B-42EE-8FCE-17039DB7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561968"/>
        <c:axId val="2042560720"/>
      </c:barChart>
      <c:catAx>
        <c:axId val="20425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60720"/>
        <c:crosses val="autoZero"/>
        <c:auto val="1"/>
        <c:lblAlgn val="ctr"/>
        <c:lblOffset val="100"/>
        <c:noMultiLvlLbl val="0"/>
      </c:catAx>
      <c:valAx>
        <c:axId val="20425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F-4E7D-9B12-E394BF8588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F-4E7D-9B12-E394BF8588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F-4E7D-9B12-E394BF858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47056"/>
        <c:axId val="2048547888"/>
      </c:barChart>
      <c:catAx>
        <c:axId val="20485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47888"/>
        <c:crosses val="autoZero"/>
        <c:auto val="1"/>
        <c:lblAlgn val="ctr"/>
        <c:lblOffset val="100"/>
        <c:noMultiLvlLbl val="0"/>
      </c:catAx>
      <c:valAx>
        <c:axId val="20485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F-4076-BE0F-05D3C7B95B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F-4076-BE0F-05D3C7B95B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4F-4076-BE0F-05D3C7B95B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4F-4076-BE0F-05D3C7B95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82592"/>
        <c:axId val="351287168"/>
      </c:lineChart>
      <c:catAx>
        <c:axId val="35128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87168"/>
        <c:crosses val="autoZero"/>
        <c:auto val="1"/>
        <c:lblAlgn val="ctr"/>
        <c:lblOffset val="100"/>
        <c:noMultiLvlLbl val="0"/>
      </c:catAx>
      <c:valAx>
        <c:axId val="3512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8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1DA0F534-E179-4B10-8429-85C335E95BD9}">
          <cx:tx>
            <cx:txData>
              <cx:f>_xlchart.v1.8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4CBAE1-62FB-4FD5-8C52-FF7E494BEEC9}">
          <cx:tx>
            <cx:txData>
              <cx:f>_xlchart.v1.10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4FCFAB-28E6-4F50-BDB0-AE5B4B941DAD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549275</xdr:colOff>
      <xdr:row>5</xdr:row>
      <xdr:rowOff>58737</xdr:rowOff>
    </xdr:from>
    <xdr:to>
      <xdr:col>16</xdr:col>
      <xdr:colOff>244475</xdr:colOff>
      <xdr:row>20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B7289-24BB-0454-8764-0282E511F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584199</xdr:colOff>
      <xdr:row>12</xdr:row>
      <xdr:rowOff>87312</xdr:rowOff>
    </xdr:from>
    <xdr:to>
      <xdr:col>21</xdr:col>
      <xdr:colOff>142875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B5F89-4496-A7EA-A244-4D02C5220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163512</xdr:rowOff>
    </xdr:from>
    <xdr:to>
      <xdr:col>14</xdr:col>
      <xdr:colOff>139700</xdr:colOff>
      <xdr:row>18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5872A-A843-77B6-788B-1EA43B41C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27264F-D959-C4FE-F1E7-69477B73FB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E01104-0833-D5F2-E69A-AE762DBFDC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assis" refreshedDate="44737.736018518517" createdVersion="8" refreshedVersion="8" minRefreshableVersion="3" recordCount="4114" xr:uid="{B7633F18-7392-4FB6-A54E-62066F6A70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assis" refreshedDate="44737.759277314814" createdVersion="8" refreshedVersion="8" minRefreshableVersion="3" recordCount="4114" xr:uid="{DFEFCCC5-C2E3-43D7-9C76-AAD2DAD714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F8CF-45BC-4670-9E96-CFCD3874BD5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C692A-EF39-4281-9F7D-CD7A00831236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5BB9-B9FA-4120-814C-BCAA666C0A14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AFABEB-428B-4506-A169-43949BD633A7}" name="Table1" displayName="Table1" ref="A1:F6" totalsRowShown="0">
  <autoFilter ref="A1:F6" xr:uid="{5FAFABEB-428B-4506-A169-43949BD633A7}"/>
  <tableColumns count="6">
    <tableColumn id="1" xr3:uid="{6186EEA9-AE55-4DDE-A8D6-73929BA47A24}" name="Name"/>
    <tableColumn id="2" xr3:uid="{1D185105-D517-4B8A-BD7D-170F195A48C9}" name="Blurb" dataDxfId="39">
      <calculatedColumnFormula>VLOOKUP(A2,Kickstarter!B:P,2,FALSE)</calculatedColumnFormula>
    </tableColumn>
    <tableColumn id="3" xr3:uid="{87995CDC-2F7E-4291-8BB0-411C10AE0F89}" name="Goal" dataDxfId="38">
      <calculatedColumnFormula>VLOOKUP(A2,Kickstarter!B:P,3,FALSE)</calculatedColumnFormula>
    </tableColumn>
    <tableColumn id="4" xr3:uid="{F464A39E-D6D2-4704-BDEE-8CD7BA1EB621}" name="Pledged" dataDxfId="37">
      <calculatedColumnFormula>VLOOKUP(A2,Kickstarter!B:P,4,FALSE)</calculatedColumnFormula>
    </tableColumn>
    <tableColumn id="5" xr3:uid="{18CD118B-43FA-4DF5-8D2A-6BF812C0D07C}" name="Average Donation" dataDxfId="36">
      <calculatedColumnFormula>VLOOKUP(A2,Kickstarter!B:P,15,FALSE)</calculatedColumnFormula>
    </tableColumn>
    <tableColumn id="6" xr3:uid="{DB6D1D2A-0BCE-45BE-B618-92DE2ED622B9}" name="# of Backers">
      <calculatedColumnFormula>VLOOKUP(A2,Kickstarter!B:P,11,FALSE)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36328125" bestFit="1" customWidth="1"/>
    <col min="16" max="16" width="21.26953125" bestFit="1" customWidth="1"/>
    <col min="17" max="17" width="19.453125" bestFit="1" customWidth="1"/>
    <col min="18" max="18" width="15.7265625" customWidth="1"/>
    <col min="19" max="20" width="27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ROUND(E2/D2*100,0 )</f>
        <v>7814</v>
      </c>
      <c r="P2" s="9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ROUND(E3/D3*100,0 )</f>
        <v>21535</v>
      </c>
      <c r="P3" s="9">
        <f t="shared" ref="P3:P66" si="1">IFERROR(ROUND(E3/L3,2),0)</f>
        <v>1389.36</v>
      </c>
      <c r="Q3" s="12" t="s">
        <v>8308</v>
      </c>
      <c r="R3" t="s">
        <v>8310</v>
      </c>
      <c r="S3" s="15">
        <f t="shared" ref="S3:T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2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2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2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2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2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2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2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2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2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2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2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2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2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2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2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2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2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2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2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2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2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2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2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2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2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2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2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2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2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2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2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2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2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2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2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2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2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2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2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2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2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2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2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2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2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2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2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2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2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2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2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2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2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2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2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2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2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ROUND(E67/D67*100,0 )</f>
        <v>579</v>
      </c>
      <c r="P67" s="9">
        <f t="shared" ref="P67:P130" si="5">IFERROR(ROUND(E67/L67,2),0)</f>
        <v>61.38</v>
      </c>
      <c r="Q67" s="12" t="s">
        <v>8308</v>
      </c>
      <c r="R67" t="s">
        <v>8309</v>
      </c>
      <c r="S67" s="15">
        <f t="shared" ref="S67:T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2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2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2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2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2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2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2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2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2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2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2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2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2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2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2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2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2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2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2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2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2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2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2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2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2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2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2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2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2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2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2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2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2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2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2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2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2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2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2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2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2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2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2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2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2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2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2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2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2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2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2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2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2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2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2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2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2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2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2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2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2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2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2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ROUND(E131/D131*100,0 )</f>
        <v>120</v>
      </c>
      <c r="P131" s="9">
        <f t="shared" ref="P131:P194" si="9">IFERROR(ROUND(E131/L131,2),0)</f>
        <v>118.45</v>
      </c>
      <c r="Q131" s="12" t="s">
        <v>8308</v>
      </c>
      <c r="R131" t="s">
        <v>8309</v>
      </c>
      <c r="S131" s="15">
        <f t="shared" ref="S131:T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2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2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2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2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2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2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2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2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2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2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2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2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2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2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2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2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2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2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2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2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2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2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2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2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2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2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2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2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2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2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2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2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2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2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2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2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2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2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2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2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2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2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2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2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2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2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2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2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2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2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2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2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2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2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2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2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2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2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2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2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2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2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2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ROUND(E195/D195*100,0 )</f>
        <v>104</v>
      </c>
      <c r="P195" s="9">
        <f t="shared" ref="P195:P258" si="13">IFERROR(ROUND(E195/L195,2),0)</f>
        <v>922.22</v>
      </c>
      <c r="Q195" s="12" t="s">
        <v>8323</v>
      </c>
      <c r="R195" t="s">
        <v>8324</v>
      </c>
      <c r="S195" s="15">
        <f t="shared" ref="S195:T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2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2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2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2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2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2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2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2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2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2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2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2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2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2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2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2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2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2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2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2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2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2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2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2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2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2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2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2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2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2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2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2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2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2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2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2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2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2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2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2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2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2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2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2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2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2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2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2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2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2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2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2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2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2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2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2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2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2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2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2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2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2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2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ROUND(E259/D259*100,0 )</f>
        <v>265</v>
      </c>
      <c r="P259" s="9">
        <f t="shared" ref="P259:P322" si="17">IFERROR(ROUND(E259/L259,2),0)</f>
        <v>57.63</v>
      </c>
      <c r="Q259" s="12" t="s">
        <v>8323</v>
      </c>
      <c r="R259" t="s">
        <v>8324</v>
      </c>
      <c r="S259" s="15">
        <f t="shared" ref="S259:T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2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2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2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2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2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2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2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2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2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2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2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2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2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2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2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2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2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2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2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2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2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2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2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2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2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2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2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2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2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2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2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2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2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2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2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2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2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2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2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2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2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2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2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2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2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2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2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2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2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2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2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2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2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2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2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2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2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2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2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2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2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2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2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ROUND(E323/D323*100,0 )</f>
        <v>29</v>
      </c>
      <c r="P323" s="9">
        <f t="shared" ref="P323:P386" si="21">IFERROR(ROUND(E323/L323,2),0)</f>
        <v>85</v>
      </c>
      <c r="Q323" s="12" t="s">
        <v>8308</v>
      </c>
      <c r="R323" t="s">
        <v>8310</v>
      </c>
      <c r="S323" s="15">
        <f t="shared" ref="S323:T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2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2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2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2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2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2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2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2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2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2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2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2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2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2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2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2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2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2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2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2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2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2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2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2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2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2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2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2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2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2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2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2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2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2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2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2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2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2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2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2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2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2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2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2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2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2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2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2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2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2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2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2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2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2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2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2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2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2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2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2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2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2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2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ROUND(E387/D387*100,0 )</f>
        <v>107</v>
      </c>
      <c r="P387" s="9">
        <f t="shared" ref="P387:P450" si="25">IFERROR(ROUND(E387/L387,2),0)</f>
        <v>97.64</v>
      </c>
      <c r="Q387" s="12" t="s">
        <v>8321</v>
      </c>
      <c r="R387" t="s">
        <v>8322</v>
      </c>
      <c r="S387" s="15">
        <f t="shared" ref="S387:T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2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2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2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2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2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2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2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2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2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2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2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2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2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2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2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2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2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2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2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2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2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2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2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2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2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2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2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2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2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2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2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2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2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2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2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2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2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2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2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2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2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2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2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2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2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2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2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2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2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2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2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2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2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2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2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2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2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2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2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2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2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2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2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ROUND(E451/D451*100,0 )</f>
        <v>118</v>
      </c>
      <c r="P451" s="9">
        <f t="shared" ref="P451:P514" si="29">IFERROR(ROUND(E451/L451,2),0)</f>
        <v>180.41</v>
      </c>
      <c r="Q451" s="12" t="s">
        <v>8313</v>
      </c>
      <c r="R451" t="s">
        <v>8314</v>
      </c>
      <c r="S451" s="15">
        <f t="shared" ref="S451:T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2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2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2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2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2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2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2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2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2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2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2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2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2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2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2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2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2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2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2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2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2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2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2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2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2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2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2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2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2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2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2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2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2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2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2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2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2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2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2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2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2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2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2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2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2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2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2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2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2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2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2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2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2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2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2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2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2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2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2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2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2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2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2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ROUND(E515/D515*100,0 )</f>
        <v>102</v>
      </c>
      <c r="P515" s="9">
        <f t="shared" ref="P515:P578" si="33">IFERROR(ROUND(E515/L515,2),0)</f>
        <v>88.04</v>
      </c>
      <c r="Q515" s="12" t="s">
        <v>8327</v>
      </c>
      <c r="R515" t="s">
        <v>8331</v>
      </c>
      <c r="S515" s="15">
        <f t="shared" ref="S515:T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2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2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2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2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2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2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2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2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2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2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2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2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2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2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2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2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2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2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2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2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2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2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2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2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2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2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2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2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2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2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2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2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2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2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2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2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2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2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2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2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2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2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2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2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2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2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2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2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2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2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2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2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2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2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2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2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2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2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2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2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2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2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2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ROUND(E579/D579*100,0 )</f>
        <v>127</v>
      </c>
      <c r="P579" s="9">
        <f t="shared" ref="P579:P642" si="37">IFERROR(ROUND(E579/L579,2),0)</f>
        <v>69.569999999999993</v>
      </c>
      <c r="Q579" s="12" t="s">
        <v>8323</v>
      </c>
      <c r="R579" t="s">
        <v>8326</v>
      </c>
      <c r="S579" s="15">
        <f t="shared" ref="S579:T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2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2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2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2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2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2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2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2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2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2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2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2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2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2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2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2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2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2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2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2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2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2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2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2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2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2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2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2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2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2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2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2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2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2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2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2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2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2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2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2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2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2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2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2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2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2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2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2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2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2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2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2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2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2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2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2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2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2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2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2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2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2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2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ROUND(E643/D643*100,0 )</f>
        <v>119</v>
      </c>
      <c r="P643" s="9">
        <f t="shared" ref="P643:P706" si="41">IFERROR(ROUND(E643/L643,2),0)</f>
        <v>50.16</v>
      </c>
      <c r="Q643" s="12" t="s">
        <v>8323</v>
      </c>
      <c r="R643" t="s">
        <v>8326</v>
      </c>
      <c r="S643" s="15">
        <f t="shared" ref="S643:T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2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2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2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2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2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2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2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2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2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2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2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2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2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2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2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2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2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2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2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2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2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2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2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2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2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2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2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2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2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2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2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2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2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2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2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2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2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2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2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2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2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2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2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2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2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2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2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2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2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2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2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2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2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2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2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2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2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2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2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2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2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2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2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ROUND(E707/D707*100,0 )</f>
        <v>102</v>
      </c>
      <c r="P707" s="9">
        <f t="shared" ref="P707:P770" si="45">IFERROR(ROUND(E707/L707,2),0)</f>
        <v>137.24</v>
      </c>
      <c r="Q707" s="12" t="s">
        <v>8323</v>
      </c>
      <c r="R707" t="s">
        <v>8326</v>
      </c>
      <c r="S707" s="15">
        <f t="shared" ref="S707:T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2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2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2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2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2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2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2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2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2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2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2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2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2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2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2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2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2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2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2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2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2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2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2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2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2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2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2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2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2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2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2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2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2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2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2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2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2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2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2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2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2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2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2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2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2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2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2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2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2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2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2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2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2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2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2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2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2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2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2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2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2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2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2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ROUND(E771/D771*100,0 )</f>
        <v>15</v>
      </c>
      <c r="P771" s="9">
        <f t="shared" ref="P771:P834" si="49">IFERROR(ROUND(E771/L771,2),0)</f>
        <v>93.9</v>
      </c>
      <c r="Q771" s="12" t="s">
        <v>8308</v>
      </c>
      <c r="R771" t="s">
        <v>8310</v>
      </c>
      <c r="S771" s="15">
        <f t="shared" ref="S771:T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2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2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2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2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2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2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2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2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2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2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2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2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2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2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2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2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2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2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2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2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2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2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2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2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2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2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2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2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2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2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2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2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2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2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2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2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2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2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2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2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2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2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2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2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2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2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2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2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2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2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2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2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2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2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2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2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2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2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2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2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2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2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2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ROUND(E835/D835*100,0 )</f>
        <v>101</v>
      </c>
      <c r="P835" s="9">
        <f t="shared" ref="P835:P898" si="53">IFERROR(ROUND(E835/L835,2),0)</f>
        <v>104.99</v>
      </c>
      <c r="Q835" s="12" t="s">
        <v>8323</v>
      </c>
      <c r="R835" t="s">
        <v>8326</v>
      </c>
      <c r="S835" s="15">
        <f t="shared" ref="S835:T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2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2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2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2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2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2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2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2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2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2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2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2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2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2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2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2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2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2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2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2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2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2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2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2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2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2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2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2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2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2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2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2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2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2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2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2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2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2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2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2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2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2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2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2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2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2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2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2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2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2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2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2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2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2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2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2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2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2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2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2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2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2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2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ROUND(E899/D899*100,0 )</f>
        <v>29</v>
      </c>
      <c r="P899" s="9">
        <f t="shared" ref="P899:P962" si="57">IFERROR(ROUND(E899/L899,2),0)</f>
        <v>43.98</v>
      </c>
      <c r="Q899" s="12" t="s">
        <v>8316</v>
      </c>
      <c r="R899" t="s">
        <v>8334</v>
      </c>
      <c r="S899" s="15">
        <f t="shared" ref="S899:T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2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2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2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2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2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2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2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2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2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2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2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2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2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2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2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2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2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2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2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2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2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2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2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2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2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2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2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2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2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2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2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2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2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2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2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2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2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2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2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2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2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2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2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2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2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2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2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2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2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2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2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2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2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2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2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2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2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2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2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2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2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2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2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ROUND(E963/D963*100,0 )</f>
        <v>106</v>
      </c>
      <c r="P963" s="9">
        <f t="shared" ref="P963:P1026" si="61">IFERROR(ROUND(E963/L963,2),0)</f>
        <v>108.02</v>
      </c>
      <c r="Q963" s="12" t="s">
        <v>8327</v>
      </c>
      <c r="R963" t="s">
        <v>8331</v>
      </c>
      <c r="S963" s="15">
        <f t="shared" ref="S963:T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2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2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2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2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2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2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2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2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2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2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2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2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2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2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2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2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2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2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2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2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2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2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2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2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2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2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2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2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2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2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2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2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2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2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2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2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2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2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2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2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2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2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2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2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2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2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2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2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2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2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2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2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2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2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2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2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2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2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2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2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2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2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2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ROUND(E1027/D1027*100,0 )</f>
        <v>49</v>
      </c>
      <c r="P1027" s="9">
        <f t="shared" ref="P1027:P1090" si="65">IFERROR(ROUND(E1027/L1027,2),0)</f>
        <v>42.16</v>
      </c>
      <c r="Q1027" s="12" t="s">
        <v>8313</v>
      </c>
      <c r="R1027" t="s">
        <v>8314</v>
      </c>
      <c r="S1027" s="15">
        <f t="shared" ref="S1027:T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2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2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2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2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2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2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2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2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2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2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2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2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2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2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2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2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2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2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2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2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2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2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2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2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2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2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2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2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2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2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2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2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2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2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2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2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2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2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2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2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2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2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2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2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2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2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2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2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2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2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2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2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2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2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2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2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2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2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2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2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2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2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2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ROUND(E1091/D1091*100,0 )</f>
        <v>15</v>
      </c>
      <c r="P1091" s="9">
        <f t="shared" ref="P1091:P1154" si="69">IFERROR(ROUND(E1091/L1091,2),0)</f>
        <v>71.34</v>
      </c>
      <c r="Q1091" s="12" t="s">
        <v>8313</v>
      </c>
      <c r="R1091" t="s">
        <v>8314</v>
      </c>
      <c r="S1091" s="15">
        <f t="shared" ref="S1091:T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2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2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2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2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2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2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2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2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2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2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2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2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2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2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2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2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2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2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2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2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2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2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2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2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2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2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2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2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2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2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2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2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2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2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2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2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2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2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2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2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2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2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2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2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2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2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2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2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2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2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2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2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2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2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2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2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2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2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2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2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2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2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2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ROUND(E1155/D1155*100,0 )</f>
        <v>102</v>
      </c>
      <c r="P1155" s="9">
        <f t="shared" ref="P1155:P1218" si="73">IFERROR(ROUND(E1155/L1155,2),0)</f>
        <v>51.47</v>
      </c>
      <c r="Q1155" s="12" t="s">
        <v>8311</v>
      </c>
      <c r="R1155" t="s">
        <v>8333</v>
      </c>
      <c r="S1155" s="15">
        <f t="shared" ref="S1155:T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2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2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2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2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2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2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2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2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2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2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2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2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2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2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2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2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2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2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2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2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2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2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2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2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2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2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2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2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2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2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2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2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2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2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2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2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2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2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2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2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2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2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2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2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2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2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2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2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2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2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2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2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2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2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2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2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2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2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2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2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2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2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2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ROUND(E1219/D1219*100,0 )</f>
        <v>4</v>
      </c>
      <c r="P1219" s="9">
        <f t="shared" ref="P1219:P1282" si="77">IFERROR(ROUND(E1219/L1219,2),0)</f>
        <v>125.27</v>
      </c>
      <c r="Q1219" s="12" t="s">
        <v>8323</v>
      </c>
      <c r="R1219" t="s">
        <v>8324</v>
      </c>
      <c r="S1219" s="15">
        <f t="shared" ref="S1219:T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2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2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2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2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2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2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2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2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2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2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2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2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2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2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2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2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2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2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2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2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2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2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2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2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2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2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2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2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2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2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2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2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2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2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2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2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2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2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2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2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2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2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2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2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2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2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2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2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2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2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2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2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2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2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2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2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2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2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2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2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2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2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2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ROUND(E1283/D1283*100,0 )</f>
        <v>119</v>
      </c>
      <c r="P1283" s="9">
        <f t="shared" ref="P1283:P1346" si="81">IFERROR(ROUND(E1283/L1283,2),0)</f>
        <v>44.96</v>
      </c>
      <c r="Q1283" s="12" t="s">
        <v>8327</v>
      </c>
      <c r="R1283" t="s">
        <v>8338</v>
      </c>
      <c r="S1283" s="15">
        <f t="shared" ref="S1283:T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2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2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2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2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2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2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2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2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2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2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2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2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2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2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2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2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2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2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2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2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2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2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2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2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2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2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2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2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2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2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2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2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2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2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2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2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2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2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2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2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2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2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2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2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2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2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2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2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2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2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2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2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2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2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2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2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2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2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2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2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2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2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2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ROUND(E1347/D1347*100,0 )</f>
        <v>118</v>
      </c>
      <c r="P1347" s="9">
        <f t="shared" ref="P1347:P1410" si="85">IFERROR(ROUND(E1347/L1347,2),0)</f>
        <v>100.06</v>
      </c>
      <c r="Q1347" s="12" t="s">
        <v>8323</v>
      </c>
      <c r="R1347" t="s">
        <v>8326</v>
      </c>
      <c r="S1347" s="15">
        <f t="shared" ref="S1347:T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2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2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2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2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2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2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2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2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2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2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2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2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2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2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2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2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2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2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2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2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2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2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2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2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2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2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2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2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2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2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2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2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2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2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2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2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2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2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2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2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2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2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2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2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2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2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2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2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2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2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2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2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2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2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2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2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2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2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2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2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2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2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2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ROUND(E1411/D1411*100,0 )</f>
        <v>139</v>
      </c>
      <c r="P1411" s="9">
        <f t="shared" ref="P1411:P1474" si="89">IFERROR(ROUND(E1411/L1411,2),0)</f>
        <v>29.62</v>
      </c>
      <c r="Q1411" s="12" t="s">
        <v>8327</v>
      </c>
      <c r="R1411" t="s">
        <v>8331</v>
      </c>
      <c r="S1411" s="15">
        <f t="shared" ref="S1411:T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2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2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2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2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2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2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2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2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2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2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2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2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2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2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2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2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2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2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2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2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2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2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2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2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2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2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2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2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2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2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2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2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2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2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2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2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2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2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2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2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2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2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2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2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2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2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2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2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2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2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2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2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2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2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2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2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2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2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2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2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2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2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2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ROUND(E1475/D1475*100,0 )</f>
        <v>108</v>
      </c>
      <c r="P1475" s="9">
        <f t="shared" ref="P1475:P1538" si="93">IFERROR(ROUND(E1475/L1475,2),0)</f>
        <v>41.96</v>
      </c>
      <c r="Q1475" s="12" t="s">
        <v>8327</v>
      </c>
      <c r="R1475" t="s">
        <v>8328</v>
      </c>
      <c r="S1475" s="15">
        <f t="shared" ref="S1475:T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2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2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2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2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2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2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2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2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2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2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2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2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2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2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2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2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2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2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2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2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2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2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2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2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2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2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2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2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2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2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2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2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2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2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2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2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2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2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2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2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2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2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2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2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2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2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2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2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2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2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2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2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2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2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2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2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2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2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2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2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2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2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2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ROUND(E1539/D1539*100,0 )</f>
        <v>101</v>
      </c>
      <c r="P1539" s="9">
        <f t="shared" ref="P1539:P1602" si="97">IFERROR(ROUND(E1539/L1539,2),0)</f>
        <v>116.73</v>
      </c>
      <c r="Q1539" s="12" t="s">
        <v>8323</v>
      </c>
      <c r="R1539" t="s">
        <v>8324</v>
      </c>
      <c r="S1539" s="15">
        <f t="shared" ref="S1539:T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2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2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2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2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2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2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2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2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2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2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2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2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2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2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2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2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2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2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2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2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2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2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2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2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2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2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2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2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2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2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2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2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2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2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2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2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2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2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2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2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2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2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2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2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2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2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2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2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2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2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2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2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2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2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2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2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2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2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2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2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2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2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2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ROUND(E1603/D1603*100,0 )</f>
        <v>47</v>
      </c>
      <c r="P1603" s="9">
        <f t="shared" ref="P1603:P1666" si="101">IFERROR(ROUND(E1603/L1603,2),0)</f>
        <v>166.06</v>
      </c>
      <c r="Q1603" s="12" t="s">
        <v>8323</v>
      </c>
      <c r="R1603" t="s">
        <v>8326</v>
      </c>
      <c r="S1603" s="15">
        <f t="shared" ref="S1603:T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2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2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2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2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2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2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2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2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2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2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2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2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2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2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2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2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2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2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2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2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2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2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2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2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2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2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2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2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2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2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2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2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2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2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2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2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2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2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2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2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2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2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2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2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2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2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2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2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2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2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2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2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2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2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2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2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2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2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2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2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2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2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2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ROUND(E1667/D1667*100,0 )</f>
        <v>103</v>
      </c>
      <c r="P1667" s="9">
        <f t="shared" ref="P1667:P1730" si="105">IFERROR(ROUND(E1667/L1667,2),0)</f>
        <v>47.57</v>
      </c>
      <c r="Q1667" s="12" t="s">
        <v>8323</v>
      </c>
      <c r="R1667" t="s">
        <v>8335</v>
      </c>
      <c r="S1667" s="15">
        <f t="shared" ref="S1667:T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2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2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2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2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2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2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2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2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2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2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2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2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2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2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2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2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2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2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2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2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2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2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2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2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2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2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2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2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2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2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2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2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2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2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2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2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2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2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2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2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2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2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2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2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2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2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2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2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2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2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2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2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2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2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2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2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2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2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2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2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2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2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2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ROUND(E1731/D1731*100,0 )</f>
        <v>160</v>
      </c>
      <c r="P1731" s="9">
        <f t="shared" ref="P1731:P1794" si="109">IFERROR(ROUND(E1731/L1731,2),0)</f>
        <v>25</v>
      </c>
      <c r="Q1731" s="12" t="s">
        <v>8327</v>
      </c>
      <c r="R1731" t="s">
        <v>8331</v>
      </c>
      <c r="S1731" s="15">
        <f t="shared" ref="S1731:T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2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2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2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2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2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2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2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2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2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2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2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2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2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2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2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2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2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2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2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2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2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2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2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2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2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2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2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2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2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2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2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2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2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2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2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2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2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2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2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2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2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2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2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2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2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2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2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2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2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2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2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2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2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2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2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2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2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2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2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2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2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2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2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ROUND(E1795/D1795*100,0 )</f>
        <v>109</v>
      </c>
      <c r="P1795" s="9">
        <f t="shared" ref="P1795:P1858" si="113">IFERROR(ROUND(E1795/L1795,2),0)</f>
        <v>63.97</v>
      </c>
      <c r="Q1795" s="12" t="s">
        <v>8313</v>
      </c>
      <c r="R1795" t="s">
        <v>8314</v>
      </c>
      <c r="S1795" s="15">
        <f t="shared" ref="S1795:T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2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2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2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2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2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2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2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2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2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2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2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2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2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2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2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2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2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2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2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2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2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2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2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2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2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2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2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2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2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2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2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2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2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2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2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2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2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2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2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2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2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2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2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2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2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2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2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2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2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2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2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2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2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2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2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2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2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2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2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2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2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2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2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ROUND(E1859/D1859*100,0 )</f>
        <v>205</v>
      </c>
      <c r="P1859" s="9">
        <f t="shared" ref="P1859:P1922" si="117">IFERROR(ROUND(E1859/L1859,2),0)</f>
        <v>45.62</v>
      </c>
      <c r="Q1859" s="12" t="s">
        <v>8327</v>
      </c>
      <c r="R1859" t="s">
        <v>8331</v>
      </c>
      <c r="S1859" s="15">
        <f t="shared" ref="S1859:T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2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2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2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2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2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2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2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2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2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2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2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2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2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2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2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2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2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2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2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2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2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2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2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2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2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2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2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2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2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2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2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2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2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2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2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2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2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2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2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2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2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2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2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2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2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2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2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2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2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2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2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2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2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2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2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2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2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2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2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2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2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2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2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ROUND(E1923/D1923*100,0 )</f>
        <v>7</v>
      </c>
      <c r="P1923" s="9">
        <f t="shared" ref="P1923:P1986" si="121">IFERROR(ROUND(E1923/L1923,2),0)</f>
        <v>82.58</v>
      </c>
      <c r="Q1923" s="12" t="s">
        <v>8327</v>
      </c>
      <c r="R1923" t="s">
        <v>8350</v>
      </c>
      <c r="S1923" s="15">
        <f t="shared" ref="S1923:T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2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2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2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2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2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2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2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2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2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2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2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2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2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2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2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2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2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2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2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2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2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2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2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2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2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2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2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2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2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2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2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2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2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2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2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2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2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2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2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2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2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2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2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2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2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2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2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2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2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2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2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2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2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2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2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2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2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2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2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2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2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2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2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ROUND(E1987/D1987*100,0 )</f>
        <v>293</v>
      </c>
      <c r="P1987" s="9">
        <f t="shared" ref="P1987:P2050" si="125">IFERROR(ROUND(E1987/L1987,2),0)</f>
        <v>73.13</v>
      </c>
      <c r="Q1987" s="12" t="s">
        <v>8327</v>
      </c>
      <c r="R1987" t="s">
        <v>8329</v>
      </c>
      <c r="S1987" s="15">
        <f t="shared" ref="S1987:T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2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2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2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2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2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2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2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2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2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2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2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2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2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2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2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2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2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2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2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2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2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2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2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2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2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2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2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2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2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2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2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2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2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2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2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2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2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2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2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2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2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2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2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2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2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2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2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2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2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2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2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2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2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2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2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2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2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2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2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2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2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2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2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ROUND(E2051/D2051*100,0 )</f>
        <v>26</v>
      </c>
      <c r="P2051" s="9">
        <f t="shared" ref="P2051:P2114" si="129">IFERROR(ROUND(E2051/L2051,2),0)</f>
        <v>87.31</v>
      </c>
      <c r="Q2051" s="12" t="s">
        <v>8321</v>
      </c>
      <c r="R2051" t="s">
        <v>8325</v>
      </c>
      <c r="S2051" s="15">
        <f t="shared" ref="S2051:T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2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2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2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2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2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2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2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2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2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2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2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2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2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2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2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2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2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2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2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2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2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2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2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2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2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2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2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2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2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2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2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2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2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2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2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2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2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2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2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2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2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2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2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2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2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2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2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2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2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2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2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2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2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2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2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2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2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2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2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2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2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2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2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ROUND(E2115/D2115*100,0 )</f>
        <v>1</v>
      </c>
      <c r="P2115" s="9">
        <f t="shared" ref="P2115:P2178" si="133">IFERROR(ROUND(E2115/L2115,2),0)</f>
        <v>292.2</v>
      </c>
      <c r="Q2115" s="12" t="s">
        <v>8308</v>
      </c>
      <c r="R2115" t="s">
        <v>8342</v>
      </c>
      <c r="S2115" s="15">
        <f t="shared" ref="S2115:T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2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2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2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2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2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2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2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2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2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2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2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2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2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2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2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2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2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2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2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2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2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2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2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2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2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2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2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2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2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2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2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2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2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2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2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2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2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2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2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2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2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2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2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2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2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2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2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2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2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2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2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2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2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2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2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2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2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2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2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2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2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2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2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ROUND(E2179/D2179*100,0 )</f>
        <v>100</v>
      </c>
      <c r="P2179" s="9">
        <f t="shared" ref="P2179:P2242" si="137">IFERROR(ROUND(E2179/L2179,2),0)</f>
        <v>50.04</v>
      </c>
      <c r="Q2179" s="12" t="s">
        <v>8327</v>
      </c>
      <c r="R2179" t="s">
        <v>8331</v>
      </c>
      <c r="S2179" s="15">
        <f t="shared" ref="S2179:T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2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2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2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2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2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2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2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2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2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2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2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2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2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2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2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2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2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2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2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2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2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2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2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2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2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2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2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2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2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2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2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2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2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2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2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2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2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2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2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2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2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2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2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2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2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2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2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2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2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2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2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2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2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2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2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2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2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2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2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2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2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2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2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ROUND(E2243/D2243*100,0 )</f>
        <v>117</v>
      </c>
      <c r="P2243" s="9">
        <f t="shared" ref="P2243:P2306" si="141">IFERROR(ROUND(E2243/L2243,2),0)</f>
        <v>44.92</v>
      </c>
      <c r="Q2243" s="12" t="s">
        <v>8323</v>
      </c>
      <c r="R2243" t="s">
        <v>8326</v>
      </c>
      <c r="S2243" s="15">
        <f t="shared" ref="S2243:T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2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2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2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2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2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2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2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2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2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2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2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2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2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2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2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2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2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2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2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2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2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2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2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2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2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2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2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2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2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2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2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2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2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2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2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2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2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2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2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2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2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2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2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2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2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2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2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2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2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2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2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2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2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2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2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2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2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2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2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2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2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2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2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ROUND(E2307/D2307*100,0 )</f>
        <v>50</v>
      </c>
      <c r="P2307" s="9">
        <f t="shared" ref="P2307:P2370" si="145">IFERROR(ROUND(E2307/L2307,2),0)</f>
        <v>117.56</v>
      </c>
      <c r="Q2307" s="12" t="s">
        <v>8308</v>
      </c>
      <c r="R2307" t="s">
        <v>8340</v>
      </c>
      <c r="S2307" s="15">
        <f t="shared" ref="S2307:T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2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2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2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2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2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2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2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2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2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2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2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2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2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2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2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2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2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2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2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2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2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2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2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2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2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2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2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2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2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2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2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2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2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2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2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2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2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2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2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2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2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2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2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2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2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2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2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2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2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2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2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2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2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2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2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2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2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2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2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2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2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2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2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5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ROUND(E2371/D2371*100,0 )</f>
        <v>100</v>
      </c>
      <c r="P2371" s="9">
        <f t="shared" ref="P2371:P2434" si="149">IFERROR(ROUND(E2371/L2371,2),0)</f>
        <v>125</v>
      </c>
      <c r="Q2371" s="12" t="s">
        <v>8323</v>
      </c>
      <c r="R2371" t="s">
        <v>8326</v>
      </c>
      <c r="S2371" s="15">
        <f t="shared" ref="S2371:T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2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2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2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2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2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2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2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2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2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2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2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2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2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2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2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2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2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2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2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2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2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2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2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2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2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2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2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2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2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2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2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2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2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2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2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2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2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2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2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2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2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2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2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2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2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2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2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2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2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2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2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2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2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2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2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2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2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2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2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2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2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2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2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ROUND(E2435/D2435*100,0 )</f>
        <v>39</v>
      </c>
      <c r="P2435" s="9">
        <f t="shared" ref="P2435:P2498" si="153">IFERROR(ROUND(E2435/L2435,2),0)</f>
        <v>40.479999999999997</v>
      </c>
      <c r="Q2435" s="12" t="s">
        <v>8316</v>
      </c>
      <c r="R2435" t="s">
        <v>8334</v>
      </c>
      <c r="S2435" s="15">
        <f t="shared" ref="S2435:T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2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2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2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2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2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2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2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2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2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2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2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2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2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2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2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2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2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2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2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2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2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2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2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2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2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2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2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2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2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2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2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2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2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2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2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2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2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2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2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2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2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2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2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2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2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2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2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2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2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2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2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2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2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2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2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2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2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2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2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2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2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2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2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ROUND(E2499/D2499*100,0 )</f>
        <v>3</v>
      </c>
      <c r="P2499" s="9">
        <f t="shared" ref="P2499:P2562" si="157">IFERROR(ROUND(E2499/L2499,2),0)</f>
        <v>34.880000000000003</v>
      </c>
      <c r="Q2499" s="12" t="s">
        <v>8316</v>
      </c>
      <c r="R2499" t="s">
        <v>8334</v>
      </c>
      <c r="S2499" s="15">
        <f t="shared" ref="S2499:T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2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2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2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2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2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2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2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2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2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2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2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2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2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2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2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2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2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2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2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2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2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2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2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2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2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2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2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2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2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2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2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2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2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2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2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2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2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2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2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2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2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2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2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2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2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2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2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2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2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2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2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2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2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2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2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2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2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2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2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2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2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2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2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ROUND(E2563/D2563*100,0 )</f>
        <v>1</v>
      </c>
      <c r="P2563" s="9">
        <f t="shared" ref="P2563:P2626" si="161">IFERROR(ROUND(E2563/L2563,2),0)</f>
        <v>24.5</v>
      </c>
      <c r="Q2563" s="12" t="s">
        <v>8308</v>
      </c>
      <c r="R2563" t="s">
        <v>8318</v>
      </c>
      <c r="S2563" s="15">
        <f t="shared" ref="S2563:T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2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2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2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2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2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2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2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2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2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2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2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2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2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2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2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2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2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2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2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2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2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2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2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2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2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2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2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2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2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2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2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2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2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2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2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2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2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2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2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2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2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2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2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2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2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2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2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2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2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2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2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2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2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2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2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2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2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2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2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2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2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2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2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ROUND(E2627/D2627*100,0 )</f>
        <v>10</v>
      </c>
      <c r="P2627" s="9">
        <f t="shared" ref="P2627:P2690" si="165">IFERROR(ROUND(E2627/L2627,2),0)</f>
        <v>62.22</v>
      </c>
      <c r="Q2627" s="12" t="s">
        <v>8327</v>
      </c>
      <c r="R2627" t="s">
        <v>8330</v>
      </c>
      <c r="S2627" s="15">
        <f t="shared" ref="S2627:T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2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2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2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2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2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2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2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2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2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2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2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2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2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2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2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2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2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2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2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2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2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2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2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2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2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2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2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2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2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2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2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2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2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2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2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2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2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2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2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2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2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2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2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2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2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2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2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2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2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2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2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2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2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2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2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2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2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2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2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2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2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2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2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ROUND(E2691/D2691*100,0 )</f>
        <v>10</v>
      </c>
      <c r="P2691" s="9">
        <f t="shared" ref="P2691:P2754" si="169">IFERROR(ROUND(E2691/L2691,2),0)</f>
        <v>37.54</v>
      </c>
      <c r="Q2691" s="12" t="s">
        <v>8323</v>
      </c>
      <c r="R2691" t="s">
        <v>8326</v>
      </c>
      <c r="S2691" s="15">
        <f t="shared" ref="S2691:T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2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2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2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2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2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2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2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2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2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2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2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2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2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2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2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2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2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2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2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2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2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2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2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2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2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2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2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2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2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2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2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2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2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2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2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2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2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2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2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2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2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2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2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2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2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2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2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2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2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2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2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2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2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2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2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2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2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2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2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2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2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2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2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ROUND(E2755/D2755*100,0 )</f>
        <v>1</v>
      </c>
      <c r="P2755" s="9">
        <f t="shared" ref="P2755:P2818" si="173">IFERROR(ROUND(E2755/L2755,2),0)</f>
        <v>45.33</v>
      </c>
      <c r="Q2755" s="12" t="s">
        <v>8308</v>
      </c>
      <c r="R2755" t="s">
        <v>8310</v>
      </c>
      <c r="S2755" s="15">
        <f t="shared" ref="S2755:T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2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2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2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2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2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2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2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2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2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2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2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2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2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2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2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2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2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2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2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2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2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2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2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2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2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2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2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2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2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2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2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2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2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2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2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2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2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2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2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2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2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2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2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2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2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2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2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2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2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2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2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2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2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2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2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2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2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2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2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2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2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2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2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ROUND(E2819/D2819*100,0 )</f>
        <v>4</v>
      </c>
      <c r="P2819" s="9">
        <f t="shared" ref="P2819:P2882" si="177">IFERROR(ROUND(E2819/L2819,2),0)</f>
        <v>108.33</v>
      </c>
      <c r="Q2819" s="12" t="s">
        <v>8321</v>
      </c>
      <c r="R2819" t="s">
        <v>8325</v>
      </c>
      <c r="S2819" s="15">
        <f t="shared" ref="S2819:T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2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2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2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2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2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2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2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2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2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2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2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2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2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2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2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2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2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2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2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2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2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2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2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2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2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2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2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2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2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2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2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2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2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2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2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2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2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2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2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2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2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2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2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2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2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2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2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2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2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2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2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2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2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2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2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2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2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2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2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2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2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2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2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ROUND(E2883/D2883*100,0 )</f>
        <v>108</v>
      </c>
      <c r="P2883" s="9">
        <f t="shared" ref="P2883:P2946" si="181">IFERROR(ROUND(E2883/L2883,2),0)</f>
        <v>38.57</v>
      </c>
      <c r="Q2883" s="12" t="s">
        <v>8323</v>
      </c>
      <c r="R2883" t="s">
        <v>8326</v>
      </c>
      <c r="S2883" s="15">
        <f t="shared" ref="S2883:T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2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2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2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2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2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2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2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2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2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2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2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2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2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2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2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2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2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2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2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2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2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2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2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2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2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2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2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2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2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2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2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2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2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2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2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2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2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2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2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2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2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2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2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2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2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2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2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2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2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2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2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2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2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2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2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2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2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2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2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2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2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2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2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ROUND(E2947/D2947*100,0 )</f>
        <v>0</v>
      </c>
      <c r="P2947" s="9">
        <f t="shared" ref="P2947:P3010" si="185">IFERROR(ROUND(E2947/L2947,2),0)</f>
        <v>71.67</v>
      </c>
      <c r="Q2947" s="12" t="s">
        <v>8321</v>
      </c>
      <c r="R2947" t="s">
        <v>8339</v>
      </c>
      <c r="S2947" s="15">
        <f t="shared" ref="S2947:T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2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2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2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2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2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2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2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2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2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2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2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2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2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2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2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2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2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2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2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2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2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2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2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2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2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2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2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2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2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2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2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2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2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2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2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2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2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2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2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2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2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2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2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2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2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2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2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2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2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2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2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2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2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2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2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2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2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2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2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2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2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2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2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ROUND(E3011/D3011*100,0 )</f>
        <v>41</v>
      </c>
      <c r="P3011" s="9">
        <f t="shared" ref="P3011:P3074" si="189">IFERROR(ROUND(E3011/L3011,2),0)</f>
        <v>23.57</v>
      </c>
      <c r="Q3011" s="12" t="s">
        <v>8316</v>
      </c>
      <c r="R3011" t="s">
        <v>8334</v>
      </c>
      <c r="S3011" s="15">
        <f t="shared" ref="S3011:T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2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2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2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2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2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2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2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2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2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2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2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2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2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2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2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2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2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2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2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2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2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2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2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2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2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2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2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2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2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2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2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2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2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2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2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2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2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2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2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2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2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2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2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2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2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2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2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2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2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2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2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2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2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2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2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2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2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2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2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2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2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2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2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ROUND(E3075/D3075*100,0 )</f>
        <v>1</v>
      </c>
      <c r="P3075" s="9">
        <f t="shared" ref="P3075:P3138" si="193">IFERROR(ROUND(E3075/L3075,2),0)</f>
        <v>62.5</v>
      </c>
      <c r="Q3075" s="12" t="s">
        <v>8323</v>
      </c>
      <c r="R3075" t="s">
        <v>8326</v>
      </c>
      <c r="S3075" s="15">
        <f t="shared" ref="S3075:T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2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2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2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2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2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2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2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2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2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2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2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2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2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2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2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2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2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2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2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2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2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2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2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2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2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2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2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2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2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2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2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2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2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2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2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2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2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2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2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2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2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2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2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2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2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2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2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2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2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2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5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2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2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2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2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2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2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2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2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2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2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2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2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2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ROUND(E3139/D3139*100,0 )</f>
        <v>3</v>
      </c>
      <c r="P3139" s="9">
        <f t="shared" ref="P3139:P3202" si="197">IFERROR(ROUND(E3139/L3139,2),0)</f>
        <v>100</v>
      </c>
      <c r="Q3139" s="12" t="s">
        <v>8311</v>
      </c>
      <c r="R3139" t="s">
        <v>8349</v>
      </c>
      <c r="S3139" s="15">
        <f t="shared" ref="S3139:T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2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2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2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2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2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2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2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2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2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2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2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2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2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2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2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2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2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2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2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2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2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2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2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2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2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2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2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2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2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2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2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2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2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2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2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2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2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2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2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2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2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2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2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2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2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2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2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2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2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2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2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2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2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2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2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2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2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2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2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2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2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2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2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ROUND(E3203/D3203*100,0 )</f>
        <v>0</v>
      </c>
      <c r="P3203" s="9">
        <f t="shared" ref="P3203:P3266" si="201">IFERROR(ROUND(E3203/L3203,2),0)</f>
        <v>37.5</v>
      </c>
      <c r="Q3203" s="12" t="s">
        <v>8323</v>
      </c>
      <c r="R3203" t="s">
        <v>8324</v>
      </c>
      <c r="S3203" s="15">
        <f t="shared" ref="S3203:T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2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2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2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2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2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2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2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2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2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2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2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2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2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2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2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2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2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2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2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2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2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2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2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2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2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2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2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2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2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2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2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2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2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2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2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2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2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2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2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2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2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2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2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2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2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2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2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2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2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2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2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2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2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2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2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2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2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2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2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2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2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2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2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ROUND(E3267/D3267*100,0 )</f>
        <v>3</v>
      </c>
      <c r="P3267" s="9">
        <f t="shared" ref="P3267:P3330" si="205">IFERROR(ROUND(E3267/L3267,2),0)</f>
        <v>25.5</v>
      </c>
      <c r="Q3267" s="12" t="s">
        <v>8321</v>
      </c>
      <c r="R3267" t="s">
        <v>8325</v>
      </c>
      <c r="S3267" s="15">
        <f t="shared" ref="S3267:T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2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2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2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2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2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2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2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2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2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2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2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2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2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2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2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2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2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2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2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2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2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2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2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2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2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2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2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2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2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2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2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2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2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2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2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2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2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2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2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2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2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2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2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2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2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2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2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2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2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2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2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2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2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2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2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2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2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2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2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2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2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2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2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ROUND(E3331/D3331*100,0 )</f>
        <v>0</v>
      </c>
      <c r="P3331" s="9">
        <f t="shared" ref="P3331:P3394" si="209">IFERROR(ROUND(E3331/L3331,2),0)</f>
        <v>6.83</v>
      </c>
      <c r="Q3331" s="12" t="s">
        <v>8316</v>
      </c>
      <c r="R3331" t="s">
        <v>8334</v>
      </c>
      <c r="S3331" s="15">
        <f t="shared" ref="S3331:T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2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2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2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2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2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2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2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2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2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2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2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2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2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2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2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2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2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2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2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2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2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2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2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2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2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2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2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2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2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2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2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2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2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2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2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2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2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2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2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2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2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2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2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2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2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2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2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2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2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2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2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2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2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2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2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2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2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2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2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2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2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2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2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ROUND(E3395/D3395*100,0 )</f>
        <v>0</v>
      </c>
      <c r="P3395" s="9">
        <f t="shared" ref="P3395:P3458" si="213">IFERROR(ROUND(E3395/L3395,2),0)</f>
        <v>13.01</v>
      </c>
      <c r="Q3395" s="12" t="s">
        <v>8319</v>
      </c>
      <c r="R3395" t="s">
        <v>8345</v>
      </c>
      <c r="S3395" s="15">
        <f t="shared" ref="S3395:T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2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2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2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2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2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2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2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2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2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2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2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2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2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2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2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2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2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2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2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2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2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2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2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2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2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2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2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2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2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2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2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2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2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2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2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2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2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2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2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2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2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2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2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2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2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2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2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2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2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2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2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2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2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2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2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2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2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2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2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2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2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2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2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ROUND(E3459/D3459*100,0 )</f>
        <v>0</v>
      </c>
      <c r="P3459" s="9">
        <f t="shared" ref="P3459:P3522" si="217">IFERROR(ROUND(E3459/L3459,2),0)</f>
        <v>20</v>
      </c>
      <c r="Q3459" s="12" t="s">
        <v>8327</v>
      </c>
      <c r="R3459" t="s">
        <v>8330</v>
      </c>
      <c r="S3459" s="15">
        <f t="shared" ref="S3459:T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2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2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2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2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2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2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2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2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2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2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2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2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2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2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2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2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2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2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2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2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2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2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2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2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2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2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2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2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2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2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2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2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2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2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2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2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2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2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2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2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2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2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2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2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2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2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2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2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2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2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2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2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2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2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2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2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2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2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2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2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2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2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2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ROUND(E3523/D3523*100,0 )</f>
        <v>0</v>
      </c>
      <c r="P3523" s="9">
        <f t="shared" ref="P3523:P3586" si="221">IFERROR(ROUND(E3523/L3523,2),0)</f>
        <v>10</v>
      </c>
      <c r="Q3523" s="12" t="s">
        <v>8311</v>
      </c>
      <c r="R3523" t="s">
        <v>8349</v>
      </c>
      <c r="S3523" s="15">
        <f t="shared" ref="S3523:T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2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2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2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2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2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2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2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2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2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2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2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2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2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2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2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2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2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2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2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2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2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2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2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2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2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2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2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2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2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2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2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2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2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2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2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2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2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2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2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2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2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2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2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2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2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2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2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2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2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2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2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2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2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2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2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2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2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2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2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2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2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2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2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ROUND(E3587/D3587*100,0 )</f>
        <v>0</v>
      </c>
      <c r="P3587" s="9">
        <f t="shared" ref="P3587:P3650" si="225">IFERROR(ROUND(E3587/L3587,2),0)</f>
        <v>1</v>
      </c>
      <c r="Q3587" s="12" t="s">
        <v>8319</v>
      </c>
      <c r="R3587" t="s">
        <v>8345</v>
      </c>
      <c r="S3587" s="15">
        <f t="shared" ref="S3587:T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2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2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2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2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2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2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2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2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2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2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2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2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2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2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2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2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2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2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2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2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2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2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2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2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2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2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2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2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2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2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2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2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2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2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2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2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2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2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2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2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2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2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2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2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2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2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2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2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2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2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2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2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2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2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2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2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2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2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2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2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2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2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2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ROUND(E3651/D3651*100,0 )</f>
        <v>0</v>
      </c>
      <c r="P3651" s="9">
        <f t="shared" ref="P3651:P3714" si="229">IFERROR(ROUND(E3651/L3651,2),0)</f>
        <v>1</v>
      </c>
      <c r="Q3651" s="12" t="s">
        <v>8308</v>
      </c>
      <c r="R3651" t="s">
        <v>8342</v>
      </c>
      <c r="S3651" s="15">
        <f t="shared" ref="S3651:T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2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2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2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2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2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2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2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2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2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2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2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2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2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2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2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2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2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2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2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2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2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2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2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2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2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2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2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2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2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2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2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2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2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2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2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2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2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2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2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2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2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2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2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2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2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2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2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2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2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2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5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2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2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2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2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2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2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2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2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2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2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2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2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2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ROUND(E3715/D3715*100,0 )</f>
        <v>0</v>
      </c>
      <c r="P3715" s="9">
        <f t="shared" ref="P3715:P3778" si="233">IFERROR(ROUND(E3715/L3715,2),0)</f>
        <v>0</v>
      </c>
      <c r="Q3715" s="12" t="s">
        <v>8321</v>
      </c>
      <c r="R3715" t="s">
        <v>8337</v>
      </c>
      <c r="S3715" s="15">
        <f t="shared" ref="S3715:T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2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2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2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2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2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2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2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2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2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2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2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2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2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2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2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2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2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2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2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2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2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2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2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2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2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2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2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2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2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2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2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2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2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2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2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2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2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2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2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2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2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2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2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2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2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2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2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2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2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2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2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2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2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2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2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2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2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2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2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2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2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2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2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ROUND(E3779/D3779*100,0 )</f>
        <v>0</v>
      </c>
      <c r="P3779" s="9">
        <f t="shared" ref="P3779:P3842" si="237">IFERROR(ROUND(E3779/L3779,2),0)</f>
        <v>0</v>
      </c>
      <c r="Q3779" s="12" t="s">
        <v>8308</v>
      </c>
      <c r="R3779" t="s">
        <v>8342</v>
      </c>
      <c r="S3779" s="15">
        <f t="shared" ref="S3779:T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2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2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2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2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2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2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2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2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2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2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2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2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2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2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2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2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2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2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2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2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2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2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2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2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2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2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2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2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2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2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2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2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2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2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2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2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2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2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2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2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2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2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2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2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2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2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2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2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2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2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2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2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2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2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2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2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2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2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2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2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2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2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2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ROUND(E3843/D3843*100,0 )</f>
        <v>0</v>
      </c>
      <c r="P3843" s="9">
        <f t="shared" ref="P3843:P3906" si="241">IFERROR(ROUND(E3843/L3843,2),0)</f>
        <v>0</v>
      </c>
      <c r="Q3843" s="12" t="s">
        <v>8316</v>
      </c>
      <c r="R3843" t="s">
        <v>8334</v>
      </c>
      <c r="S3843" s="15">
        <f t="shared" ref="S3843:T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2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2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2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2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2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2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2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2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2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2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2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2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2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2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2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2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2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2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2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2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2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2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2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2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2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2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2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2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2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2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2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2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2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2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2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2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2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2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2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2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2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2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2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2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2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2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2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2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2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2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2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2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2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2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2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2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2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2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2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2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2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2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2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ROUND(E3907/D3907*100,0 )</f>
        <v>0</v>
      </c>
      <c r="P3907" s="9">
        <f t="shared" ref="P3907:P3970" si="245">IFERROR(ROUND(E3907/L3907,2),0)</f>
        <v>0</v>
      </c>
      <c r="Q3907" s="12" t="s">
        <v>8311</v>
      </c>
      <c r="R3907" t="s">
        <v>8349</v>
      </c>
      <c r="S3907" s="15">
        <f t="shared" ref="S3907:T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2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2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2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2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2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2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2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2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2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2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2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2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2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2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2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2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2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2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2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2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2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2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2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2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2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2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2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2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2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2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2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2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2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2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2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2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2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2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2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2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2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2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2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2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2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2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2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2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2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2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2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2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2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2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2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2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2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2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2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2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2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2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2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ROUND(E3971/D3971*100,0 )</f>
        <v>0</v>
      </c>
      <c r="P3971" s="9">
        <f t="shared" ref="P3971:P4034" si="249">IFERROR(ROUND(E3971/L3971,2),0)</f>
        <v>0</v>
      </c>
      <c r="Q3971" s="12" t="s">
        <v>8308</v>
      </c>
      <c r="R3971" t="s">
        <v>8342</v>
      </c>
      <c r="S3971" s="15">
        <f t="shared" ref="S3971:T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2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2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2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2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2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2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2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2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2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2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2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2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2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2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2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2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2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2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2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2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2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2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2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2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2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2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2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2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2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2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2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2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2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2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2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2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2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2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2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2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2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2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2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2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2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2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2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2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2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2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2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2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2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2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2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2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2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2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2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2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2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2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2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ROUND(E4035/D4035*100,0 )</f>
        <v>0</v>
      </c>
      <c r="P4035" s="9">
        <f t="shared" ref="P4035:P4098" si="253">IFERROR(ROUND(E4035/L4035,2),0)</f>
        <v>0</v>
      </c>
      <c r="Q4035" s="12" t="s">
        <v>8323</v>
      </c>
      <c r="R4035" t="s">
        <v>8324</v>
      </c>
      <c r="S4035" s="15">
        <f t="shared" ref="S4035:T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2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2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2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2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2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2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2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2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2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2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2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2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2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2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2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2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2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2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2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2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2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2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2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2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2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2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2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2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2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2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2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2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2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2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2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2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2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2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2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2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2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2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2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2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2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2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2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2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2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2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2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2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2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2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2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2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2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2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2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2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2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2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2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ROUND(E4099/D4099*100,0 )</f>
        <v>0</v>
      </c>
      <c r="P4099" s="9">
        <f t="shared" ref="P4099:P4115" si="257">IFERROR(ROUND(E4099/L4099,2),0)</f>
        <v>0</v>
      </c>
      <c r="Q4099" s="12" t="s">
        <v>8323</v>
      </c>
      <c r="R4099" t="s">
        <v>8326</v>
      </c>
      <c r="S4099" s="15">
        <f t="shared" ref="S4099:T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2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2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2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2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2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2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2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2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2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2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2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2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2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2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2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2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F014-2D47-447E-AD0C-C5E4A192C4DF}">
  <dimension ref="A1:F6"/>
  <sheetViews>
    <sheetView workbookViewId="0">
      <selection activeCell="G33" sqref="G3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96617-D274-432A-BFA0-2B6BBE6A4B58}">
  <dimension ref="A1:E7"/>
  <sheetViews>
    <sheetView workbookViewId="0">
      <selection activeCell="S35" sqref="S34:S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8326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D9AF3-86AD-4FDA-92E6-E8D1677CB99E}">
  <dimension ref="A1:F18"/>
  <sheetViews>
    <sheetView workbookViewId="0">
      <selection activeCell="M23" sqref="M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8323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14478-207D-422A-8E44-D5481F46883C}">
  <dimension ref="A1:F6"/>
  <sheetViews>
    <sheetView workbookViewId="0">
      <selection activeCell="H16" sqref="H16"/>
    </sheetView>
  </sheetViews>
  <sheetFormatPr defaultRowHeight="14.5" x14ac:dyDescent="0.35"/>
  <cols>
    <col min="1" max="1" width="32" bestFit="1" customWidth="1"/>
    <col min="2" max="2" width="42.54296875" customWidth="1"/>
    <col min="4" max="4" width="9.81640625" customWidth="1"/>
    <col min="5" max="5" width="18" customWidth="1"/>
    <col min="6" max="6" width="12.816406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VLOOKUP(A2,Kickstarter!B:P,2,FALSE)</f>
        <v>Help us get actor-writer Ian Bonar's debut play - a hilarious, heartbreaking story of grief and loss - to the 2016 Edinburgh Fringe.</v>
      </c>
      <c r="C2" s="8">
        <f>VLOOKUP(A2,Kickstarter!B:P,3,FALSE)</f>
        <v>2000</v>
      </c>
      <c r="D2" s="8">
        <f>VLOOKUP(A2,Kickstarter!B:P,4,FALSE)</f>
        <v>2020</v>
      </c>
      <c r="E2" s="8">
        <f>VLOOKUP(A2,Kickstarter!B:P,15,FALSE)</f>
        <v>51.79</v>
      </c>
      <c r="F2">
        <f>VLOOKUP(A2,Kickstarter!B:P,11,FALSE)</f>
        <v>39</v>
      </c>
    </row>
    <row r="3" spans="1:6" ht="43.5" x14ac:dyDescent="0.35">
      <c r="A3" t="s">
        <v>3616</v>
      </c>
      <c r="B3" s="3" t="str">
        <f>VLOOKUP(A3,Kickstarter!B:P,2,FALSE)</f>
        <v>The play yet to be described as "A surefire Edinburgh Fringe Festival Cult Hit". Coming to the Underbelly, Edinburgh, 5th-30th August.</v>
      </c>
      <c r="C3" s="8">
        <f>VLOOKUP(A3,Kickstarter!B:P,3,FALSE)</f>
        <v>2000</v>
      </c>
      <c r="D3" s="8">
        <f>VLOOKUP(A3,Kickstarter!B:P,4,FALSE)</f>
        <v>2020</v>
      </c>
      <c r="E3" s="8">
        <f>VLOOKUP(A3,Kickstarter!B:P,15,FALSE)</f>
        <v>36.07</v>
      </c>
      <c r="F3">
        <f>VLOOKUP(A3,Kickstarter!B:P,11,FALSE)</f>
        <v>56</v>
      </c>
    </row>
    <row r="4" spans="1:6" ht="43.5" x14ac:dyDescent="0.35">
      <c r="A4" t="s">
        <v>3178</v>
      </c>
      <c r="B4" s="3" t="str">
        <f>VLOOKUP(A4,Kickstarter!B:P,2,FALSE)</f>
        <v>Cutting Off Kate Bush is a one-woman show written &amp; performed by Lucy Benson-Brown, premiering at the Edinburgh Fringe Festival 2014</v>
      </c>
      <c r="C4" s="8">
        <f>VLOOKUP(A4,Kickstarter!B:P,3,FALSE)</f>
        <v>1500</v>
      </c>
      <c r="D4" s="8">
        <f>VLOOKUP(A4,Kickstarter!B:P,4,FALSE)</f>
        <v>2576</v>
      </c>
      <c r="E4" s="8">
        <f>VLOOKUP(A4,Kickstarter!B:P,15,FALSE)</f>
        <v>33.03</v>
      </c>
      <c r="F4">
        <f>VLOOKUP(A4,Kickstarter!B:P,11,FALSE)</f>
        <v>78</v>
      </c>
    </row>
    <row r="5" spans="1:6" ht="43.5" x14ac:dyDescent="0.35">
      <c r="A5" t="s">
        <v>3329</v>
      </c>
      <c r="B5" s="3" t="str">
        <f>VLOOKUP(A5,Kickstarter!B:P,2,FALSE)</f>
        <v>Jestia and Raedon is a brand new romantic comedy play going to the Edinburgh Fringe Festival this summer.</v>
      </c>
      <c r="C5" s="8">
        <f>VLOOKUP(A5,Kickstarter!B:P,3,FALSE)</f>
        <v>1000</v>
      </c>
      <c r="D5" s="8">
        <f>VLOOKUP(A5,Kickstarter!B:P,4,FALSE)</f>
        <v>1168</v>
      </c>
      <c r="E5" s="8">
        <f>VLOOKUP(A5,Kickstarter!B:P,15,FALSE)</f>
        <v>44.92</v>
      </c>
      <c r="F5">
        <f>VLOOKUP(A5,Kickstarter!B:P,11,FALSE)</f>
        <v>26</v>
      </c>
    </row>
    <row r="6" spans="1:6" ht="43.5" x14ac:dyDescent="0.35">
      <c r="A6" t="s">
        <v>3221</v>
      </c>
      <c r="B6" s="3" t="str">
        <f>VLOOKUP(A6,Kickstarter!B:P,2,FALSE)</f>
        <v>A one-man show about love, loss, and motorways, written &amp; performed by Ben Norris. Help us get to the 2015 Edinburgh Fringe and beyond!</v>
      </c>
      <c r="C6" s="8">
        <f>VLOOKUP(A6,Kickstarter!B:P,3,FALSE)</f>
        <v>4000</v>
      </c>
      <c r="D6" s="8">
        <f>VLOOKUP(A6,Kickstarter!B:P,4,FALSE)</f>
        <v>4137</v>
      </c>
      <c r="E6" s="8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11F8-580E-481E-8BF4-6B0BE6B43F53}">
  <dimension ref="A1:T413"/>
  <sheetViews>
    <sheetView workbookViewId="0">
      <selection activeCell="R10" sqref="R10"/>
    </sheetView>
  </sheetViews>
  <sheetFormatPr defaultRowHeight="14.5" x14ac:dyDescent="0.35"/>
  <cols>
    <col min="2" max="2" width="35.453125" customWidth="1"/>
    <col min="3" max="3" width="54.453125" customWidth="1"/>
    <col min="4" max="4" width="12.08984375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s="12" t="s">
        <v>8323</v>
      </c>
      <c r="R2" t="s">
        <v>8326</v>
      </c>
      <c r="S2" s="15">
        <v>41730.276747685188</v>
      </c>
      <c r="T2" s="15">
        <v>41764.276747685188</v>
      </c>
    </row>
    <row r="3" spans="1:20" ht="43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9">
        <v>60.3</v>
      </c>
      <c r="Q3" s="12" t="s">
        <v>8323</v>
      </c>
      <c r="R3" t="s">
        <v>8326</v>
      </c>
      <c r="S3" s="15">
        <v>41940.69158564815</v>
      </c>
      <c r="T3" s="15">
        <v>41969.332638888889</v>
      </c>
    </row>
    <row r="4" spans="1:20" ht="29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9">
        <v>186.8</v>
      </c>
      <c r="Q4" s="12" t="s">
        <v>8323</v>
      </c>
      <c r="R4" t="s">
        <v>8326</v>
      </c>
      <c r="S4" s="15">
        <v>42020.700567129628</v>
      </c>
      <c r="T4" s="15">
        <v>42065.207638888889</v>
      </c>
    </row>
    <row r="5" spans="1:20" ht="29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9">
        <v>550.04</v>
      </c>
      <c r="Q5" s="12" t="s">
        <v>8323</v>
      </c>
      <c r="R5" t="s">
        <v>8326</v>
      </c>
      <c r="S5" s="15">
        <v>41887.292187500003</v>
      </c>
      <c r="T5" s="15">
        <v>41917.292187500003</v>
      </c>
    </row>
    <row r="6" spans="1:20" ht="29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s="12" t="s">
        <v>8323</v>
      </c>
      <c r="R6" t="s">
        <v>8326</v>
      </c>
      <c r="S6" s="15">
        <v>42480.078715277778</v>
      </c>
      <c r="T6" s="15">
        <v>42504.165972222225</v>
      </c>
    </row>
    <row r="7" spans="1:20" ht="29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s="12" t="s">
        <v>8323</v>
      </c>
      <c r="R7" t="s">
        <v>8326</v>
      </c>
      <c r="S7" s="15">
        <v>42252.474351851852</v>
      </c>
      <c r="T7" s="15">
        <v>42276.165972222225</v>
      </c>
    </row>
    <row r="8" spans="1:20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s="12" t="s">
        <v>8323</v>
      </c>
      <c r="R8" t="s">
        <v>8326</v>
      </c>
      <c r="S8" s="15">
        <v>42219.665173611109</v>
      </c>
      <c r="T8" s="15">
        <v>42257.165972222225</v>
      </c>
    </row>
    <row r="9" spans="1:20" ht="43.5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s="12" t="s">
        <v>8323</v>
      </c>
      <c r="R9" t="s">
        <v>8326</v>
      </c>
      <c r="S9" s="15">
        <v>42445.19430555556</v>
      </c>
      <c r="T9" s="15">
        <v>42489.19430555556</v>
      </c>
    </row>
    <row r="10" spans="1:20" ht="43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s="12" t="s">
        <v>8323</v>
      </c>
      <c r="R10" t="s">
        <v>8326</v>
      </c>
      <c r="S10" s="15">
        <v>41884.617314814815</v>
      </c>
      <c r="T10" s="15">
        <v>41916.617314814815</v>
      </c>
    </row>
    <row r="11" spans="1:20" ht="43.5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s="12" t="s">
        <v>8323</v>
      </c>
      <c r="R11" t="s">
        <v>8326</v>
      </c>
      <c r="S11" s="15">
        <v>42697.850844907407</v>
      </c>
      <c r="T11" s="15">
        <v>42745.208333333328</v>
      </c>
    </row>
    <row r="12" spans="1:20" ht="43.5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9">
        <v>85.53</v>
      </c>
      <c r="Q12" s="12" t="s">
        <v>8323</v>
      </c>
      <c r="R12" t="s">
        <v>8326</v>
      </c>
      <c r="S12" s="15">
        <v>41834.586574074077</v>
      </c>
      <c r="T12" s="15">
        <v>41866.083333333336</v>
      </c>
    </row>
    <row r="13" spans="1:20" ht="43.5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9">
        <v>119.19</v>
      </c>
      <c r="Q13" s="12" t="s">
        <v>8323</v>
      </c>
      <c r="R13" t="s">
        <v>8326</v>
      </c>
      <c r="S13" s="15">
        <v>41918.742175925923</v>
      </c>
      <c r="T13" s="15">
        <v>41948.783842592595</v>
      </c>
    </row>
    <row r="14" spans="1:20" ht="43.5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s="12" t="s">
        <v>8323</v>
      </c>
      <c r="R14" t="s">
        <v>8326</v>
      </c>
      <c r="S14" s="15">
        <v>42614.760937500003</v>
      </c>
      <c r="T14" s="15">
        <v>42644.165972222225</v>
      </c>
    </row>
    <row r="15" spans="1:20" ht="43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9">
        <v>110.35</v>
      </c>
      <c r="Q15" s="12" t="s">
        <v>8323</v>
      </c>
      <c r="R15" t="s">
        <v>8326</v>
      </c>
      <c r="S15" s="15">
        <v>41909.969386574077</v>
      </c>
      <c r="T15" s="15">
        <v>41950.011053240742</v>
      </c>
    </row>
    <row r="16" spans="1:20" ht="43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9">
        <v>92.04</v>
      </c>
      <c r="Q16" s="12" t="s">
        <v>8323</v>
      </c>
      <c r="R16" t="s">
        <v>8326</v>
      </c>
      <c r="S16" s="15">
        <v>42461.747199074074</v>
      </c>
      <c r="T16" s="15">
        <v>42491.747199074074</v>
      </c>
    </row>
    <row r="17" spans="1:20" ht="29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9">
        <v>81.13</v>
      </c>
      <c r="Q17" s="12" t="s">
        <v>8323</v>
      </c>
      <c r="R17" t="s">
        <v>8326</v>
      </c>
      <c r="S17" s="15">
        <v>42135.60020833333</v>
      </c>
      <c r="T17" s="15">
        <v>42167.083333333328</v>
      </c>
    </row>
    <row r="18" spans="1:20" ht="29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s="12" t="s">
        <v>8323</v>
      </c>
      <c r="R18" t="s">
        <v>8326</v>
      </c>
      <c r="S18" s="15">
        <v>41933.291643518518</v>
      </c>
      <c r="T18" s="15">
        <v>41963.333310185189</v>
      </c>
    </row>
    <row r="19" spans="1:20" ht="29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s="12" t="s">
        <v>8323</v>
      </c>
      <c r="R19" t="s">
        <v>8326</v>
      </c>
      <c r="S19" s="15">
        <v>42602.576712962968</v>
      </c>
      <c r="T19" s="15">
        <v>42621.15625</v>
      </c>
    </row>
    <row r="20" spans="1:20" ht="43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s="12" t="s">
        <v>8323</v>
      </c>
      <c r="R20" t="s">
        <v>8326</v>
      </c>
      <c r="S20" s="15">
        <v>42702.917048611111</v>
      </c>
      <c r="T20" s="15">
        <v>42732.917048611111</v>
      </c>
    </row>
    <row r="21" spans="1:20" ht="29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s="12" t="s">
        <v>8323</v>
      </c>
      <c r="R21" t="s">
        <v>8326</v>
      </c>
      <c r="S21" s="15">
        <v>42050.983182870375</v>
      </c>
      <c r="T21" s="15">
        <v>42085.941516203704</v>
      </c>
    </row>
    <row r="22" spans="1:20" ht="43.5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9">
        <v>71.489999999999995</v>
      </c>
      <c r="Q22" s="12" t="s">
        <v>8323</v>
      </c>
      <c r="R22" t="s">
        <v>8326</v>
      </c>
      <c r="S22" s="15">
        <v>41835.666354166664</v>
      </c>
      <c r="T22" s="15">
        <v>41855.666354166664</v>
      </c>
    </row>
    <row r="23" spans="1:20" ht="29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9">
        <v>99.79</v>
      </c>
      <c r="Q23" s="12" t="s">
        <v>8323</v>
      </c>
      <c r="R23" t="s">
        <v>8326</v>
      </c>
      <c r="S23" s="15">
        <v>42290.61855324074</v>
      </c>
      <c r="T23" s="15">
        <v>42320.104861111111</v>
      </c>
    </row>
    <row r="24" spans="1:20" ht="43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9">
        <v>54.91</v>
      </c>
      <c r="Q24" s="12" t="s">
        <v>8323</v>
      </c>
      <c r="R24" t="s">
        <v>8326</v>
      </c>
      <c r="S24" s="15">
        <v>42400.704537037032</v>
      </c>
      <c r="T24" s="15">
        <v>42444.875</v>
      </c>
    </row>
    <row r="25" spans="1:20" ht="29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s="12" t="s">
        <v>8323</v>
      </c>
      <c r="R25" t="s">
        <v>8326</v>
      </c>
      <c r="S25" s="15">
        <v>42696.624444444446</v>
      </c>
      <c r="T25" s="15">
        <v>42726.624444444446</v>
      </c>
    </row>
    <row r="26" spans="1:20" ht="43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s="12" t="s">
        <v>8323</v>
      </c>
      <c r="R26" t="s">
        <v>8326</v>
      </c>
      <c r="S26" s="15">
        <v>42265.022824074069</v>
      </c>
      <c r="T26" s="15">
        <v>42285.022824074069</v>
      </c>
    </row>
    <row r="27" spans="1:20" ht="43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s="12" t="s">
        <v>8323</v>
      </c>
      <c r="R27" t="s">
        <v>8326</v>
      </c>
      <c r="S27" s="15">
        <v>42522.347812499997</v>
      </c>
      <c r="T27" s="15">
        <v>42552.347812499997</v>
      </c>
    </row>
    <row r="28" spans="1:20" ht="29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9">
        <v>106.5</v>
      </c>
      <c r="Q28" s="12" t="s">
        <v>8323</v>
      </c>
      <c r="R28" t="s">
        <v>8326</v>
      </c>
      <c r="S28" s="15">
        <v>42284.500104166669</v>
      </c>
      <c r="T28" s="15">
        <v>42314.541770833333</v>
      </c>
    </row>
    <row r="29" spans="1:20" ht="43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9">
        <v>127.79</v>
      </c>
      <c r="Q29" s="12" t="s">
        <v>8323</v>
      </c>
      <c r="R29" t="s">
        <v>8326</v>
      </c>
      <c r="S29" s="15">
        <v>42292.701053240744</v>
      </c>
      <c r="T29" s="15">
        <v>42322.742719907401</v>
      </c>
    </row>
    <row r="30" spans="1:20" ht="29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9">
        <v>136.85</v>
      </c>
      <c r="Q30" s="12" t="s">
        <v>8323</v>
      </c>
      <c r="R30" t="s">
        <v>8326</v>
      </c>
      <c r="S30" s="15">
        <v>42769.574999999997</v>
      </c>
      <c r="T30" s="15">
        <v>42790.574999999997</v>
      </c>
    </row>
    <row r="31" spans="1:20" ht="43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9">
        <v>53.18</v>
      </c>
      <c r="Q31" s="12" t="s">
        <v>8323</v>
      </c>
      <c r="R31" t="s">
        <v>8326</v>
      </c>
      <c r="S31" s="15">
        <v>42172.757638888885</v>
      </c>
      <c r="T31" s="15">
        <v>42202.757638888885</v>
      </c>
    </row>
    <row r="32" spans="1:20" ht="43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9">
        <v>125.12</v>
      </c>
      <c r="Q32" s="12" t="s">
        <v>8323</v>
      </c>
      <c r="R32" t="s">
        <v>8326</v>
      </c>
      <c r="S32" s="15">
        <v>42567.840069444443</v>
      </c>
      <c r="T32" s="15">
        <v>42597.840069444443</v>
      </c>
    </row>
    <row r="33" spans="1:20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9">
        <v>256.37</v>
      </c>
      <c r="Q33" s="12" t="s">
        <v>8323</v>
      </c>
      <c r="R33" t="s">
        <v>8326</v>
      </c>
      <c r="S33" s="15">
        <v>42772.833379629628</v>
      </c>
      <c r="T33" s="15">
        <v>42806.875</v>
      </c>
    </row>
    <row r="34" spans="1:20" ht="43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9">
        <v>252.02</v>
      </c>
      <c r="Q34" s="12" t="s">
        <v>8323</v>
      </c>
      <c r="R34" t="s">
        <v>8326</v>
      </c>
      <c r="S34" s="15">
        <v>42473.794710648144</v>
      </c>
      <c r="T34" s="15">
        <v>42503.794710648144</v>
      </c>
    </row>
    <row r="35" spans="1:20" ht="29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9">
        <v>200.69</v>
      </c>
      <c r="Q35" s="12" t="s">
        <v>8323</v>
      </c>
      <c r="R35" t="s">
        <v>8326</v>
      </c>
      <c r="S35" s="15">
        <v>41775.753761574073</v>
      </c>
      <c r="T35" s="15">
        <v>41805.753761574073</v>
      </c>
    </row>
    <row r="36" spans="1:20" ht="29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9">
        <v>72.760000000000005</v>
      </c>
      <c r="Q36" s="12" t="s">
        <v>8323</v>
      </c>
      <c r="R36" t="s">
        <v>8326</v>
      </c>
      <c r="S36" s="15">
        <v>42144.573807870373</v>
      </c>
      <c r="T36" s="15">
        <v>42166.165972222225</v>
      </c>
    </row>
    <row r="37" spans="1:20" ht="43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9">
        <v>90.74</v>
      </c>
      <c r="Q37" s="12" t="s">
        <v>8323</v>
      </c>
      <c r="R37" t="s">
        <v>8326</v>
      </c>
      <c r="S37" s="15">
        <v>42158.065694444449</v>
      </c>
      <c r="T37" s="15">
        <v>42201</v>
      </c>
    </row>
    <row r="38" spans="1:20" ht="29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9">
        <v>69.569999999999993</v>
      </c>
      <c r="Q38" s="12" t="s">
        <v>8323</v>
      </c>
      <c r="R38" t="s">
        <v>8326</v>
      </c>
      <c r="S38" s="15">
        <v>41871.755694444444</v>
      </c>
      <c r="T38" s="15">
        <v>41901.755694444444</v>
      </c>
    </row>
    <row r="39" spans="1:20" ht="29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9">
        <v>93.81</v>
      </c>
      <c r="Q39" s="12" t="s">
        <v>8323</v>
      </c>
      <c r="R39" t="s">
        <v>8326</v>
      </c>
      <c r="S39" s="15">
        <v>41964.315532407403</v>
      </c>
      <c r="T39" s="15">
        <v>41995.166666666672</v>
      </c>
    </row>
    <row r="40" spans="1:20" ht="29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9">
        <v>62.05</v>
      </c>
      <c r="Q40" s="12" t="s">
        <v>8323</v>
      </c>
      <c r="R40" t="s">
        <v>8326</v>
      </c>
      <c r="S40" s="15">
        <v>41802.574282407404</v>
      </c>
      <c r="T40" s="15">
        <v>41823.165972222225</v>
      </c>
    </row>
    <row r="41" spans="1:20" ht="43.5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9">
        <v>71.239999999999995</v>
      </c>
      <c r="Q41" s="12" t="s">
        <v>8323</v>
      </c>
      <c r="R41" t="s">
        <v>8326</v>
      </c>
      <c r="S41" s="15">
        <v>42473.007037037038</v>
      </c>
      <c r="T41" s="15">
        <v>42503.007037037038</v>
      </c>
    </row>
    <row r="42" spans="1:20" ht="29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9">
        <v>716.35</v>
      </c>
      <c r="Q42" s="12" t="s">
        <v>8323</v>
      </c>
      <c r="R42" t="s">
        <v>8326</v>
      </c>
      <c r="S42" s="15">
        <v>42605.765381944439</v>
      </c>
      <c r="T42" s="15">
        <v>42634.125</v>
      </c>
    </row>
    <row r="43" spans="1:20" ht="29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9">
        <v>60.48</v>
      </c>
      <c r="Q43" s="12" t="s">
        <v>8323</v>
      </c>
      <c r="R43" t="s">
        <v>8326</v>
      </c>
      <c r="S43" s="15">
        <v>42068.888391203705</v>
      </c>
      <c r="T43" s="15">
        <v>42098.846724537041</v>
      </c>
    </row>
    <row r="44" spans="1:20" ht="43.5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9">
        <v>1000</v>
      </c>
      <c r="Q44" s="12" t="s">
        <v>8323</v>
      </c>
      <c r="R44" t="s">
        <v>8326</v>
      </c>
      <c r="S44" s="15">
        <v>41850.400937500002</v>
      </c>
      <c r="T44" s="15">
        <v>41895.400937500002</v>
      </c>
    </row>
    <row r="45" spans="1:20" ht="43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9">
        <v>93.98</v>
      </c>
      <c r="Q45" s="12" t="s">
        <v>8323</v>
      </c>
      <c r="R45" t="s">
        <v>8326</v>
      </c>
      <c r="S45" s="15">
        <v>41826.871238425927</v>
      </c>
      <c r="T45" s="15">
        <v>41859.57916666667</v>
      </c>
    </row>
    <row r="46" spans="1:20" ht="43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9">
        <v>110.87</v>
      </c>
      <c r="Q46" s="12" t="s">
        <v>8323</v>
      </c>
      <c r="R46" t="s">
        <v>8326</v>
      </c>
      <c r="S46" s="15">
        <v>42134.172071759262</v>
      </c>
      <c r="T46" s="15">
        <v>42155.290972222225</v>
      </c>
    </row>
    <row r="47" spans="1:20" ht="29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9">
        <v>184.68</v>
      </c>
      <c r="Q47" s="12" t="s">
        <v>8323</v>
      </c>
      <c r="R47" t="s">
        <v>8326</v>
      </c>
      <c r="S47" s="15">
        <v>42494.563449074078</v>
      </c>
      <c r="T47" s="15">
        <v>42524.563449074078</v>
      </c>
    </row>
    <row r="48" spans="1:20" ht="43.5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9">
        <v>88.77</v>
      </c>
      <c r="Q48" s="12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9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9">
        <v>50.16</v>
      </c>
      <c r="Q49" s="12" t="s">
        <v>8323</v>
      </c>
      <c r="R49" t="s">
        <v>8326</v>
      </c>
      <c r="S49" s="15">
        <v>41778.637245370373</v>
      </c>
      <c r="T49" s="15">
        <v>41810.958333333336</v>
      </c>
    </row>
    <row r="50" spans="1:20" ht="43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9">
        <v>57.63</v>
      </c>
      <c r="Q50" s="12" t="s">
        <v>8323</v>
      </c>
      <c r="R50" t="s">
        <v>8326</v>
      </c>
      <c r="S50" s="15">
        <v>42230.472222222219</v>
      </c>
      <c r="T50" s="15">
        <v>42259.165972222225</v>
      </c>
    </row>
    <row r="51" spans="1:20" ht="43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9">
        <v>56.07</v>
      </c>
      <c r="Q51" s="12" t="s">
        <v>8323</v>
      </c>
      <c r="R51" t="s">
        <v>8326</v>
      </c>
      <c r="S51" s="15">
        <v>42037.938206018516</v>
      </c>
      <c r="T51" s="15">
        <v>42068.166666666672</v>
      </c>
    </row>
    <row r="52" spans="1:20" ht="43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9">
        <v>109.03</v>
      </c>
      <c r="Q52" s="12" t="s">
        <v>8323</v>
      </c>
      <c r="R52" t="s">
        <v>8326</v>
      </c>
      <c r="S52" s="15">
        <v>42157.470185185186</v>
      </c>
      <c r="T52" s="15">
        <v>42187.470185185186</v>
      </c>
    </row>
    <row r="53" spans="1:20" ht="29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9">
        <v>103.95</v>
      </c>
      <c r="Q53" s="12" t="s">
        <v>8323</v>
      </c>
      <c r="R53" t="s">
        <v>8326</v>
      </c>
      <c r="S53" s="15">
        <v>42250.598217592589</v>
      </c>
      <c r="T53" s="15">
        <v>42270.598217592589</v>
      </c>
    </row>
    <row r="54" spans="1:20" ht="43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9">
        <v>62.83</v>
      </c>
      <c r="Q54" s="12" t="s">
        <v>8323</v>
      </c>
      <c r="R54" t="s">
        <v>8326</v>
      </c>
      <c r="S54" s="15">
        <v>41800.380428240744</v>
      </c>
      <c r="T54" s="15">
        <v>41830.380428240744</v>
      </c>
    </row>
    <row r="55" spans="1:20" ht="29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9">
        <v>145</v>
      </c>
      <c r="Q55" s="12" t="s">
        <v>8323</v>
      </c>
      <c r="R55" t="s">
        <v>8326</v>
      </c>
      <c r="S55" s="15">
        <v>42491.92288194444</v>
      </c>
      <c r="T55" s="15">
        <v>42521.92288194444</v>
      </c>
    </row>
    <row r="56" spans="1:20" ht="43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9">
        <v>139.19</v>
      </c>
      <c r="Q56" s="12" t="s">
        <v>8323</v>
      </c>
      <c r="R56" t="s">
        <v>8326</v>
      </c>
      <c r="S56" s="15">
        <v>41878.878379629627</v>
      </c>
      <c r="T56" s="15">
        <v>41908.878379629627</v>
      </c>
    </row>
    <row r="57" spans="1:20" ht="29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9">
        <v>63.57</v>
      </c>
      <c r="Q57" s="12" t="s">
        <v>8323</v>
      </c>
      <c r="R57" t="s">
        <v>8326</v>
      </c>
      <c r="S57" s="15">
        <v>41932.311099537037</v>
      </c>
      <c r="T57" s="15">
        <v>41962.352766203709</v>
      </c>
    </row>
    <row r="58" spans="1:20" ht="43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9">
        <v>105.52</v>
      </c>
      <c r="Q58" s="12" t="s">
        <v>8323</v>
      </c>
      <c r="R58" t="s">
        <v>8326</v>
      </c>
      <c r="S58" s="15">
        <v>42118.556331018524</v>
      </c>
      <c r="T58" s="15">
        <v>42150.165972222225</v>
      </c>
    </row>
    <row r="59" spans="1:20" ht="43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9">
        <v>141.29</v>
      </c>
      <c r="Q59" s="12" t="s">
        <v>8323</v>
      </c>
      <c r="R59" t="s">
        <v>8326</v>
      </c>
      <c r="S59" s="15">
        <v>42239.957962962959</v>
      </c>
      <c r="T59" s="15">
        <v>42260</v>
      </c>
    </row>
    <row r="60" spans="1:20" ht="43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9">
        <v>137.24</v>
      </c>
      <c r="Q60" s="12" t="s">
        <v>8323</v>
      </c>
      <c r="R60" t="s">
        <v>8326</v>
      </c>
      <c r="S60" s="15">
        <v>41880.76357638889</v>
      </c>
      <c r="T60" s="15">
        <v>41895.166666666664</v>
      </c>
    </row>
    <row r="61" spans="1:20" ht="43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9">
        <v>99.34</v>
      </c>
      <c r="Q61" s="12" t="s">
        <v>8323</v>
      </c>
      <c r="R61" t="s">
        <v>8326</v>
      </c>
      <c r="S61" s="15">
        <v>42561.783877314811</v>
      </c>
      <c r="T61" s="15">
        <v>42593.165972222225</v>
      </c>
    </row>
    <row r="62" spans="1:20" ht="43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9">
        <v>103.21</v>
      </c>
      <c r="Q62" s="12" t="s">
        <v>8323</v>
      </c>
      <c r="R62" t="s">
        <v>8326</v>
      </c>
      <c r="S62" s="15">
        <v>42037.791238425925</v>
      </c>
      <c r="T62" s="15">
        <v>42067.791238425925</v>
      </c>
    </row>
    <row r="63" spans="1:20" ht="43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9">
        <v>63.83</v>
      </c>
      <c r="Q63" s="12" t="s">
        <v>8323</v>
      </c>
      <c r="R63" t="s">
        <v>8326</v>
      </c>
      <c r="S63" s="15">
        <v>42753.205625000002</v>
      </c>
      <c r="T63" s="15">
        <v>42783.670138888891</v>
      </c>
    </row>
    <row r="64" spans="1:20" ht="29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9">
        <v>41.77</v>
      </c>
      <c r="Q64" s="12" t="s">
        <v>8323</v>
      </c>
      <c r="R64" t="s">
        <v>8326</v>
      </c>
      <c r="S64" s="15">
        <v>40633.154363425929</v>
      </c>
      <c r="T64" s="15">
        <v>40664.207638888889</v>
      </c>
    </row>
    <row r="65" spans="1:20" ht="43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9">
        <v>145.87</v>
      </c>
      <c r="Q65" s="12" t="s">
        <v>8323</v>
      </c>
      <c r="R65" t="s">
        <v>8326</v>
      </c>
      <c r="S65" s="15">
        <v>42626.7503125</v>
      </c>
      <c r="T65" s="15">
        <v>42656.7503125</v>
      </c>
    </row>
    <row r="66" spans="1:20" ht="43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9">
        <v>118.13</v>
      </c>
      <c r="Q66" s="12" t="s">
        <v>8323</v>
      </c>
      <c r="R66" t="s">
        <v>8326</v>
      </c>
      <c r="S66" s="15">
        <v>41834.953865740739</v>
      </c>
      <c r="T66" s="15">
        <v>41879.953865740739</v>
      </c>
    </row>
    <row r="67" spans="1:20" ht="29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9">
        <v>110.23</v>
      </c>
      <c r="Q67" s="12" t="s">
        <v>8323</v>
      </c>
      <c r="R67" t="s">
        <v>8326</v>
      </c>
      <c r="S67" s="15">
        <v>41791.492777777778</v>
      </c>
      <c r="T67" s="15">
        <v>41836.492777777778</v>
      </c>
    </row>
    <row r="68" spans="1:20" ht="43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9">
        <v>58.69</v>
      </c>
      <c r="Q68" s="12" t="s">
        <v>8323</v>
      </c>
      <c r="R68" t="s">
        <v>8326</v>
      </c>
      <c r="S68" s="15">
        <v>41893.324884259258</v>
      </c>
      <c r="T68" s="15">
        <v>41926.290972222225</v>
      </c>
    </row>
    <row r="69" spans="1:20" ht="29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9">
        <v>134.15</v>
      </c>
      <c r="Q69" s="12" t="s">
        <v>8323</v>
      </c>
      <c r="R69" t="s">
        <v>8326</v>
      </c>
      <c r="S69" s="15">
        <v>41776.063136574077</v>
      </c>
      <c r="T69" s="15">
        <v>41807.125</v>
      </c>
    </row>
    <row r="70" spans="1:20" ht="43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9">
        <v>264.85000000000002</v>
      </c>
      <c r="Q70" s="12" t="s">
        <v>8323</v>
      </c>
      <c r="R70" t="s">
        <v>8326</v>
      </c>
      <c r="S70" s="15">
        <v>42341.818379629629</v>
      </c>
      <c r="T70" s="15">
        <v>42370.166666666672</v>
      </c>
    </row>
    <row r="71" spans="1:20" ht="29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9">
        <v>177.62</v>
      </c>
      <c r="Q71" s="12" t="s">
        <v>8323</v>
      </c>
      <c r="R71" t="s">
        <v>8326</v>
      </c>
      <c r="S71" s="15">
        <v>42549.665717592594</v>
      </c>
      <c r="T71" s="15">
        <v>42579.665717592594</v>
      </c>
    </row>
    <row r="72" spans="1:20" ht="29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9">
        <v>100.5</v>
      </c>
      <c r="Q72" s="12" t="s">
        <v>8323</v>
      </c>
      <c r="R72" t="s">
        <v>8326</v>
      </c>
      <c r="S72" s="15">
        <v>41591.737974537034</v>
      </c>
      <c r="T72" s="15">
        <v>41621.207638888889</v>
      </c>
    </row>
    <row r="73" spans="1:20" ht="43.5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9">
        <v>115.87</v>
      </c>
      <c r="Q73" s="12" t="s">
        <v>8323</v>
      </c>
      <c r="R73" t="s">
        <v>8326</v>
      </c>
      <c r="S73" s="15">
        <v>42262.096782407403</v>
      </c>
      <c r="T73" s="15">
        <v>42286</v>
      </c>
    </row>
    <row r="74" spans="1:20" ht="29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9">
        <v>151.97999999999999</v>
      </c>
      <c r="Q74" s="12" t="s">
        <v>8323</v>
      </c>
      <c r="R74" t="s">
        <v>8326</v>
      </c>
      <c r="S74" s="15">
        <v>42576.697569444441</v>
      </c>
      <c r="T74" s="15">
        <v>42636.697569444441</v>
      </c>
    </row>
    <row r="75" spans="1:20" ht="43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9">
        <v>142.28</v>
      </c>
      <c r="Q75" s="12" t="s">
        <v>8323</v>
      </c>
      <c r="R75" t="s">
        <v>8326</v>
      </c>
      <c r="S75" s="15">
        <v>42041.714178240742</v>
      </c>
      <c r="T75" s="15">
        <v>42071.67251157407</v>
      </c>
    </row>
    <row r="76" spans="1:20" ht="43.5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9">
        <v>70.88</v>
      </c>
      <c r="Q76" s="12" t="s">
        <v>8323</v>
      </c>
      <c r="R76" t="s">
        <v>8326</v>
      </c>
      <c r="S76" s="15">
        <v>41941.683865740742</v>
      </c>
      <c r="T76" s="15">
        <v>41970.125</v>
      </c>
    </row>
    <row r="77" spans="1:20" ht="43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9">
        <v>421.11</v>
      </c>
      <c r="Q77" s="12" t="s">
        <v>8323</v>
      </c>
      <c r="R77" t="s">
        <v>8326</v>
      </c>
      <c r="S77" s="15">
        <v>42059.701319444444</v>
      </c>
      <c r="T77" s="15">
        <v>42119.659652777773</v>
      </c>
    </row>
    <row r="78" spans="1:20" ht="43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9">
        <v>64.27</v>
      </c>
      <c r="Q78" s="12" t="s">
        <v>8323</v>
      </c>
      <c r="R78" t="s">
        <v>8326</v>
      </c>
      <c r="S78" s="15">
        <v>40970.875671296293</v>
      </c>
      <c r="T78" s="15">
        <v>41000.834004629629</v>
      </c>
    </row>
    <row r="79" spans="1:20" ht="29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9">
        <v>48.33</v>
      </c>
      <c r="Q79" s="12" t="s">
        <v>8323</v>
      </c>
      <c r="R79" t="s">
        <v>8326</v>
      </c>
      <c r="S79" s="15">
        <v>42136.536134259266</v>
      </c>
      <c r="T79" s="15">
        <v>42167.875</v>
      </c>
    </row>
    <row r="80" spans="1:20" ht="29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9">
        <v>302.31</v>
      </c>
      <c r="Q80" s="12" t="s">
        <v>8323</v>
      </c>
      <c r="R80" t="s">
        <v>8326</v>
      </c>
      <c r="S80" s="15">
        <v>41851.771354166667</v>
      </c>
      <c r="T80" s="15">
        <v>41870.666666666664</v>
      </c>
    </row>
    <row r="81" spans="1:20" ht="29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9">
        <v>38.28</v>
      </c>
      <c r="Q81" s="12" t="s">
        <v>8323</v>
      </c>
      <c r="R81" t="s">
        <v>8326</v>
      </c>
      <c r="S81" s="15">
        <v>42243.6252662037</v>
      </c>
      <c r="T81" s="15">
        <v>42278.6252662037</v>
      </c>
    </row>
    <row r="82" spans="1:20" ht="29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9">
        <v>98.2</v>
      </c>
      <c r="Q82" s="12" t="s">
        <v>8323</v>
      </c>
      <c r="R82" t="s">
        <v>8326</v>
      </c>
      <c r="S82" s="15">
        <v>41982.887280092589</v>
      </c>
      <c r="T82" s="15">
        <v>42012.887280092589</v>
      </c>
    </row>
    <row r="83" spans="1:20" ht="29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9">
        <v>193.62</v>
      </c>
      <c r="Q83" s="12" t="s">
        <v>8323</v>
      </c>
      <c r="R83" t="s">
        <v>8326</v>
      </c>
      <c r="S83" s="15">
        <v>42323.70930555556</v>
      </c>
      <c r="T83" s="15">
        <v>42355.207638888889</v>
      </c>
    </row>
    <row r="84" spans="1:20" ht="29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9">
        <v>66.11</v>
      </c>
      <c r="Q84" s="12" t="s">
        <v>8323</v>
      </c>
      <c r="R84" t="s">
        <v>8326</v>
      </c>
      <c r="S84" s="15">
        <v>41920.787534722222</v>
      </c>
      <c r="T84" s="15">
        <v>41941.787534722222</v>
      </c>
    </row>
    <row r="85" spans="1:20" ht="43.5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9">
        <v>46.77</v>
      </c>
      <c r="Q85" s="12" t="s">
        <v>8323</v>
      </c>
      <c r="R85" t="s">
        <v>8326</v>
      </c>
      <c r="S85" s="15">
        <v>40883.949317129627</v>
      </c>
      <c r="T85" s="15">
        <v>40939.708333333336</v>
      </c>
    </row>
    <row r="86" spans="1:20" ht="43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9">
        <v>81.569999999999993</v>
      </c>
      <c r="Q86" s="12" t="s">
        <v>8323</v>
      </c>
      <c r="R86" t="s">
        <v>8326</v>
      </c>
      <c r="S86" s="15">
        <v>42167.023206018523</v>
      </c>
      <c r="T86" s="15">
        <v>42196.165972222225</v>
      </c>
    </row>
    <row r="87" spans="1:20" ht="43.5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9">
        <v>105.21</v>
      </c>
      <c r="Q87" s="12" t="s">
        <v>8323</v>
      </c>
      <c r="R87" t="s">
        <v>8326</v>
      </c>
      <c r="S87" s="15">
        <v>42431.102534722217</v>
      </c>
      <c r="T87" s="15">
        <v>42461.06086805556</v>
      </c>
    </row>
    <row r="88" spans="1:20" ht="29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9">
        <v>209.84</v>
      </c>
      <c r="Q88" s="12" t="s">
        <v>8323</v>
      </c>
      <c r="R88" t="s">
        <v>8326</v>
      </c>
      <c r="S88" s="15">
        <v>42253.928530092591</v>
      </c>
      <c r="T88" s="15">
        <v>42283.928530092591</v>
      </c>
    </row>
    <row r="89" spans="1:20" ht="29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9">
        <v>69.89</v>
      </c>
      <c r="Q89" s="12" t="s">
        <v>8323</v>
      </c>
      <c r="R89" t="s">
        <v>8326</v>
      </c>
      <c r="S89" s="15">
        <v>41808.669571759259</v>
      </c>
      <c r="T89" s="15">
        <v>41838.669571759259</v>
      </c>
    </row>
    <row r="90" spans="1:20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9">
        <v>67.739999999999995</v>
      </c>
      <c r="Q90" s="12" t="s">
        <v>8323</v>
      </c>
      <c r="R90" t="s">
        <v>8326</v>
      </c>
      <c r="S90" s="15">
        <v>42154.873124999998</v>
      </c>
      <c r="T90" s="15">
        <v>42184.873124999998</v>
      </c>
    </row>
    <row r="91" spans="1:20" ht="43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9">
        <v>81.78</v>
      </c>
      <c r="Q91" s="12" t="s">
        <v>8323</v>
      </c>
      <c r="R91" t="s">
        <v>8326</v>
      </c>
      <c r="S91" s="15">
        <v>42018.676898148144</v>
      </c>
      <c r="T91" s="15">
        <v>42040.290972222225</v>
      </c>
    </row>
    <row r="92" spans="1:20" ht="43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9">
        <v>136.78</v>
      </c>
      <c r="Q92" s="12" t="s">
        <v>8323</v>
      </c>
      <c r="R92" t="s">
        <v>8326</v>
      </c>
      <c r="S92" s="15">
        <v>41926.942685185182</v>
      </c>
      <c r="T92" s="15">
        <v>41956.984351851846</v>
      </c>
    </row>
    <row r="93" spans="1:20" ht="29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9">
        <v>78.209999999999994</v>
      </c>
      <c r="Q93" s="12" t="s">
        <v>8323</v>
      </c>
      <c r="R93" t="s">
        <v>8326</v>
      </c>
      <c r="S93" s="15">
        <v>42062.296412037031</v>
      </c>
      <c r="T93" s="15">
        <v>42095.207638888889</v>
      </c>
    </row>
    <row r="94" spans="1:20" ht="29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9">
        <v>129.36000000000001</v>
      </c>
      <c r="Q94" s="12" t="s">
        <v>8323</v>
      </c>
      <c r="R94" t="s">
        <v>8326</v>
      </c>
      <c r="S94" s="15">
        <v>42219.019733796296</v>
      </c>
      <c r="T94" s="15">
        <v>42249.019733796296</v>
      </c>
    </row>
    <row r="95" spans="1:20" ht="43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9">
        <v>71.790000000000006</v>
      </c>
      <c r="Q95" s="12" t="s">
        <v>8323</v>
      </c>
      <c r="R95" t="s">
        <v>8326</v>
      </c>
      <c r="S95" s="15">
        <v>42238.13282407407</v>
      </c>
      <c r="T95" s="15">
        <v>42268.13282407407</v>
      </c>
    </row>
    <row r="96" spans="1:20" ht="43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9">
        <v>93.76</v>
      </c>
      <c r="Q96" s="12" t="s">
        <v>8323</v>
      </c>
      <c r="R96" t="s">
        <v>8326</v>
      </c>
      <c r="S96" s="15">
        <v>42292.087592592594</v>
      </c>
      <c r="T96" s="15">
        <v>42329.125</v>
      </c>
    </row>
    <row r="97" spans="1:20" ht="43.5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9">
        <v>63.83</v>
      </c>
      <c r="Q97" s="12" t="s">
        <v>8323</v>
      </c>
      <c r="R97" t="s">
        <v>8326</v>
      </c>
      <c r="S97" s="15">
        <v>42060.683935185181</v>
      </c>
      <c r="T97" s="15">
        <v>42090.642268518524</v>
      </c>
    </row>
    <row r="98" spans="1:20" ht="43.5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9">
        <v>72.290000000000006</v>
      </c>
      <c r="Q98" s="12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9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9">
        <v>97.38</v>
      </c>
      <c r="Q99" s="12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43.5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9">
        <v>56.2</v>
      </c>
      <c r="Q100" s="12" t="s">
        <v>8323</v>
      </c>
      <c r="R100" t="s">
        <v>8326</v>
      </c>
      <c r="S100" s="15">
        <v>42196.028703703705</v>
      </c>
      <c r="T100" s="15">
        <v>42228</v>
      </c>
    </row>
    <row r="101" spans="1:20" ht="43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9">
        <v>73.58</v>
      </c>
      <c r="Q101" s="12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43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9">
        <v>65.58</v>
      </c>
      <c r="Q102" s="12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43.5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9">
        <v>358.69</v>
      </c>
      <c r="Q103" s="12" t="s">
        <v>8323</v>
      </c>
      <c r="R103" t="s">
        <v>8326</v>
      </c>
      <c r="S103" s="15">
        <v>41821.205636574072</v>
      </c>
      <c r="T103" s="15">
        <v>41852.290972222225</v>
      </c>
    </row>
    <row r="104" spans="1:20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9">
        <v>82.61</v>
      </c>
      <c r="Q104" s="12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29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9">
        <v>80.23</v>
      </c>
      <c r="Q105" s="12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43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9">
        <v>83.43</v>
      </c>
      <c r="Q106" s="12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29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9">
        <v>107</v>
      </c>
      <c r="Q107" s="12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43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9">
        <v>66.150000000000006</v>
      </c>
      <c r="Q108" s="12" t="s">
        <v>8323</v>
      </c>
      <c r="R108" t="s">
        <v>8326</v>
      </c>
      <c r="S108" s="15">
        <v>41829.599791666667</v>
      </c>
      <c r="T108" s="15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9">
        <v>69.19</v>
      </c>
      <c r="Q109" s="12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43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9">
        <v>62.92</v>
      </c>
      <c r="Q110" s="12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29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9">
        <v>40.630000000000003</v>
      </c>
      <c r="Q111" s="12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43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9">
        <v>69.819999999999993</v>
      </c>
      <c r="Q112" s="12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43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9">
        <v>50.75</v>
      </c>
      <c r="Q113" s="12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43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9">
        <v>91.3</v>
      </c>
      <c r="Q114" s="12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29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9">
        <v>74.819999999999993</v>
      </c>
      <c r="Q115" s="12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29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9">
        <v>116.65</v>
      </c>
      <c r="Q116" s="12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29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9">
        <v>40.29</v>
      </c>
      <c r="Q117" s="12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9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9">
        <v>143.11000000000001</v>
      </c>
      <c r="Q118" s="12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43.5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9">
        <v>41.94</v>
      </c>
      <c r="Q119" s="12" t="s">
        <v>8323</v>
      </c>
      <c r="R119" t="s">
        <v>8326</v>
      </c>
      <c r="S119" s="15">
        <v>41753.593275462961</v>
      </c>
      <c r="T119" s="15">
        <v>41778.875</v>
      </c>
    </row>
    <row r="120" spans="1:20" ht="43.5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9">
        <v>107.57</v>
      </c>
      <c r="Q120" s="12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43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9">
        <v>64.16</v>
      </c>
      <c r="Q121" s="12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29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9">
        <v>36.86</v>
      </c>
      <c r="Q122" s="12" t="s">
        <v>8323</v>
      </c>
      <c r="R122" t="s">
        <v>8326</v>
      </c>
      <c r="S122" s="15">
        <v>42558.189432870371</v>
      </c>
      <c r="T122" s="15">
        <v>42587.875</v>
      </c>
    </row>
    <row r="123" spans="1:20" ht="43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9">
        <v>93.43</v>
      </c>
      <c r="Q123" s="12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43.5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9">
        <v>80.400000000000006</v>
      </c>
      <c r="Q124" s="12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29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9">
        <v>50.2</v>
      </c>
      <c r="Q125" s="12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29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9">
        <v>63.11</v>
      </c>
      <c r="Q126" s="12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43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9">
        <v>55.01</v>
      </c>
      <c r="Q127" s="12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43.5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9">
        <v>58.62</v>
      </c>
      <c r="Q128" s="12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43.5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9">
        <v>82.26</v>
      </c>
      <c r="Q129" s="12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43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9">
        <v>80.73</v>
      </c>
      <c r="Q130" s="12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43.5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9">
        <v>110.22</v>
      </c>
      <c r="Q131" s="12" t="s">
        <v>8323</v>
      </c>
      <c r="R131" t="s">
        <v>8326</v>
      </c>
      <c r="S131" s="15">
        <v>41993.824340277773</v>
      </c>
      <c r="T131" s="15">
        <v>42010.25</v>
      </c>
    </row>
    <row r="132" spans="1:20" ht="29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9">
        <v>53.72</v>
      </c>
      <c r="Q132" s="12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43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9">
        <v>114.55</v>
      </c>
      <c r="Q133" s="12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29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9">
        <v>25.69</v>
      </c>
      <c r="Q134" s="12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43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9">
        <v>122.54</v>
      </c>
      <c r="Q135" s="12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43.5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9">
        <v>200.49</v>
      </c>
      <c r="Q136" s="12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43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9">
        <v>178.57</v>
      </c>
      <c r="Q137" s="12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43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9">
        <v>148.47999999999999</v>
      </c>
      <c r="Q138" s="12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29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9">
        <v>77.34</v>
      </c>
      <c r="Q139" s="12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29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9">
        <v>83.14</v>
      </c>
      <c r="Q140" s="12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29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9">
        <v>100.22</v>
      </c>
      <c r="Q141" s="12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43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9">
        <v>80.16</v>
      </c>
      <c r="Q142" s="12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43.5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9">
        <v>114.13</v>
      </c>
      <c r="Q143" s="12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43.5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9">
        <v>65.38</v>
      </c>
      <c r="Q144" s="12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29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9">
        <v>72.95</v>
      </c>
      <c r="Q145" s="12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43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9">
        <v>68.349999999999994</v>
      </c>
      <c r="Q146" s="12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43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9">
        <v>104.07</v>
      </c>
      <c r="Q147" s="12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29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9">
        <v>135.63</v>
      </c>
      <c r="Q148" s="12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43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9">
        <v>204.57</v>
      </c>
      <c r="Q149" s="12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29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9">
        <v>75.09</v>
      </c>
      <c r="Q150" s="12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29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9">
        <v>184.78</v>
      </c>
      <c r="Q151" s="12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43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9">
        <v>136</v>
      </c>
      <c r="Q152" s="12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43.5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9">
        <v>62.33</v>
      </c>
      <c r="Q153" s="12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43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9">
        <v>109.08</v>
      </c>
      <c r="Q154" s="12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43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9">
        <v>85.21</v>
      </c>
      <c r="Q155" s="12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29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9">
        <v>46.42</v>
      </c>
      <c r="Q156" s="12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43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9">
        <v>204.05</v>
      </c>
      <c r="Q157" s="12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29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9">
        <v>46.61</v>
      </c>
      <c r="Q158" s="12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43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9">
        <v>168.75</v>
      </c>
      <c r="Q159" s="12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29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9">
        <v>176.09</v>
      </c>
      <c r="Q160" s="12" t="s">
        <v>8323</v>
      </c>
      <c r="R160" t="s">
        <v>8326</v>
      </c>
      <c r="S160" s="15">
        <v>41964.716319444444</v>
      </c>
      <c r="T160" s="15">
        <v>41994.716319444444</v>
      </c>
    </row>
    <row r="161" spans="1:20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9">
        <v>98.54</v>
      </c>
      <c r="Q161" s="12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43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9">
        <v>72.05</v>
      </c>
      <c r="Q162" s="12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43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9">
        <v>65.87</v>
      </c>
      <c r="Q163" s="12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43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121.36</v>
      </c>
      <c r="Q164" s="12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43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9">
        <v>57.2</v>
      </c>
      <c r="Q165" s="12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43.5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9">
        <v>81.67</v>
      </c>
      <c r="Q166" s="12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43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9">
        <v>114.29</v>
      </c>
      <c r="Q167" s="12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43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9">
        <v>129.03</v>
      </c>
      <c r="Q168" s="12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43.5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9">
        <v>125.81</v>
      </c>
      <c r="Q169" s="12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29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9">
        <v>58.79</v>
      </c>
      <c r="Q170" s="12" t="s">
        <v>8323</v>
      </c>
      <c r="R170" t="s">
        <v>8326</v>
      </c>
      <c r="S170" s="15">
        <v>42633.116851851853</v>
      </c>
      <c r="T170" s="15">
        <v>42663.116851851853</v>
      </c>
    </row>
    <row r="171" spans="1:20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9">
        <v>44.19</v>
      </c>
      <c r="Q171" s="12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43.5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9">
        <v>62.88</v>
      </c>
      <c r="Q172" s="12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43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9">
        <v>62.67</v>
      </c>
      <c r="Q173" s="12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43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9">
        <v>47.85</v>
      </c>
      <c r="Q174" s="12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29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9">
        <v>78.94</v>
      </c>
      <c r="Q175" s="12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43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9">
        <v>126.55</v>
      </c>
      <c r="Q176" s="12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43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9">
        <v>32.97</v>
      </c>
      <c r="Q177" s="12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43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9">
        <v>79.540000000000006</v>
      </c>
      <c r="Q178" s="12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43.5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9">
        <v>125.38</v>
      </c>
      <c r="Q179" s="12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29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9">
        <v>37.21</v>
      </c>
      <c r="Q180" s="12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43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9">
        <v>57.26</v>
      </c>
      <c r="Q181" s="12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43.5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9">
        <v>33.99</v>
      </c>
      <c r="Q182" s="12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43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9">
        <v>88.25</v>
      </c>
      <c r="Q183" s="12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29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9">
        <v>103.35</v>
      </c>
      <c r="Q184" s="12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43.5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9">
        <v>100.17</v>
      </c>
      <c r="Q185" s="12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43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9">
        <v>55.33</v>
      </c>
      <c r="Q186" s="12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29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9">
        <v>63.36</v>
      </c>
      <c r="Q187" s="12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29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9">
        <v>86.23</v>
      </c>
      <c r="Q188" s="12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29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9">
        <v>110.97</v>
      </c>
      <c r="Q189" s="12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43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9">
        <v>113.57</v>
      </c>
      <c r="Q190" s="12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29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9">
        <v>45.88</v>
      </c>
      <c r="Q191" s="12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43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9">
        <v>49.06</v>
      </c>
      <c r="Q192" s="12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29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9">
        <v>99.5</v>
      </c>
      <c r="Q193" s="12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43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9">
        <v>99</v>
      </c>
      <c r="Q194" s="12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43.5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9">
        <v>145.65</v>
      </c>
      <c r="Q195" s="12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43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9">
        <v>92.5</v>
      </c>
      <c r="Q196" s="12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29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9">
        <v>63.85</v>
      </c>
      <c r="Q197" s="12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29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9">
        <v>77.19</v>
      </c>
      <c r="Q198" s="12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43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9">
        <v>67.650000000000006</v>
      </c>
      <c r="Q199" s="12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43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9">
        <v>75.34</v>
      </c>
      <c r="Q200" s="12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43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9">
        <v>47.03</v>
      </c>
      <c r="Q201" s="12" t="s">
        <v>8323</v>
      </c>
      <c r="R201" t="s">
        <v>8326</v>
      </c>
      <c r="S201" s="15">
        <v>42619.935694444444</v>
      </c>
      <c r="T201" s="15">
        <v>42643.875</v>
      </c>
    </row>
    <row r="202" spans="1:20" ht="29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9">
        <v>136.46</v>
      </c>
      <c r="Q202" s="12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29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2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43.5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9">
        <v>135.63</v>
      </c>
      <c r="Q204" s="12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43.5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9">
        <v>74.53</v>
      </c>
      <c r="Q205" s="12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43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9">
        <v>96.67</v>
      </c>
      <c r="Q206" s="12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43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9">
        <v>50.4</v>
      </c>
      <c r="Q207" s="12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43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9">
        <v>47.88</v>
      </c>
      <c r="Q208" s="12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58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9">
        <v>80.72</v>
      </c>
      <c r="Q209" s="12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43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9">
        <v>111.89</v>
      </c>
      <c r="Q210" s="12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29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9">
        <v>37.14</v>
      </c>
      <c r="Q211" s="12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29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9">
        <v>50.9</v>
      </c>
      <c r="Q212" s="12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9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9">
        <v>70.569999999999993</v>
      </c>
      <c r="Q213" s="12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29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9">
        <v>49.69</v>
      </c>
      <c r="Q214" s="12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29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9">
        <v>66.959999999999994</v>
      </c>
      <c r="Q215" s="12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29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9">
        <v>235.46</v>
      </c>
      <c r="Q216" s="12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29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9">
        <v>55.6</v>
      </c>
      <c r="Q217" s="12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29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9">
        <v>203.2</v>
      </c>
      <c r="Q218" s="12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43.5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9">
        <v>105</v>
      </c>
      <c r="Q219" s="12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29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9">
        <v>126.46</v>
      </c>
      <c r="Q220" s="12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43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9">
        <v>131.91</v>
      </c>
      <c r="Q221" s="12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43.5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9">
        <v>84.17</v>
      </c>
      <c r="Q222" s="12" t="s">
        <v>8323</v>
      </c>
      <c r="R222" t="s">
        <v>8326</v>
      </c>
      <c r="S222" s="15">
        <v>42205.710879629631</v>
      </c>
      <c r="T222" s="15">
        <v>42235.710879629631</v>
      </c>
    </row>
    <row r="223" spans="1:20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9">
        <v>64.47</v>
      </c>
      <c r="Q223" s="12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29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9">
        <v>272.73</v>
      </c>
      <c r="Q224" s="12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29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9">
        <v>88.24</v>
      </c>
      <c r="Q225" s="12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9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9">
        <v>57.55</v>
      </c>
      <c r="Q226" s="12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29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9">
        <v>83.57</v>
      </c>
      <c r="Q227" s="12" t="s">
        <v>8323</v>
      </c>
      <c r="R227" t="s">
        <v>8326</v>
      </c>
      <c r="S227" s="15">
        <v>41792.542986111112</v>
      </c>
      <c r="T227" s="15">
        <v>41813.75</v>
      </c>
    </row>
    <row r="228" spans="1:20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9">
        <v>83.51</v>
      </c>
      <c r="Q228" s="12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43.5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9">
        <v>62.59</v>
      </c>
      <c r="Q229" s="12" t="s">
        <v>8323</v>
      </c>
      <c r="R229" t="s">
        <v>8326</v>
      </c>
      <c r="S229" s="15">
        <v>42462.140868055561</v>
      </c>
      <c r="T229" s="15">
        <v>42489.875</v>
      </c>
    </row>
    <row r="230" spans="1:20" ht="29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9">
        <v>58.57</v>
      </c>
      <c r="Q230" s="12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43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9">
        <v>77.22</v>
      </c>
      <c r="Q231" s="12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43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9">
        <v>64.91</v>
      </c>
      <c r="Q232" s="12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29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9">
        <v>41.24</v>
      </c>
      <c r="Q233" s="12" t="s">
        <v>8323</v>
      </c>
      <c r="R233" t="s">
        <v>8326</v>
      </c>
      <c r="S233" s="15">
        <v>42284.516064814816</v>
      </c>
      <c r="T233" s="15">
        <v>42307.875</v>
      </c>
    </row>
    <row r="234" spans="1:20" ht="29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9">
        <v>50.98</v>
      </c>
      <c r="Q234" s="12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29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9">
        <v>61.02</v>
      </c>
      <c r="Q235" s="12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29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9">
        <v>40.07</v>
      </c>
      <c r="Q236" s="12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43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9">
        <v>47.46</v>
      </c>
      <c r="Q237" s="12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43.5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9">
        <v>37.590000000000003</v>
      </c>
      <c r="Q238" s="12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29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9">
        <v>64.63</v>
      </c>
      <c r="Q239" s="12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43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9">
        <v>292.77999999999997</v>
      </c>
      <c r="Q240" s="12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43.5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9">
        <v>48.7</v>
      </c>
      <c r="Q241" s="12" t="s">
        <v>8323</v>
      </c>
      <c r="R241" t="s">
        <v>8326</v>
      </c>
      <c r="S241" s="15">
        <v>42493.219236111108</v>
      </c>
      <c r="T241" s="15">
        <v>42531.125</v>
      </c>
    </row>
    <row r="242" spans="1:20" ht="43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9">
        <v>866.67</v>
      </c>
      <c r="Q242" s="12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87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9">
        <v>66.510000000000005</v>
      </c>
      <c r="Q243" s="12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29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9">
        <v>52.55</v>
      </c>
      <c r="Q244" s="12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43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9">
        <v>59.65</v>
      </c>
      <c r="Q245" s="12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29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9">
        <v>77.73</v>
      </c>
      <c r="Q246" s="12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43.5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9">
        <v>121.9</v>
      </c>
      <c r="Q247" s="12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43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9">
        <v>60.95</v>
      </c>
      <c r="Q248" s="12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01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9">
        <v>47.41</v>
      </c>
      <c r="Q249" s="12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43.5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9">
        <v>44.91</v>
      </c>
      <c r="Q250" s="12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29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9">
        <v>72.709999999999994</v>
      </c>
      <c r="Q251" s="12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29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9">
        <v>66.45</v>
      </c>
      <c r="Q252" s="12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29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9">
        <v>35.49</v>
      </c>
      <c r="Q253" s="12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43.5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9">
        <v>63</v>
      </c>
      <c r="Q254" s="12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29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9">
        <v>61</v>
      </c>
      <c r="Q255" s="12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29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9">
        <v>50</v>
      </c>
      <c r="Q256" s="12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9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9">
        <v>227.27</v>
      </c>
      <c r="Q257" s="12" t="s">
        <v>8323</v>
      </c>
      <c r="R257" t="s">
        <v>8326</v>
      </c>
      <c r="S257" s="15">
        <v>41856.010069444441</v>
      </c>
      <c r="T257" s="15">
        <v>41890.125</v>
      </c>
    </row>
    <row r="258" spans="1:20" ht="29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9">
        <v>104.17</v>
      </c>
      <c r="Q258" s="12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43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9">
        <v>40.85</v>
      </c>
      <c r="Q259" s="12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43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9">
        <v>104.57</v>
      </c>
      <c r="Q260" s="12" t="s">
        <v>8323</v>
      </c>
      <c r="R260" t="s">
        <v>8326</v>
      </c>
      <c r="S260" s="15">
        <v>42494.683634259258</v>
      </c>
      <c r="T260" s="15">
        <v>42524.6875</v>
      </c>
    </row>
    <row r="261" spans="1:20" ht="29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9">
        <v>44.54</v>
      </c>
      <c r="Q261" s="12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29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9">
        <v>41.42</v>
      </c>
      <c r="Q262" s="12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29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9">
        <v>80.03</v>
      </c>
      <c r="Q263" s="12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29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9">
        <v>51.22</v>
      </c>
      <c r="Q264" s="12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43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9">
        <v>79.31</v>
      </c>
      <c r="Q265" s="12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29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9">
        <v>87.96</v>
      </c>
      <c r="Q266" s="12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2" t="s">
        <v>8323</v>
      </c>
      <c r="R267" t="s">
        <v>8326</v>
      </c>
      <c r="S267" s="15">
        <v>42053.916921296302</v>
      </c>
      <c r="T267" s="15">
        <v>42079.875</v>
      </c>
    </row>
    <row r="268" spans="1:20" ht="29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9">
        <v>31.62</v>
      </c>
      <c r="Q268" s="12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43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9">
        <v>73.400000000000006</v>
      </c>
      <c r="Q269" s="12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29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9">
        <v>52.21</v>
      </c>
      <c r="Q270" s="12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43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9">
        <v>39.67</v>
      </c>
      <c r="Q271" s="12" t="s">
        <v>8323</v>
      </c>
      <c r="R271" t="s">
        <v>8326</v>
      </c>
      <c r="S271" s="15">
        <v>41477.930914351848</v>
      </c>
      <c r="T271" s="15">
        <v>41504.625</v>
      </c>
    </row>
    <row r="272" spans="1:20" ht="43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9">
        <v>113.42</v>
      </c>
      <c r="Q272" s="12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43.5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9">
        <v>89.67</v>
      </c>
      <c r="Q273" s="12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43.5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9">
        <v>107.25</v>
      </c>
      <c r="Q274" s="12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43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9">
        <v>164.62</v>
      </c>
      <c r="Q275" s="12" t="s">
        <v>8323</v>
      </c>
      <c r="R275" t="s">
        <v>8326</v>
      </c>
      <c r="S275" s="15">
        <v>42171.317442129628</v>
      </c>
      <c r="T275" s="15">
        <v>42195.875</v>
      </c>
    </row>
    <row r="276" spans="1:20" ht="29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9">
        <v>164.62</v>
      </c>
      <c r="Q276" s="12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43.5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9">
        <v>78.52</v>
      </c>
      <c r="Q277" s="12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43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9">
        <v>60.29</v>
      </c>
      <c r="Q278" s="12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29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9">
        <v>123.94</v>
      </c>
      <c r="Q279" s="12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43.5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9">
        <v>61.82</v>
      </c>
      <c r="Q280" s="12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43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9">
        <v>51.22</v>
      </c>
      <c r="Q281" s="12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43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9">
        <v>53.85</v>
      </c>
      <c r="Q282" s="12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29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9">
        <v>59.6</v>
      </c>
      <c r="Q283" s="12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9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9">
        <v>53.23</v>
      </c>
      <c r="Q284" s="12" t="s">
        <v>8323</v>
      </c>
      <c r="R284" t="s">
        <v>8326</v>
      </c>
      <c r="S284" s="15">
        <v>42128.736608796295</v>
      </c>
      <c r="T284" s="15">
        <v>42141.125</v>
      </c>
    </row>
    <row r="285" spans="1:20" ht="43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9">
        <v>68.67</v>
      </c>
      <c r="Q285" s="12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43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9">
        <v>70.86</v>
      </c>
      <c r="Q286" s="12" t="s">
        <v>8323</v>
      </c>
      <c r="R286" t="s">
        <v>8326</v>
      </c>
      <c r="S286" s="15">
        <v>42195.749745370369</v>
      </c>
      <c r="T286" s="15">
        <v>42206.125</v>
      </c>
    </row>
    <row r="287" spans="1:20" ht="29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9">
        <v>102.5</v>
      </c>
      <c r="Q287" s="12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43.5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9">
        <v>73.209999999999994</v>
      </c>
      <c r="Q288" s="12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29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9">
        <v>52.49</v>
      </c>
      <c r="Q289" s="12" t="s">
        <v>8323</v>
      </c>
      <c r="R289" t="s">
        <v>8326</v>
      </c>
      <c r="S289" s="15">
        <v>42503.559467592597</v>
      </c>
      <c r="T289" s="15">
        <v>42524.875</v>
      </c>
    </row>
    <row r="290" spans="1:20" ht="43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9">
        <v>88.74</v>
      </c>
      <c r="Q290" s="12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29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9">
        <v>106.84</v>
      </c>
      <c r="Q291" s="12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43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9">
        <v>63.28</v>
      </c>
      <c r="Q292" s="12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43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9">
        <v>65.16</v>
      </c>
      <c r="Q293" s="12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43.5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9">
        <v>55.97</v>
      </c>
      <c r="Q294" s="12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29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9">
        <v>61.06</v>
      </c>
      <c r="Q295" s="12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29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9">
        <v>38.5</v>
      </c>
      <c r="Q296" s="12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43.5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9">
        <v>133.33000000000001</v>
      </c>
      <c r="Q297" s="12" t="s">
        <v>8323</v>
      </c>
      <c r="R297" t="s">
        <v>8326</v>
      </c>
      <c r="S297" s="15">
        <v>41953.8675</v>
      </c>
      <c r="T297" s="15">
        <v>41983.8675</v>
      </c>
    </row>
    <row r="298" spans="1:20" ht="29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9">
        <v>95.24</v>
      </c>
      <c r="Q298" s="12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43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9">
        <v>68.97</v>
      </c>
      <c r="Q299" s="12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43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9">
        <v>65.17</v>
      </c>
      <c r="Q300" s="12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29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9">
        <v>36.08</v>
      </c>
      <c r="Q301" s="12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29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9">
        <v>80.87</v>
      </c>
      <c r="Q302" s="12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43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9">
        <v>41.22</v>
      </c>
      <c r="Q303" s="12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29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9">
        <v>67.959999999999994</v>
      </c>
      <c r="Q304" s="12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43.5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9">
        <v>70.23</v>
      </c>
      <c r="Q305" s="12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29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9">
        <v>140</v>
      </c>
      <c r="Q306" s="12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43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9">
        <v>150.41999999999999</v>
      </c>
      <c r="Q307" s="12" t="s">
        <v>8323</v>
      </c>
      <c r="R307" t="s">
        <v>8326</v>
      </c>
      <c r="S307" s="15">
        <v>42017.88045138889</v>
      </c>
      <c r="T307" s="15">
        <v>42044.1875</v>
      </c>
    </row>
    <row r="308" spans="1:20" ht="43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9">
        <v>58.06</v>
      </c>
      <c r="Q308" s="12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43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9">
        <v>48.34</v>
      </c>
      <c r="Q309" s="12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29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9">
        <v>67.92</v>
      </c>
      <c r="Q310" s="12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43.5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9">
        <v>37.78</v>
      </c>
      <c r="Q311" s="12" t="s">
        <v>8323</v>
      </c>
      <c r="R311" t="s">
        <v>8326</v>
      </c>
      <c r="S311" s="15">
        <v>41894.91375</v>
      </c>
      <c r="T311" s="15">
        <v>41938.029861111114</v>
      </c>
    </row>
    <row r="312" spans="1:20" ht="43.5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9">
        <v>34.409999999999997</v>
      </c>
      <c r="Q312" s="12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43.5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9">
        <v>83.05</v>
      </c>
      <c r="Q313" s="12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43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9">
        <v>55.33</v>
      </c>
      <c r="Q314" s="12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43.5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9">
        <v>50.02</v>
      </c>
      <c r="Q315" s="12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29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9">
        <v>91.67</v>
      </c>
      <c r="Q316" s="12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43.5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9">
        <v>41.92</v>
      </c>
      <c r="Q317" s="12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29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9">
        <v>89.79</v>
      </c>
      <c r="Q318" s="12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29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9">
        <v>57.5</v>
      </c>
      <c r="Q319" s="12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29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9">
        <v>36.07</v>
      </c>
      <c r="Q320" s="12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29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9">
        <v>55.89</v>
      </c>
      <c r="Q321" s="12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43.5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9">
        <v>69.819999999999993</v>
      </c>
      <c r="Q322" s="12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43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9">
        <v>109.57</v>
      </c>
      <c r="Q323" s="12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43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9">
        <v>41.41</v>
      </c>
      <c r="Q324" s="12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43.5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9">
        <v>61.1</v>
      </c>
      <c r="Q325" s="12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29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9">
        <v>75.5</v>
      </c>
      <c r="Q326" s="12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43.5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9">
        <v>51.72</v>
      </c>
      <c r="Q327" s="12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29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9">
        <v>68.25</v>
      </c>
      <c r="Q328" s="12" t="s">
        <v>8323</v>
      </c>
      <c r="R328" t="s">
        <v>8326</v>
      </c>
      <c r="S328" s="15">
        <v>42532.052523148144</v>
      </c>
      <c r="T328" s="15">
        <v>42560.166666666672</v>
      </c>
    </row>
    <row r="329" spans="1:20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9">
        <v>44.33</v>
      </c>
      <c r="Q329" s="12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29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9">
        <v>47</v>
      </c>
      <c r="Q330" s="12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29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9">
        <v>50.46</v>
      </c>
      <c r="Q331" s="12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43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9">
        <v>52</v>
      </c>
      <c r="Q332" s="12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43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9">
        <v>43.2</v>
      </c>
      <c r="Q333" s="12" t="s">
        <v>8323</v>
      </c>
      <c r="R333" t="s">
        <v>8326</v>
      </c>
      <c r="S333" s="15">
        <v>42556.504490740743</v>
      </c>
      <c r="T333" s="15">
        <v>42595.290972222225</v>
      </c>
    </row>
    <row r="334" spans="1:20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9">
        <v>49.23</v>
      </c>
      <c r="Q334" s="12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43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9">
        <v>47.22</v>
      </c>
      <c r="Q335" s="12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29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9">
        <v>74.12</v>
      </c>
      <c r="Q336" s="12" t="s">
        <v>8323</v>
      </c>
      <c r="R336" t="s">
        <v>8326</v>
      </c>
      <c r="S336" s="15">
        <v>41891.96503472222</v>
      </c>
      <c r="T336" s="15">
        <v>41901</v>
      </c>
    </row>
    <row r="337" spans="1:20" ht="43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9">
        <v>139.56</v>
      </c>
      <c r="Q337" s="12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29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9">
        <v>62.5</v>
      </c>
      <c r="Q338" s="12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29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9">
        <v>51.92</v>
      </c>
      <c r="Q339" s="12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43.5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9">
        <v>68.06</v>
      </c>
      <c r="Q340" s="12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43.5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9">
        <v>58.1</v>
      </c>
      <c r="Q341" s="12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43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9">
        <v>60.9</v>
      </c>
      <c r="Q342" s="12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43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9">
        <v>45.04</v>
      </c>
      <c r="Q343" s="12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29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9">
        <v>66.67</v>
      </c>
      <c r="Q344" s="12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29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9">
        <v>31.58</v>
      </c>
      <c r="Q345" s="12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43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9">
        <v>31.5</v>
      </c>
      <c r="Q346" s="12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43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9">
        <v>97.92</v>
      </c>
      <c r="Q347" s="12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43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9">
        <v>42.3</v>
      </c>
      <c r="Q348" s="12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43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9">
        <v>66.47</v>
      </c>
      <c r="Q349" s="12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43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9">
        <v>59.21</v>
      </c>
      <c r="Q350" s="12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43.5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9">
        <v>58.95</v>
      </c>
      <c r="Q351" s="12" t="s">
        <v>8323</v>
      </c>
      <c r="R351" t="s">
        <v>8326</v>
      </c>
      <c r="S351" s="15">
        <v>42572.61681712963</v>
      </c>
      <c r="T351" s="15">
        <v>42589.125</v>
      </c>
    </row>
    <row r="352" spans="1:20" ht="43.5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9">
        <v>62.17</v>
      </c>
      <c r="Q352" s="12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29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9">
        <v>61.94</v>
      </c>
      <c r="Q353" s="12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43.5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9">
        <v>61.94</v>
      </c>
      <c r="Q354" s="12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43.5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9">
        <v>58.42</v>
      </c>
      <c r="Q355" s="12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9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9">
        <v>61.39</v>
      </c>
      <c r="Q356" s="12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29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9">
        <v>40.78</v>
      </c>
      <c r="Q357" s="12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9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9">
        <v>54.5</v>
      </c>
      <c r="Q358" s="12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29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9">
        <v>77</v>
      </c>
      <c r="Q359" s="12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43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9">
        <v>53.34</v>
      </c>
      <c r="Q360" s="12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29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9">
        <v>40.92</v>
      </c>
      <c r="Q361" s="12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43.5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9">
        <v>25.31</v>
      </c>
      <c r="Q362" s="12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29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9">
        <v>58.61</v>
      </c>
      <c r="Q363" s="12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29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9">
        <v>45.48</v>
      </c>
      <c r="Q364" s="12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43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9">
        <v>45.35</v>
      </c>
      <c r="Q365" s="12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29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9">
        <v>38.33</v>
      </c>
      <c r="Q366" s="12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43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9">
        <v>36.96</v>
      </c>
      <c r="Q367" s="12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43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9">
        <v>64.38</v>
      </c>
      <c r="Q368" s="12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29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9">
        <v>37.96</v>
      </c>
      <c r="Q369" s="12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9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9">
        <v>59.41</v>
      </c>
      <c r="Q370" s="12" t="s">
        <v>8323</v>
      </c>
      <c r="R370" t="s">
        <v>8326</v>
      </c>
      <c r="S370" s="15">
        <v>42220.79487268519</v>
      </c>
      <c r="T370" s="15">
        <v>42246</v>
      </c>
    </row>
    <row r="371" spans="1:20" ht="29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9">
        <v>47.67</v>
      </c>
      <c r="Q371" s="12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43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9">
        <v>125</v>
      </c>
      <c r="Q372" s="12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43.5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9">
        <v>60.69</v>
      </c>
      <c r="Q373" s="12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43.5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9">
        <v>60.33</v>
      </c>
      <c r="Q374" s="12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29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9">
        <v>64.290000000000006</v>
      </c>
      <c r="Q375" s="12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43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9">
        <v>46.05</v>
      </c>
      <c r="Q376" s="12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43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9">
        <v>79.099999999999994</v>
      </c>
      <c r="Q377" s="12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29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9">
        <v>28.89</v>
      </c>
      <c r="Q378" s="12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29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9">
        <v>50.67</v>
      </c>
      <c r="Q379" s="12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29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9">
        <v>36.5</v>
      </c>
      <c r="Q380" s="12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9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9">
        <v>55.23</v>
      </c>
      <c r="Q381" s="12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43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9">
        <v>57.92</v>
      </c>
      <c r="Q382" s="12" t="s">
        <v>8323</v>
      </c>
      <c r="R382" t="s">
        <v>8326</v>
      </c>
      <c r="S382" s="15">
        <v>42643.632858796293</v>
      </c>
      <c r="T382" s="15">
        <v>42672.125</v>
      </c>
    </row>
    <row r="383" spans="1:20" ht="43.5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9">
        <v>36.67</v>
      </c>
      <c r="Q383" s="12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9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9">
        <v>41.13</v>
      </c>
      <c r="Q384" s="12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43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s="12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43.5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s="12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43.5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s="12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43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s="12" t="s">
        <v>8323</v>
      </c>
      <c r="R388" t="s">
        <v>8326</v>
      </c>
      <c r="S388" s="15">
        <v>42152.503495370373</v>
      </c>
      <c r="T388" s="15">
        <v>42172.503495370373</v>
      </c>
    </row>
    <row r="389" spans="1:20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s="12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43.5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9">
        <v>45.62</v>
      </c>
      <c r="Q390" s="12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43.5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9">
        <v>40.71</v>
      </c>
      <c r="Q391" s="12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29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9">
        <v>27.14</v>
      </c>
      <c r="Q392" s="12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9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9">
        <v>57</v>
      </c>
      <c r="Q393" s="12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43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9">
        <v>55</v>
      </c>
      <c r="Q394" s="12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43.5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9">
        <v>35.799999999999997</v>
      </c>
      <c r="Q395" s="12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43.5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9">
        <v>58.9</v>
      </c>
      <c r="Q396" s="12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29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9">
        <v>75.709999999999994</v>
      </c>
      <c r="Q397" s="12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29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9">
        <v>57.78</v>
      </c>
      <c r="Q398" s="12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29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9">
        <v>29.71</v>
      </c>
      <c r="Q399" s="12" t="s">
        <v>8323</v>
      </c>
      <c r="R399" t="s">
        <v>8326</v>
      </c>
      <c r="S399" s="15">
        <v>42179.898472222223</v>
      </c>
      <c r="T399" s="15">
        <v>42195.75</v>
      </c>
    </row>
    <row r="400" spans="1:20" ht="43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9">
        <v>62.63</v>
      </c>
      <c r="Q400" s="12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43.5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9">
        <v>44.09</v>
      </c>
      <c r="Q401" s="12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43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9">
        <v>30.77</v>
      </c>
      <c r="Q402" s="12" t="s">
        <v>8323</v>
      </c>
      <c r="R402" t="s">
        <v>8326</v>
      </c>
      <c r="S402" s="15">
        <v>42689.214988425927</v>
      </c>
      <c r="T402" s="15">
        <v>42700.25</v>
      </c>
    </row>
    <row r="403" spans="1:20" ht="29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9">
        <v>41.67</v>
      </c>
      <c r="Q403" s="12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29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9">
        <v>59.17</v>
      </c>
      <c r="Q404" s="12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29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9">
        <v>35</v>
      </c>
      <c r="Q405" s="12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43.5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9">
        <v>52</v>
      </c>
      <c r="Q406" s="12" t="s">
        <v>8323</v>
      </c>
      <c r="R406" t="s">
        <v>8326</v>
      </c>
      <c r="S406" s="15">
        <v>41921.279976851853</v>
      </c>
      <c r="T406" s="15">
        <v>41939.125</v>
      </c>
    </row>
    <row r="407" spans="1:20" ht="29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9">
        <v>30.78</v>
      </c>
      <c r="Q407" s="12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43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31.38</v>
      </c>
      <c r="Q408" s="12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43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9">
        <v>31.25</v>
      </c>
      <c r="Q409" s="12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29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9">
        <v>75</v>
      </c>
      <c r="Q410" s="12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29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9">
        <v>22.22</v>
      </c>
      <c r="Q411" s="12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29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s="12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29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s="12" t="s">
        <v>8323</v>
      </c>
      <c r="R413" t="s">
        <v>8326</v>
      </c>
      <c r="S413" s="15">
        <v>42628.849120370374</v>
      </c>
      <c r="T413" s="15">
        <v>42656.849120370374</v>
      </c>
    </row>
  </sheetData>
  <autoFilter ref="A1:T1" xr:uid="{9C8C11F8-580E-481E-8BF4-6B0BE6B43F53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F3216-7240-49EE-8B90-5A84D9E20A84}">
  <dimension ref="A1:T413"/>
  <sheetViews>
    <sheetView workbookViewId="0">
      <selection activeCell="K13" sqref="K13"/>
    </sheetView>
  </sheetViews>
  <sheetFormatPr defaultRowHeight="14.5" x14ac:dyDescent="0.35"/>
  <cols>
    <col min="2" max="2" width="35.453125" customWidth="1"/>
    <col min="3" max="3" width="54.453125" customWidth="1"/>
    <col min="4" max="4" width="12.08984375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9" x14ac:dyDescent="0.35">
      <c r="A2">
        <v>2983</v>
      </c>
      <c r="B2" s="3" t="s">
        <v>2983</v>
      </c>
      <c r="C2" s="3" t="s">
        <v>7093</v>
      </c>
      <c r="D2" s="6">
        <v>116000</v>
      </c>
      <c r="E2" s="8">
        <v>169985.91</v>
      </c>
      <c r="F2" t="s">
        <v>8218</v>
      </c>
      <c r="G2" t="s">
        <v>8223</v>
      </c>
      <c r="H2" t="s">
        <v>8245</v>
      </c>
      <c r="I2">
        <v>1415722236</v>
      </c>
      <c r="J2">
        <v>1410534636</v>
      </c>
      <c r="K2" t="b">
        <v>1</v>
      </c>
      <c r="L2">
        <v>1095</v>
      </c>
      <c r="M2" t="b">
        <v>1</v>
      </c>
      <c r="N2" t="s">
        <v>8301</v>
      </c>
      <c r="O2">
        <v>147</v>
      </c>
      <c r="P2" s="9">
        <v>155.24</v>
      </c>
      <c r="Q2" s="12" t="s">
        <v>8323</v>
      </c>
      <c r="R2" t="s">
        <v>8324</v>
      </c>
      <c r="S2" s="15">
        <v>41894.632361111115</v>
      </c>
      <c r="T2" s="15">
        <v>41954.674027777779</v>
      </c>
    </row>
    <row r="3" spans="1:20" ht="43.5" x14ac:dyDescent="0.35">
      <c r="A3">
        <v>2713</v>
      </c>
      <c r="B3" s="3" t="s">
        <v>2713</v>
      </c>
      <c r="C3" s="3" t="s">
        <v>6823</v>
      </c>
      <c r="D3" s="6">
        <v>150000</v>
      </c>
      <c r="E3" s="8">
        <v>153362</v>
      </c>
      <c r="F3" t="s">
        <v>8218</v>
      </c>
      <c r="G3" t="s">
        <v>8223</v>
      </c>
      <c r="H3" t="s">
        <v>8245</v>
      </c>
      <c r="I3">
        <v>1450971684</v>
      </c>
      <c r="J3">
        <v>1447515684</v>
      </c>
      <c r="K3" t="b">
        <v>1</v>
      </c>
      <c r="L3">
        <v>1420</v>
      </c>
      <c r="M3" t="b">
        <v>1</v>
      </c>
      <c r="N3" t="s">
        <v>8301</v>
      </c>
      <c r="O3">
        <v>102</v>
      </c>
      <c r="P3" s="9">
        <v>108</v>
      </c>
      <c r="Q3" s="12" t="s">
        <v>8323</v>
      </c>
      <c r="R3" t="s">
        <v>8324</v>
      </c>
      <c r="S3" s="15">
        <v>42322.653749999998</v>
      </c>
      <c r="T3" s="15">
        <v>42362.653749999998</v>
      </c>
    </row>
    <row r="4" spans="1:20" ht="58" x14ac:dyDescent="0.35">
      <c r="A4">
        <v>3034</v>
      </c>
      <c r="B4" s="3" t="s">
        <v>3034</v>
      </c>
      <c r="C4" s="3" t="s">
        <v>7144</v>
      </c>
      <c r="D4" s="6">
        <v>100000</v>
      </c>
      <c r="E4" s="8">
        <v>112536</v>
      </c>
      <c r="F4" t="s">
        <v>8218</v>
      </c>
      <c r="G4" t="s">
        <v>8223</v>
      </c>
      <c r="H4" t="s">
        <v>8245</v>
      </c>
      <c r="I4">
        <v>1477972740</v>
      </c>
      <c r="J4">
        <v>1475326255</v>
      </c>
      <c r="K4" t="b">
        <v>0</v>
      </c>
      <c r="L4">
        <v>1260</v>
      </c>
      <c r="M4" t="b">
        <v>1</v>
      </c>
      <c r="N4" t="s">
        <v>8301</v>
      </c>
      <c r="O4">
        <v>113</v>
      </c>
      <c r="P4" s="9">
        <v>89.31</v>
      </c>
      <c r="Q4" s="12" t="s">
        <v>8323</v>
      </c>
      <c r="R4" t="s">
        <v>8324</v>
      </c>
      <c r="S4" s="15">
        <v>42644.535358796296</v>
      </c>
      <c r="T4" s="15">
        <v>42675.165972222225</v>
      </c>
    </row>
    <row r="5" spans="1:20" ht="29" x14ac:dyDescent="0.3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 s="9">
        <v>84.87</v>
      </c>
      <c r="Q5" s="12" t="s">
        <v>8323</v>
      </c>
      <c r="R5" t="s">
        <v>8324</v>
      </c>
      <c r="S5" s="15">
        <v>41828.229490740741</v>
      </c>
      <c r="T5" s="15">
        <v>41860.083333333336</v>
      </c>
    </row>
    <row r="6" spans="1:20" ht="29" x14ac:dyDescent="0.35">
      <c r="A6">
        <v>2996</v>
      </c>
      <c r="B6" s="3" t="s">
        <v>2996</v>
      </c>
      <c r="C6" s="3" t="s">
        <v>7106</v>
      </c>
      <c r="D6" s="6">
        <v>35000</v>
      </c>
      <c r="E6" s="8">
        <v>60180</v>
      </c>
      <c r="F6" t="s">
        <v>8218</v>
      </c>
      <c r="G6" t="s">
        <v>8223</v>
      </c>
      <c r="H6" t="s">
        <v>8245</v>
      </c>
      <c r="I6">
        <v>1432677240</v>
      </c>
      <c r="J6">
        <v>1427493240</v>
      </c>
      <c r="K6" t="b">
        <v>0</v>
      </c>
      <c r="L6">
        <v>392</v>
      </c>
      <c r="M6" t="b">
        <v>1</v>
      </c>
      <c r="N6" t="s">
        <v>8301</v>
      </c>
      <c r="O6">
        <v>172</v>
      </c>
      <c r="P6" s="9">
        <v>153.52000000000001</v>
      </c>
      <c r="Q6" s="12" t="s">
        <v>8323</v>
      </c>
      <c r="R6" t="s">
        <v>8324</v>
      </c>
      <c r="S6" s="15">
        <v>42090.912500000006</v>
      </c>
      <c r="T6" s="15">
        <v>42150.912500000006</v>
      </c>
    </row>
    <row r="7" spans="1:20" ht="29" x14ac:dyDescent="0.35">
      <c r="A7">
        <v>3027</v>
      </c>
      <c r="B7" s="3" t="s">
        <v>3027</v>
      </c>
      <c r="C7" s="3" t="s">
        <v>7137</v>
      </c>
      <c r="D7" s="6">
        <v>40000</v>
      </c>
      <c r="E7" s="8">
        <v>52576</v>
      </c>
      <c r="F7" t="s">
        <v>8218</v>
      </c>
      <c r="G7" t="s">
        <v>8223</v>
      </c>
      <c r="H7" t="s">
        <v>8245</v>
      </c>
      <c r="I7">
        <v>1426866851</v>
      </c>
      <c r="J7">
        <v>1424278451</v>
      </c>
      <c r="K7" t="b">
        <v>0</v>
      </c>
      <c r="L7">
        <v>320</v>
      </c>
      <c r="M7" t="b">
        <v>1</v>
      </c>
      <c r="N7" t="s">
        <v>8301</v>
      </c>
      <c r="O7">
        <v>131</v>
      </c>
      <c r="P7" s="9">
        <v>164.3</v>
      </c>
      <c r="Q7" s="12" t="s">
        <v>8323</v>
      </c>
      <c r="R7" t="s">
        <v>8324</v>
      </c>
      <c r="S7" s="15">
        <v>42053.704293981486</v>
      </c>
      <c r="T7" s="15">
        <v>42083.662627314814</v>
      </c>
    </row>
    <row r="8" spans="1:20" ht="43.5" x14ac:dyDescent="0.35">
      <c r="A8">
        <v>2998</v>
      </c>
      <c r="B8" s="3" t="s">
        <v>2998</v>
      </c>
      <c r="C8" s="3" t="s">
        <v>7108</v>
      </c>
      <c r="D8" s="6">
        <v>50000</v>
      </c>
      <c r="E8" s="8">
        <v>51514.5</v>
      </c>
      <c r="F8" t="s">
        <v>8218</v>
      </c>
      <c r="G8" t="s">
        <v>8223</v>
      </c>
      <c r="H8" t="s">
        <v>8245</v>
      </c>
      <c r="I8">
        <v>1402892700</v>
      </c>
      <c r="J8">
        <v>1400474329</v>
      </c>
      <c r="K8" t="b">
        <v>0</v>
      </c>
      <c r="L8">
        <v>433</v>
      </c>
      <c r="M8" t="b">
        <v>1</v>
      </c>
      <c r="N8" t="s">
        <v>8301</v>
      </c>
      <c r="O8">
        <v>103</v>
      </c>
      <c r="P8" s="9">
        <v>118.97</v>
      </c>
      <c r="Q8" s="12" t="s">
        <v>8323</v>
      </c>
      <c r="R8" t="s">
        <v>8324</v>
      </c>
      <c r="S8" s="15">
        <v>41778.193622685183</v>
      </c>
      <c r="T8" s="15">
        <v>41806.184027777781</v>
      </c>
    </row>
    <row r="9" spans="1:20" ht="43.5" x14ac:dyDescent="0.35">
      <c r="A9">
        <v>2709</v>
      </c>
      <c r="B9" s="3" t="s">
        <v>2709</v>
      </c>
      <c r="C9" s="3" t="s">
        <v>6819</v>
      </c>
      <c r="D9" s="6">
        <v>50000</v>
      </c>
      <c r="E9" s="8">
        <v>50803</v>
      </c>
      <c r="F9" t="s">
        <v>8218</v>
      </c>
      <c r="G9" t="s">
        <v>8223</v>
      </c>
      <c r="H9" t="s">
        <v>8245</v>
      </c>
      <c r="I9">
        <v>1475553540</v>
      </c>
      <c r="J9">
        <v>1472528141</v>
      </c>
      <c r="K9" t="b">
        <v>1</v>
      </c>
      <c r="L9">
        <v>308</v>
      </c>
      <c r="M9" t="b">
        <v>1</v>
      </c>
      <c r="N9" t="s">
        <v>8301</v>
      </c>
      <c r="O9">
        <v>102</v>
      </c>
      <c r="P9" s="9">
        <v>164.94</v>
      </c>
      <c r="Q9" s="12" t="s">
        <v>8323</v>
      </c>
      <c r="R9" t="s">
        <v>8324</v>
      </c>
      <c r="S9" s="15">
        <v>42612.149780092594</v>
      </c>
      <c r="T9" s="15">
        <v>42647.165972222225</v>
      </c>
    </row>
    <row r="10" spans="1:20" ht="43.5" x14ac:dyDescent="0.35">
      <c r="A10">
        <v>3004</v>
      </c>
      <c r="B10" s="3" t="s">
        <v>3004</v>
      </c>
      <c r="C10" s="3" t="s">
        <v>7114</v>
      </c>
      <c r="D10" s="6">
        <v>40000</v>
      </c>
      <c r="E10" s="8">
        <v>45126</v>
      </c>
      <c r="F10" t="s">
        <v>8218</v>
      </c>
      <c r="G10" t="s">
        <v>8223</v>
      </c>
      <c r="H10" t="s">
        <v>8245</v>
      </c>
      <c r="I10">
        <v>1416089324</v>
      </c>
      <c r="J10">
        <v>1413493724</v>
      </c>
      <c r="K10" t="b">
        <v>0</v>
      </c>
      <c r="L10">
        <v>277</v>
      </c>
      <c r="M10" t="b">
        <v>1</v>
      </c>
      <c r="N10" t="s">
        <v>8301</v>
      </c>
      <c r="O10">
        <v>113</v>
      </c>
      <c r="P10" s="9">
        <v>162.91</v>
      </c>
      <c r="Q10" s="12" t="s">
        <v>8323</v>
      </c>
      <c r="R10" t="s">
        <v>8324</v>
      </c>
      <c r="S10" s="15">
        <v>41928.881064814814</v>
      </c>
      <c r="T10" s="15">
        <v>41958.922731481478</v>
      </c>
    </row>
    <row r="11" spans="1:20" ht="29" x14ac:dyDescent="0.35">
      <c r="A11">
        <v>2706</v>
      </c>
      <c r="B11" s="3" t="s">
        <v>2706</v>
      </c>
      <c r="C11" s="3" t="s">
        <v>6816</v>
      </c>
      <c r="D11" s="6">
        <v>35000</v>
      </c>
      <c r="E11" s="8">
        <v>39304</v>
      </c>
      <c r="F11" t="s">
        <v>8218</v>
      </c>
      <c r="G11" t="s">
        <v>8223</v>
      </c>
      <c r="H11" t="s">
        <v>8245</v>
      </c>
      <c r="I11">
        <v>1413442740</v>
      </c>
      <c r="J11">
        <v>1410937483</v>
      </c>
      <c r="K11" t="b">
        <v>1</v>
      </c>
      <c r="L11">
        <v>263</v>
      </c>
      <c r="M11" t="b">
        <v>1</v>
      </c>
      <c r="N11" t="s">
        <v>8301</v>
      </c>
      <c r="O11">
        <v>112</v>
      </c>
      <c r="P11" s="9">
        <v>149.44</v>
      </c>
      <c r="Q11" s="12" t="s">
        <v>8323</v>
      </c>
      <c r="R11" t="s">
        <v>8324</v>
      </c>
      <c r="S11" s="15">
        <v>41899.294942129629</v>
      </c>
      <c r="T11" s="15">
        <v>41928.290972222225</v>
      </c>
    </row>
    <row r="12" spans="1:20" x14ac:dyDescent="0.35">
      <c r="A12">
        <v>2989</v>
      </c>
      <c r="B12" s="3" t="s">
        <v>2989</v>
      </c>
      <c r="C12" s="3" t="s">
        <v>7099</v>
      </c>
      <c r="D12" s="6">
        <v>20000</v>
      </c>
      <c r="E12" s="8">
        <v>35307</v>
      </c>
      <c r="F12" t="s">
        <v>8218</v>
      </c>
      <c r="G12" t="s">
        <v>8223</v>
      </c>
      <c r="H12" t="s">
        <v>8245</v>
      </c>
      <c r="I12">
        <v>1450673940</v>
      </c>
      <c r="J12">
        <v>1448756962</v>
      </c>
      <c r="K12" t="b">
        <v>0</v>
      </c>
      <c r="L12">
        <v>364</v>
      </c>
      <c r="M12" t="b">
        <v>1</v>
      </c>
      <c r="N12" t="s">
        <v>8301</v>
      </c>
      <c r="O12">
        <v>177</v>
      </c>
      <c r="P12" s="9">
        <v>97</v>
      </c>
      <c r="Q12" s="12" t="s">
        <v>8323</v>
      </c>
      <c r="R12" t="s">
        <v>8324</v>
      </c>
      <c r="S12" s="15">
        <v>42337.02039351852</v>
      </c>
      <c r="T12" s="15">
        <v>42359.207638888889</v>
      </c>
    </row>
    <row r="13" spans="1:20" ht="43.5" x14ac:dyDescent="0.35">
      <c r="A13">
        <v>3029</v>
      </c>
      <c r="B13" s="3" t="s">
        <v>3029</v>
      </c>
      <c r="C13" s="3" t="s">
        <v>7139</v>
      </c>
      <c r="D13" s="6">
        <v>30000</v>
      </c>
      <c r="E13" s="8">
        <v>32903</v>
      </c>
      <c r="F13" t="s">
        <v>8218</v>
      </c>
      <c r="G13" t="s">
        <v>8223</v>
      </c>
      <c r="H13" t="s">
        <v>8245</v>
      </c>
      <c r="I13">
        <v>1416285300</v>
      </c>
      <c r="J13">
        <v>1413824447</v>
      </c>
      <c r="K13" t="b">
        <v>0</v>
      </c>
      <c r="L13">
        <v>348</v>
      </c>
      <c r="M13" t="b">
        <v>1</v>
      </c>
      <c r="N13" t="s">
        <v>8301</v>
      </c>
      <c r="O13">
        <v>110</v>
      </c>
      <c r="P13" s="9">
        <v>94.55</v>
      </c>
      <c r="Q13" s="12" t="s">
        <v>8323</v>
      </c>
      <c r="R13" t="s">
        <v>8324</v>
      </c>
      <c r="S13" s="15">
        <v>41932.708877314813</v>
      </c>
      <c r="T13" s="15">
        <v>41961.190972222219</v>
      </c>
    </row>
    <row r="14" spans="1:20" ht="43.5" x14ac:dyDescent="0.35">
      <c r="A14">
        <v>2715</v>
      </c>
      <c r="B14" s="3" t="s">
        <v>2715</v>
      </c>
      <c r="C14" s="3" t="s">
        <v>6825</v>
      </c>
      <c r="D14" s="6">
        <v>12000</v>
      </c>
      <c r="E14" s="8">
        <v>31754.69</v>
      </c>
      <c r="F14" t="s">
        <v>8218</v>
      </c>
      <c r="G14" t="s">
        <v>8223</v>
      </c>
      <c r="H14" t="s">
        <v>8245</v>
      </c>
      <c r="I14">
        <v>1456047228</v>
      </c>
      <c r="J14">
        <v>1453109628</v>
      </c>
      <c r="K14" t="b">
        <v>1</v>
      </c>
      <c r="L14">
        <v>551</v>
      </c>
      <c r="M14" t="b">
        <v>1</v>
      </c>
      <c r="N14" t="s">
        <v>8301</v>
      </c>
      <c r="O14">
        <v>265</v>
      </c>
      <c r="P14" s="9">
        <v>57.63</v>
      </c>
      <c r="Q14" s="12" t="s">
        <v>8323</v>
      </c>
      <c r="R14" t="s">
        <v>8324</v>
      </c>
      <c r="S14" s="15">
        <v>42387.398472222223</v>
      </c>
      <c r="T14" s="15">
        <v>42421.398472222223</v>
      </c>
    </row>
    <row r="15" spans="1:20" ht="43.5" x14ac:dyDescent="0.35">
      <c r="A15">
        <v>3036</v>
      </c>
      <c r="B15" s="3" t="s">
        <v>3036</v>
      </c>
      <c r="C15" s="3" t="s">
        <v>7146</v>
      </c>
      <c r="D15" s="6">
        <v>25000</v>
      </c>
      <c r="E15" s="8">
        <v>31683</v>
      </c>
      <c r="F15" t="s">
        <v>8218</v>
      </c>
      <c r="G15" t="s">
        <v>8223</v>
      </c>
      <c r="H15" t="s">
        <v>8245</v>
      </c>
      <c r="I15">
        <v>1376654340</v>
      </c>
      <c r="J15">
        <v>1373568644</v>
      </c>
      <c r="K15" t="b">
        <v>0</v>
      </c>
      <c r="L15">
        <v>329</v>
      </c>
      <c r="M15" t="b">
        <v>1</v>
      </c>
      <c r="N15" t="s">
        <v>8301</v>
      </c>
      <c r="O15">
        <v>127</v>
      </c>
      <c r="P15" s="9">
        <v>96.3</v>
      </c>
      <c r="Q15" s="12" t="s">
        <v>8323</v>
      </c>
      <c r="R15" t="s">
        <v>8324</v>
      </c>
      <c r="S15" s="15">
        <v>41466.785231481481</v>
      </c>
      <c r="T15" s="15">
        <v>41502.499305555553</v>
      </c>
    </row>
    <row r="16" spans="1:20" ht="29" x14ac:dyDescent="0.35">
      <c r="A16">
        <v>2717</v>
      </c>
      <c r="B16" s="3" t="s">
        <v>2717</v>
      </c>
      <c r="C16" s="3" t="s">
        <v>6827</v>
      </c>
      <c r="D16" s="6">
        <v>25000</v>
      </c>
      <c r="E16" s="8">
        <v>30026</v>
      </c>
      <c r="F16" t="s">
        <v>8218</v>
      </c>
      <c r="G16" t="s">
        <v>8223</v>
      </c>
      <c r="H16" t="s">
        <v>8245</v>
      </c>
      <c r="I16">
        <v>1417906649</v>
      </c>
      <c r="J16">
        <v>1414015049</v>
      </c>
      <c r="K16" t="b">
        <v>1</v>
      </c>
      <c r="L16">
        <v>325</v>
      </c>
      <c r="M16" t="b">
        <v>1</v>
      </c>
      <c r="N16" t="s">
        <v>8301</v>
      </c>
      <c r="O16">
        <v>120</v>
      </c>
      <c r="P16" s="9">
        <v>92.39</v>
      </c>
      <c r="Q16" s="12" t="s">
        <v>8323</v>
      </c>
      <c r="R16" t="s">
        <v>8324</v>
      </c>
      <c r="S16" s="15">
        <v>41934.914918981485</v>
      </c>
      <c r="T16" s="15">
        <v>41979.956585648149</v>
      </c>
    </row>
    <row r="17" spans="1:20" ht="43.5" x14ac:dyDescent="0.35">
      <c r="A17">
        <v>3009</v>
      </c>
      <c r="B17" s="3" t="s">
        <v>3009</v>
      </c>
      <c r="C17" s="3" t="s">
        <v>7119</v>
      </c>
      <c r="D17" s="6">
        <v>25000</v>
      </c>
      <c r="E17" s="8">
        <v>29939</v>
      </c>
      <c r="F17" t="s">
        <v>8218</v>
      </c>
      <c r="G17" t="s">
        <v>8223</v>
      </c>
      <c r="H17" t="s">
        <v>8245</v>
      </c>
      <c r="I17">
        <v>1417012840</v>
      </c>
      <c r="J17">
        <v>1414417240</v>
      </c>
      <c r="K17" t="b">
        <v>0</v>
      </c>
      <c r="L17">
        <v>128</v>
      </c>
      <c r="M17" t="b">
        <v>1</v>
      </c>
      <c r="N17" t="s">
        <v>8301</v>
      </c>
      <c r="O17">
        <v>120</v>
      </c>
      <c r="P17" s="9">
        <v>233.9</v>
      </c>
      <c r="Q17" s="12" t="s">
        <v>8323</v>
      </c>
      <c r="R17" t="s">
        <v>8324</v>
      </c>
      <c r="S17" s="15">
        <v>41939.569907407407</v>
      </c>
      <c r="T17" s="15">
        <v>41969.611574074079</v>
      </c>
    </row>
    <row r="18" spans="1:20" ht="29" x14ac:dyDescent="0.35">
      <c r="A18">
        <v>2720</v>
      </c>
      <c r="B18" s="3" t="s">
        <v>2720</v>
      </c>
      <c r="C18" s="3" t="s">
        <v>6830</v>
      </c>
      <c r="D18" s="6">
        <v>25000</v>
      </c>
      <c r="E18" s="8">
        <v>29531</v>
      </c>
      <c r="F18" t="s">
        <v>8218</v>
      </c>
      <c r="G18" t="s">
        <v>8223</v>
      </c>
      <c r="H18" t="s">
        <v>8245</v>
      </c>
      <c r="I18">
        <v>1478866253</v>
      </c>
      <c r="J18">
        <v>1476270653</v>
      </c>
      <c r="K18" t="b">
        <v>0</v>
      </c>
      <c r="L18">
        <v>173</v>
      </c>
      <c r="M18" t="b">
        <v>1</v>
      </c>
      <c r="N18" t="s">
        <v>8301</v>
      </c>
      <c r="O18">
        <v>118</v>
      </c>
      <c r="P18" s="9">
        <v>170.7</v>
      </c>
      <c r="Q18" s="12" t="s">
        <v>8323</v>
      </c>
      <c r="R18" t="s">
        <v>8324</v>
      </c>
      <c r="S18" s="15">
        <v>42655.465891203698</v>
      </c>
      <c r="T18" s="15">
        <v>42685.507557870369</v>
      </c>
    </row>
    <row r="19" spans="1:20" ht="29" x14ac:dyDescent="0.35">
      <c r="A19">
        <v>2714</v>
      </c>
      <c r="B19" s="3" t="s">
        <v>2714</v>
      </c>
      <c r="C19" s="3" t="s">
        <v>6824</v>
      </c>
      <c r="D19" s="6">
        <v>25000</v>
      </c>
      <c r="E19" s="8">
        <v>29089</v>
      </c>
      <c r="F19" t="s">
        <v>8218</v>
      </c>
      <c r="G19" t="s">
        <v>8223</v>
      </c>
      <c r="H19" t="s">
        <v>8245</v>
      </c>
      <c r="I19">
        <v>1476486000</v>
      </c>
      <c r="J19">
        <v>1474040596</v>
      </c>
      <c r="K19" t="b">
        <v>1</v>
      </c>
      <c r="L19">
        <v>305</v>
      </c>
      <c r="M19" t="b">
        <v>1</v>
      </c>
      <c r="N19" t="s">
        <v>8301</v>
      </c>
      <c r="O19">
        <v>116</v>
      </c>
      <c r="P19" s="9">
        <v>95.37</v>
      </c>
      <c r="Q19" s="12" t="s">
        <v>8323</v>
      </c>
      <c r="R19" t="s">
        <v>8324</v>
      </c>
      <c r="S19" s="15">
        <v>42629.655046296291</v>
      </c>
      <c r="T19" s="15">
        <v>42657.958333333328</v>
      </c>
    </row>
    <row r="20" spans="1:20" ht="43.5" x14ac:dyDescent="0.35">
      <c r="A20">
        <v>3014</v>
      </c>
      <c r="B20" s="3" t="s">
        <v>3014</v>
      </c>
      <c r="C20" s="3" t="s">
        <v>7124</v>
      </c>
      <c r="D20" s="6">
        <v>25000</v>
      </c>
      <c r="E20" s="8">
        <v>28276</v>
      </c>
      <c r="F20" t="s">
        <v>8218</v>
      </c>
      <c r="G20" t="s">
        <v>8223</v>
      </c>
      <c r="H20" t="s">
        <v>8245</v>
      </c>
      <c r="I20">
        <v>1415163600</v>
      </c>
      <c r="J20">
        <v>1412737080</v>
      </c>
      <c r="K20" t="b">
        <v>0</v>
      </c>
      <c r="L20">
        <v>557</v>
      </c>
      <c r="M20" t="b">
        <v>1</v>
      </c>
      <c r="N20" t="s">
        <v>8301</v>
      </c>
      <c r="O20">
        <v>113</v>
      </c>
      <c r="P20" s="9">
        <v>50.76</v>
      </c>
      <c r="Q20" s="12" t="s">
        <v>8323</v>
      </c>
      <c r="R20" t="s">
        <v>8324</v>
      </c>
      <c r="S20" s="15">
        <v>41920.123611111114</v>
      </c>
      <c r="T20" s="15">
        <v>41948.208333333336</v>
      </c>
    </row>
    <row r="21" spans="1:20" ht="29" x14ac:dyDescent="0.35">
      <c r="A21">
        <v>2707</v>
      </c>
      <c r="B21" s="3" t="s">
        <v>2707</v>
      </c>
      <c r="C21" s="3" t="s">
        <v>6817</v>
      </c>
      <c r="D21" s="6">
        <v>8000</v>
      </c>
      <c r="E21" s="8">
        <v>28067.57</v>
      </c>
      <c r="F21" t="s">
        <v>8218</v>
      </c>
      <c r="G21" t="s">
        <v>8223</v>
      </c>
      <c r="H21" t="s">
        <v>8245</v>
      </c>
      <c r="I21">
        <v>1369637940</v>
      </c>
      <c r="J21">
        <v>1367088443</v>
      </c>
      <c r="K21" t="b">
        <v>1</v>
      </c>
      <c r="L21">
        <v>394</v>
      </c>
      <c r="M21" t="b">
        <v>1</v>
      </c>
      <c r="N21" t="s">
        <v>8301</v>
      </c>
      <c r="O21">
        <v>351</v>
      </c>
      <c r="P21" s="9">
        <v>71.239999999999995</v>
      </c>
      <c r="Q21" s="12" t="s">
        <v>8323</v>
      </c>
      <c r="R21" t="s">
        <v>8324</v>
      </c>
      <c r="S21" s="15">
        <v>41391.782905092594</v>
      </c>
      <c r="T21" s="15">
        <v>41421.290972222225</v>
      </c>
    </row>
    <row r="22" spans="1:20" ht="43.5" x14ac:dyDescent="0.35">
      <c r="A22">
        <v>2987</v>
      </c>
      <c r="B22" s="3" t="s">
        <v>2987</v>
      </c>
      <c r="C22" s="3" t="s">
        <v>7097</v>
      </c>
      <c r="D22" s="6">
        <v>25000</v>
      </c>
      <c r="E22" s="8">
        <v>27600.2</v>
      </c>
      <c r="F22" t="s">
        <v>8218</v>
      </c>
      <c r="G22" t="s">
        <v>8223</v>
      </c>
      <c r="H22" t="s">
        <v>8245</v>
      </c>
      <c r="I22">
        <v>1476316800</v>
      </c>
      <c r="J22">
        <v>1473837751</v>
      </c>
      <c r="K22" t="b">
        <v>0</v>
      </c>
      <c r="L22">
        <v>265</v>
      </c>
      <c r="M22" t="b">
        <v>1</v>
      </c>
      <c r="N22" t="s">
        <v>8301</v>
      </c>
      <c r="O22">
        <v>110</v>
      </c>
      <c r="P22" s="9">
        <v>104.15</v>
      </c>
      <c r="Q22" s="12" t="s">
        <v>8323</v>
      </c>
      <c r="R22" t="s">
        <v>8324</v>
      </c>
      <c r="S22" s="15">
        <v>42627.307303240741</v>
      </c>
      <c r="T22" s="15">
        <v>42656</v>
      </c>
    </row>
    <row r="23" spans="1:20" ht="29" x14ac:dyDescent="0.35">
      <c r="A23">
        <v>3035</v>
      </c>
      <c r="B23" s="3" t="s">
        <v>3035</v>
      </c>
      <c r="C23" s="3" t="s">
        <v>7145</v>
      </c>
      <c r="D23" s="6">
        <v>25000</v>
      </c>
      <c r="E23" s="8">
        <v>27196.71</v>
      </c>
      <c r="F23" t="s">
        <v>8218</v>
      </c>
      <c r="G23" t="s">
        <v>8223</v>
      </c>
      <c r="H23" t="s">
        <v>8245</v>
      </c>
      <c r="I23">
        <v>1367674009</v>
      </c>
      <c r="J23">
        <v>1365082009</v>
      </c>
      <c r="K23" t="b">
        <v>0</v>
      </c>
      <c r="L23">
        <v>307</v>
      </c>
      <c r="M23" t="b">
        <v>1</v>
      </c>
      <c r="N23" t="s">
        <v>8301</v>
      </c>
      <c r="O23">
        <v>109</v>
      </c>
      <c r="P23" s="9">
        <v>88.59</v>
      </c>
      <c r="Q23" s="12" t="s">
        <v>8323</v>
      </c>
      <c r="R23" t="s">
        <v>8324</v>
      </c>
      <c r="S23" s="15">
        <v>41368.560289351852</v>
      </c>
      <c r="T23" s="15">
        <v>41398.560289351852</v>
      </c>
    </row>
    <row r="24" spans="1:20" ht="43.5" x14ac:dyDescent="0.35">
      <c r="A24">
        <v>2984</v>
      </c>
      <c r="B24" s="3" t="s">
        <v>2984</v>
      </c>
      <c r="C24" s="3" t="s">
        <v>7094</v>
      </c>
      <c r="D24" s="6">
        <v>25000</v>
      </c>
      <c r="E24" s="8">
        <v>25088</v>
      </c>
      <c r="F24" t="s">
        <v>8218</v>
      </c>
      <c r="G24" t="s">
        <v>8223</v>
      </c>
      <c r="H24" t="s">
        <v>8245</v>
      </c>
      <c r="I24">
        <v>1472020881</v>
      </c>
      <c r="J24">
        <v>1469428881</v>
      </c>
      <c r="K24" t="b">
        <v>1</v>
      </c>
      <c r="L24">
        <v>218</v>
      </c>
      <c r="M24" t="b">
        <v>1</v>
      </c>
      <c r="N24" t="s">
        <v>8301</v>
      </c>
      <c r="O24">
        <v>100</v>
      </c>
      <c r="P24" s="9">
        <v>115.08</v>
      </c>
      <c r="Q24" s="12" t="s">
        <v>8323</v>
      </c>
      <c r="R24" t="s">
        <v>8324</v>
      </c>
      <c r="S24" s="15">
        <v>42576.278715277775</v>
      </c>
      <c r="T24" s="15">
        <v>42606.278715277775</v>
      </c>
    </row>
    <row r="25" spans="1:20" ht="43.5" x14ac:dyDescent="0.35">
      <c r="A25">
        <v>3017</v>
      </c>
      <c r="B25" s="3" t="s">
        <v>3017</v>
      </c>
      <c r="C25" s="3" t="s">
        <v>7127</v>
      </c>
      <c r="D25" s="6">
        <v>22000</v>
      </c>
      <c r="E25" s="8">
        <v>23285</v>
      </c>
      <c r="F25" t="s">
        <v>8218</v>
      </c>
      <c r="G25" t="s">
        <v>8223</v>
      </c>
      <c r="H25" t="s">
        <v>8245</v>
      </c>
      <c r="I25">
        <v>1408566243</v>
      </c>
      <c r="J25">
        <v>1405974243</v>
      </c>
      <c r="K25" t="b">
        <v>0</v>
      </c>
      <c r="L25">
        <v>159</v>
      </c>
      <c r="M25" t="b">
        <v>1</v>
      </c>
      <c r="N25" t="s">
        <v>8301</v>
      </c>
      <c r="O25">
        <v>106</v>
      </c>
      <c r="P25" s="9">
        <v>146.44999999999999</v>
      </c>
      <c r="Q25" s="12" t="s">
        <v>8323</v>
      </c>
      <c r="R25" t="s">
        <v>8324</v>
      </c>
      <c r="S25" s="15">
        <v>41841.850034722222</v>
      </c>
      <c r="T25" s="15">
        <v>41871.850034722222</v>
      </c>
    </row>
    <row r="26" spans="1:20" ht="43.5" x14ac:dyDescent="0.35">
      <c r="A26">
        <v>3001</v>
      </c>
      <c r="B26" s="3" t="s">
        <v>3001</v>
      </c>
      <c r="C26" s="3" t="s">
        <v>7111</v>
      </c>
      <c r="D26" s="6">
        <v>7214</v>
      </c>
      <c r="E26" s="8">
        <v>22991.01</v>
      </c>
      <c r="F26" t="s">
        <v>8218</v>
      </c>
      <c r="G26" t="s">
        <v>8223</v>
      </c>
      <c r="H26" t="s">
        <v>8245</v>
      </c>
      <c r="I26">
        <v>1468445382</v>
      </c>
      <c r="J26">
        <v>1465853382</v>
      </c>
      <c r="K26" t="b">
        <v>0</v>
      </c>
      <c r="L26">
        <v>175</v>
      </c>
      <c r="M26" t="b">
        <v>1</v>
      </c>
      <c r="N26" t="s">
        <v>8301</v>
      </c>
      <c r="O26">
        <v>319</v>
      </c>
      <c r="P26" s="9">
        <v>131.38</v>
      </c>
      <c r="Q26" s="12" t="s">
        <v>8323</v>
      </c>
      <c r="R26" t="s">
        <v>8324</v>
      </c>
      <c r="S26" s="15">
        <v>42534.895625000005</v>
      </c>
      <c r="T26" s="15">
        <v>42564.895625000005</v>
      </c>
    </row>
    <row r="27" spans="1:20" ht="43.5" x14ac:dyDescent="0.35">
      <c r="A27">
        <v>3039</v>
      </c>
      <c r="B27" s="3" t="s">
        <v>3039</v>
      </c>
      <c r="C27" s="3" t="s">
        <v>7149</v>
      </c>
      <c r="D27" s="6">
        <v>20000</v>
      </c>
      <c r="E27" s="8">
        <v>21742.78</v>
      </c>
      <c r="F27" t="s">
        <v>8218</v>
      </c>
      <c r="G27" t="s">
        <v>8223</v>
      </c>
      <c r="H27" t="s">
        <v>8245</v>
      </c>
      <c r="I27">
        <v>1388303940</v>
      </c>
      <c r="J27">
        <v>1386011038</v>
      </c>
      <c r="K27" t="b">
        <v>0</v>
      </c>
      <c r="L27">
        <v>236</v>
      </c>
      <c r="M27" t="b">
        <v>1</v>
      </c>
      <c r="N27" t="s">
        <v>8301</v>
      </c>
      <c r="O27">
        <v>109</v>
      </c>
      <c r="P27" s="9">
        <v>92.13</v>
      </c>
      <c r="Q27" s="12" t="s">
        <v>8323</v>
      </c>
      <c r="R27" t="s">
        <v>8324</v>
      </c>
      <c r="S27" s="15">
        <v>41610.794421296298</v>
      </c>
      <c r="T27" s="15">
        <v>41637.332638888889</v>
      </c>
    </row>
    <row r="28" spans="1:20" ht="29" x14ac:dyDescent="0.35">
      <c r="A28">
        <v>2718</v>
      </c>
      <c r="B28" s="3" t="s">
        <v>2718</v>
      </c>
      <c r="C28" s="3" t="s">
        <v>6828</v>
      </c>
      <c r="D28" s="6">
        <v>18000</v>
      </c>
      <c r="E28" s="8">
        <v>18645</v>
      </c>
      <c r="F28" t="s">
        <v>8218</v>
      </c>
      <c r="G28" t="s">
        <v>8223</v>
      </c>
      <c r="H28" t="s">
        <v>8245</v>
      </c>
      <c r="I28">
        <v>1462316400</v>
      </c>
      <c r="J28">
        <v>1459865945</v>
      </c>
      <c r="K28" t="b">
        <v>1</v>
      </c>
      <c r="L28">
        <v>148</v>
      </c>
      <c r="M28" t="b">
        <v>1</v>
      </c>
      <c r="N28" t="s">
        <v>8301</v>
      </c>
      <c r="O28">
        <v>104</v>
      </c>
      <c r="P28" s="9">
        <v>125.98</v>
      </c>
      <c r="Q28" s="12" t="s">
        <v>8323</v>
      </c>
      <c r="R28" t="s">
        <v>8324</v>
      </c>
      <c r="S28" s="15">
        <v>42465.596585648149</v>
      </c>
      <c r="T28" s="15">
        <v>42493.958333333328</v>
      </c>
    </row>
    <row r="29" spans="1:20" ht="43.5" x14ac:dyDescent="0.35">
      <c r="A29">
        <v>3019</v>
      </c>
      <c r="B29" s="3" t="s">
        <v>3019</v>
      </c>
      <c r="C29" s="3" t="s">
        <v>7129</v>
      </c>
      <c r="D29" s="6">
        <v>15000</v>
      </c>
      <c r="E29" s="8">
        <v>18185</v>
      </c>
      <c r="F29" t="s">
        <v>8218</v>
      </c>
      <c r="G29" t="s">
        <v>8223</v>
      </c>
      <c r="H29" t="s">
        <v>8245</v>
      </c>
      <c r="I29">
        <v>1401159600</v>
      </c>
      <c r="J29">
        <v>1398801620</v>
      </c>
      <c r="K29" t="b">
        <v>0</v>
      </c>
      <c r="L29">
        <v>226</v>
      </c>
      <c r="M29" t="b">
        <v>1</v>
      </c>
      <c r="N29" t="s">
        <v>8301</v>
      </c>
      <c r="O29">
        <v>121</v>
      </c>
      <c r="P29" s="9">
        <v>80.459999999999994</v>
      </c>
      <c r="Q29" s="12" t="s">
        <v>8323</v>
      </c>
      <c r="R29" t="s">
        <v>8324</v>
      </c>
      <c r="S29" s="15">
        <v>41758.833564814813</v>
      </c>
      <c r="T29" s="15">
        <v>41786.125</v>
      </c>
    </row>
    <row r="30" spans="1:20" ht="43.5" x14ac:dyDescent="0.35">
      <c r="A30">
        <v>2995</v>
      </c>
      <c r="B30" s="3" t="s">
        <v>2995</v>
      </c>
      <c r="C30" s="3" t="s">
        <v>7105</v>
      </c>
      <c r="D30" s="6">
        <v>15000</v>
      </c>
      <c r="E30" s="8">
        <v>15744</v>
      </c>
      <c r="F30" t="s">
        <v>8218</v>
      </c>
      <c r="G30" t="s">
        <v>8223</v>
      </c>
      <c r="H30" t="s">
        <v>8245</v>
      </c>
      <c r="I30">
        <v>1484841471</v>
      </c>
      <c r="J30">
        <v>1482249471</v>
      </c>
      <c r="K30" t="b">
        <v>0</v>
      </c>
      <c r="L30">
        <v>249</v>
      </c>
      <c r="M30" t="b">
        <v>1</v>
      </c>
      <c r="N30" t="s">
        <v>8301</v>
      </c>
      <c r="O30">
        <v>105</v>
      </c>
      <c r="P30" s="9">
        <v>63.23</v>
      </c>
      <c r="Q30" s="12" t="s">
        <v>8323</v>
      </c>
      <c r="R30" t="s">
        <v>8324</v>
      </c>
      <c r="S30" s="15">
        <v>42724.665173611109</v>
      </c>
      <c r="T30" s="15">
        <v>42754.665173611109</v>
      </c>
    </row>
    <row r="31" spans="1:20" ht="43.5" x14ac:dyDescent="0.35">
      <c r="A31">
        <v>3013</v>
      </c>
      <c r="B31" s="3" t="s">
        <v>3013</v>
      </c>
      <c r="C31" s="3" t="s">
        <v>7123</v>
      </c>
      <c r="D31" s="6">
        <v>10000</v>
      </c>
      <c r="E31" s="8">
        <v>15696</v>
      </c>
      <c r="F31" t="s">
        <v>8218</v>
      </c>
      <c r="G31" t="s">
        <v>8223</v>
      </c>
      <c r="H31" t="s">
        <v>8245</v>
      </c>
      <c r="I31">
        <v>1434917049</v>
      </c>
      <c r="J31">
        <v>1432325049</v>
      </c>
      <c r="K31" t="b">
        <v>0</v>
      </c>
      <c r="L31">
        <v>107</v>
      </c>
      <c r="M31" t="b">
        <v>1</v>
      </c>
      <c r="N31" t="s">
        <v>8301</v>
      </c>
      <c r="O31">
        <v>157</v>
      </c>
      <c r="P31" s="9">
        <v>146.69</v>
      </c>
      <c r="Q31" s="12" t="s">
        <v>8323</v>
      </c>
      <c r="R31" t="s">
        <v>8324</v>
      </c>
      <c r="S31" s="15">
        <v>42146.836215277777</v>
      </c>
      <c r="T31" s="15">
        <v>42176.836215277777</v>
      </c>
    </row>
    <row r="32" spans="1:20" ht="43.5" x14ac:dyDescent="0.35">
      <c r="A32">
        <v>3046</v>
      </c>
      <c r="B32" s="3" t="s">
        <v>3046</v>
      </c>
      <c r="C32" s="3" t="s">
        <v>7156</v>
      </c>
      <c r="D32" s="6">
        <v>7900</v>
      </c>
      <c r="E32" s="8">
        <v>15077</v>
      </c>
      <c r="F32" t="s">
        <v>8218</v>
      </c>
      <c r="G32" t="s">
        <v>8223</v>
      </c>
      <c r="H32" t="s">
        <v>8245</v>
      </c>
      <c r="I32">
        <v>1410324720</v>
      </c>
      <c r="J32">
        <v>1407784586</v>
      </c>
      <c r="K32" t="b">
        <v>0</v>
      </c>
      <c r="L32">
        <v>58</v>
      </c>
      <c r="M32" t="b">
        <v>1</v>
      </c>
      <c r="N32" t="s">
        <v>8301</v>
      </c>
      <c r="O32">
        <v>191</v>
      </c>
      <c r="P32" s="9">
        <v>259.95</v>
      </c>
      <c r="Q32" s="12" t="s">
        <v>8323</v>
      </c>
      <c r="R32" t="s">
        <v>8324</v>
      </c>
      <c r="S32" s="15">
        <v>41862.803078703706</v>
      </c>
      <c r="T32" s="15">
        <v>41892.202777777777</v>
      </c>
    </row>
    <row r="33" spans="1:20" ht="43.5" x14ac:dyDescent="0.35">
      <c r="A33">
        <v>3044</v>
      </c>
      <c r="B33" s="3" t="s">
        <v>3044</v>
      </c>
      <c r="C33" s="3" t="s">
        <v>7154</v>
      </c>
      <c r="D33" s="6">
        <v>12000</v>
      </c>
      <c r="E33" s="8">
        <v>13121</v>
      </c>
      <c r="F33" t="s">
        <v>8218</v>
      </c>
      <c r="G33" t="s">
        <v>8223</v>
      </c>
      <c r="H33" t="s">
        <v>8245</v>
      </c>
      <c r="I33">
        <v>1454433998</v>
      </c>
      <c r="J33">
        <v>1453137998</v>
      </c>
      <c r="K33" t="b">
        <v>0</v>
      </c>
      <c r="L33">
        <v>156</v>
      </c>
      <c r="M33" t="b">
        <v>1</v>
      </c>
      <c r="N33" t="s">
        <v>8301</v>
      </c>
      <c r="O33">
        <v>109</v>
      </c>
      <c r="P33" s="9">
        <v>84.11</v>
      </c>
      <c r="Q33" s="12" t="s">
        <v>8323</v>
      </c>
      <c r="R33" t="s">
        <v>8324</v>
      </c>
      <c r="S33" s="15">
        <v>42387.7268287037</v>
      </c>
      <c r="T33" s="15">
        <v>42402.7268287037</v>
      </c>
    </row>
    <row r="34" spans="1:20" ht="43.5" x14ac:dyDescent="0.35">
      <c r="A34">
        <v>3005</v>
      </c>
      <c r="B34" s="3" t="s">
        <v>3005</v>
      </c>
      <c r="C34" s="3" t="s">
        <v>7115</v>
      </c>
      <c r="D34" s="6">
        <v>10600</v>
      </c>
      <c r="E34" s="8">
        <v>12772.6</v>
      </c>
      <c r="F34" t="s">
        <v>8218</v>
      </c>
      <c r="G34" t="s">
        <v>8223</v>
      </c>
      <c r="H34" t="s">
        <v>8245</v>
      </c>
      <c r="I34">
        <v>1412611905</v>
      </c>
      <c r="J34">
        <v>1410019905</v>
      </c>
      <c r="K34" t="b">
        <v>0</v>
      </c>
      <c r="L34">
        <v>118</v>
      </c>
      <c r="M34" t="b">
        <v>1</v>
      </c>
      <c r="N34" t="s">
        <v>8301</v>
      </c>
      <c r="O34">
        <v>120</v>
      </c>
      <c r="P34" s="9">
        <v>108.24</v>
      </c>
      <c r="Q34" s="12" t="s">
        <v>8323</v>
      </c>
      <c r="R34" t="s">
        <v>8324</v>
      </c>
      <c r="S34" s="15">
        <v>41888.674826388888</v>
      </c>
      <c r="T34" s="15">
        <v>41918.674826388888</v>
      </c>
    </row>
    <row r="35" spans="1:20" ht="43.5" x14ac:dyDescent="0.35">
      <c r="A35">
        <v>3024</v>
      </c>
      <c r="B35" s="3" t="s">
        <v>3024</v>
      </c>
      <c r="C35" s="3" t="s">
        <v>7134</v>
      </c>
      <c r="D35" s="6">
        <v>5000</v>
      </c>
      <c r="E35" s="8">
        <v>12321</v>
      </c>
      <c r="F35" t="s">
        <v>8218</v>
      </c>
      <c r="G35" t="s">
        <v>8223</v>
      </c>
      <c r="H35" t="s">
        <v>8245</v>
      </c>
      <c r="I35">
        <v>1349567475</v>
      </c>
      <c r="J35">
        <v>1346975475</v>
      </c>
      <c r="K35" t="b">
        <v>0</v>
      </c>
      <c r="L35">
        <v>182</v>
      </c>
      <c r="M35" t="b">
        <v>1</v>
      </c>
      <c r="N35" t="s">
        <v>8301</v>
      </c>
      <c r="O35">
        <v>246</v>
      </c>
      <c r="P35" s="9">
        <v>67.7</v>
      </c>
      <c r="Q35" s="12" t="s">
        <v>8323</v>
      </c>
      <c r="R35" t="s">
        <v>8324</v>
      </c>
      <c r="S35" s="15">
        <v>41158.993923611109</v>
      </c>
      <c r="T35" s="15">
        <v>41188.993923611109</v>
      </c>
    </row>
    <row r="36" spans="1:20" ht="43.5" x14ac:dyDescent="0.35">
      <c r="A36">
        <v>2997</v>
      </c>
      <c r="B36" s="3" t="s">
        <v>2997</v>
      </c>
      <c r="C36" s="3" t="s">
        <v>7107</v>
      </c>
      <c r="D36" s="6">
        <v>10000</v>
      </c>
      <c r="E36" s="8">
        <v>10373</v>
      </c>
      <c r="F36" t="s">
        <v>8218</v>
      </c>
      <c r="G36" t="s">
        <v>8223</v>
      </c>
      <c r="H36" t="s">
        <v>8245</v>
      </c>
      <c r="I36">
        <v>1488171540</v>
      </c>
      <c r="J36">
        <v>1486661793</v>
      </c>
      <c r="K36" t="b">
        <v>0</v>
      </c>
      <c r="L36">
        <v>115</v>
      </c>
      <c r="M36" t="b">
        <v>1</v>
      </c>
      <c r="N36" t="s">
        <v>8301</v>
      </c>
      <c r="O36">
        <v>104</v>
      </c>
      <c r="P36" s="9">
        <v>90.2</v>
      </c>
      <c r="Q36" s="12" t="s">
        <v>8323</v>
      </c>
      <c r="R36" t="s">
        <v>8324</v>
      </c>
      <c r="S36" s="15">
        <v>42775.733715277776</v>
      </c>
      <c r="T36" s="15">
        <v>42793.207638888889</v>
      </c>
    </row>
    <row r="37" spans="1:20" ht="43.5" x14ac:dyDescent="0.35">
      <c r="A37">
        <v>3022</v>
      </c>
      <c r="B37" s="3" t="s">
        <v>3022</v>
      </c>
      <c r="C37" s="3" t="s">
        <v>7132</v>
      </c>
      <c r="D37" s="6">
        <v>10000</v>
      </c>
      <c r="E37" s="8">
        <v>10088</v>
      </c>
      <c r="F37" t="s">
        <v>8218</v>
      </c>
      <c r="G37" t="s">
        <v>8223</v>
      </c>
      <c r="H37" t="s">
        <v>8245</v>
      </c>
      <c r="I37">
        <v>1472338409</v>
      </c>
      <c r="J37">
        <v>1468450409</v>
      </c>
      <c r="K37" t="b">
        <v>0</v>
      </c>
      <c r="L37">
        <v>62</v>
      </c>
      <c r="M37" t="b">
        <v>1</v>
      </c>
      <c r="N37" t="s">
        <v>8301</v>
      </c>
      <c r="O37">
        <v>101</v>
      </c>
      <c r="P37" s="9">
        <v>162.71</v>
      </c>
      <c r="Q37" s="12" t="s">
        <v>8323</v>
      </c>
      <c r="R37" t="s">
        <v>8324</v>
      </c>
      <c r="S37" s="15">
        <v>42564.95380787037</v>
      </c>
      <c r="T37" s="15">
        <v>42609.95380787037</v>
      </c>
    </row>
    <row r="38" spans="1:20" ht="43.5" x14ac:dyDescent="0.35">
      <c r="A38">
        <v>2990</v>
      </c>
      <c r="B38" s="3" t="s">
        <v>2990</v>
      </c>
      <c r="C38" s="3" t="s">
        <v>7100</v>
      </c>
      <c r="D38" s="6">
        <v>10000</v>
      </c>
      <c r="E38" s="8">
        <v>10000</v>
      </c>
      <c r="F38" t="s">
        <v>8218</v>
      </c>
      <c r="G38" t="s">
        <v>8223</v>
      </c>
      <c r="H38" t="s">
        <v>8245</v>
      </c>
      <c r="I38">
        <v>1452174420</v>
      </c>
      <c r="J38">
        <v>1449150420</v>
      </c>
      <c r="K38" t="b">
        <v>0</v>
      </c>
      <c r="L38">
        <v>27</v>
      </c>
      <c r="M38" t="b">
        <v>1</v>
      </c>
      <c r="N38" t="s">
        <v>8301</v>
      </c>
      <c r="O38">
        <v>100</v>
      </c>
      <c r="P38" s="9">
        <v>370.37</v>
      </c>
      <c r="Q38" s="12" t="s">
        <v>8323</v>
      </c>
      <c r="R38" t="s">
        <v>8324</v>
      </c>
      <c r="S38" s="15">
        <v>42341.57430555555</v>
      </c>
      <c r="T38" s="15">
        <v>42376.57430555555</v>
      </c>
    </row>
    <row r="39" spans="1:20" ht="29" x14ac:dyDescent="0.35">
      <c r="A39">
        <v>3041</v>
      </c>
      <c r="B39" s="3" t="s">
        <v>3041</v>
      </c>
      <c r="C39" s="3" t="s">
        <v>7151</v>
      </c>
      <c r="D39" s="6">
        <v>8300</v>
      </c>
      <c r="E39" s="8">
        <v>9170</v>
      </c>
      <c r="F39" t="s">
        <v>8218</v>
      </c>
      <c r="G39" t="s">
        <v>8223</v>
      </c>
      <c r="H39" t="s">
        <v>8245</v>
      </c>
      <c r="I39">
        <v>1453323048</v>
      </c>
      <c r="J39">
        <v>1450731048</v>
      </c>
      <c r="K39" t="b">
        <v>0</v>
      </c>
      <c r="L39">
        <v>95</v>
      </c>
      <c r="M39" t="b">
        <v>1</v>
      </c>
      <c r="N39" t="s">
        <v>8301</v>
      </c>
      <c r="O39">
        <v>110</v>
      </c>
      <c r="P39" s="9">
        <v>96.53</v>
      </c>
      <c r="Q39" s="12" t="s">
        <v>8323</v>
      </c>
      <c r="R39" t="s">
        <v>8324</v>
      </c>
      <c r="S39" s="15">
        <v>42359.868611111116</v>
      </c>
      <c r="T39" s="15">
        <v>42389.868611111116</v>
      </c>
    </row>
    <row r="40" spans="1:20" ht="43.5" x14ac:dyDescent="0.35">
      <c r="A40">
        <v>2991</v>
      </c>
      <c r="B40" s="3" t="s">
        <v>2991</v>
      </c>
      <c r="C40" s="3" t="s">
        <v>7101</v>
      </c>
      <c r="D40" s="6">
        <v>8500</v>
      </c>
      <c r="E40" s="8">
        <v>8780</v>
      </c>
      <c r="F40" t="s">
        <v>8218</v>
      </c>
      <c r="G40" t="s">
        <v>8223</v>
      </c>
      <c r="H40" t="s">
        <v>8245</v>
      </c>
      <c r="I40">
        <v>1485547530</v>
      </c>
      <c r="J40">
        <v>1483646730</v>
      </c>
      <c r="K40" t="b">
        <v>0</v>
      </c>
      <c r="L40">
        <v>93</v>
      </c>
      <c r="M40" t="b">
        <v>1</v>
      </c>
      <c r="N40" t="s">
        <v>8301</v>
      </c>
      <c r="O40">
        <v>103</v>
      </c>
      <c r="P40" s="9">
        <v>94.41</v>
      </c>
      <c r="Q40" s="12" t="s">
        <v>8323</v>
      </c>
      <c r="R40" t="s">
        <v>8324</v>
      </c>
      <c r="S40" s="15">
        <v>42740.837152777778</v>
      </c>
      <c r="T40" s="15">
        <v>42762.837152777778</v>
      </c>
    </row>
    <row r="41" spans="1:20" ht="43.5" x14ac:dyDescent="0.3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 s="9">
        <v>242.28</v>
      </c>
      <c r="Q41" s="12" t="s">
        <v>8323</v>
      </c>
      <c r="R41" t="s">
        <v>8324</v>
      </c>
      <c r="S41" s="15">
        <v>41778.548055555555</v>
      </c>
      <c r="T41" s="15">
        <v>41838.548055555555</v>
      </c>
    </row>
    <row r="42" spans="1:20" ht="29" x14ac:dyDescent="0.35">
      <c r="A42">
        <v>3028</v>
      </c>
      <c r="B42" s="3" t="s">
        <v>3028</v>
      </c>
      <c r="C42" s="3" t="s">
        <v>7138</v>
      </c>
      <c r="D42" s="6">
        <v>5000</v>
      </c>
      <c r="E42" s="8">
        <v>8401</v>
      </c>
      <c r="F42" t="s">
        <v>8218</v>
      </c>
      <c r="G42" t="s">
        <v>8223</v>
      </c>
      <c r="H42" t="s">
        <v>8245</v>
      </c>
      <c r="I42">
        <v>1471242025</v>
      </c>
      <c r="J42">
        <v>1468650025</v>
      </c>
      <c r="K42" t="b">
        <v>0</v>
      </c>
      <c r="L42">
        <v>99</v>
      </c>
      <c r="M42" t="b">
        <v>1</v>
      </c>
      <c r="N42" t="s">
        <v>8301</v>
      </c>
      <c r="O42">
        <v>168</v>
      </c>
      <c r="P42" s="9">
        <v>84.86</v>
      </c>
      <c r="Q42" s="12" t="s">
        <v>8323</v>
      </c>
      <c r="R42" t="s">
        <v>8324</v>
      </c>
      <c r="S42" s="15">
        <v>42567.264178240745</v>
      </c>
      <c r="T42" s="15">
        <v>42597.264178240745</v>
      </c>
    </row>
    <row r="43" spans="1:20" ht="43.5" x14ac:dyDescent="0.35">
      <c r="A43">
        <v>3048</v>
      </c>
      <c r="B43" s="3" t="s">
        <v>3048</v>
      </c>
      <c r="C43" s="3" t="s">
        <v>7158</v>
      </c>
      <c r="D43" s="6">
        <v>5000</v>
      </c>
      <c r="E43" s="8">
        <v>8320</v>
      </c>
      <c r="F43" t="s">
        <v>8218</v>
      </c>
      <c r="G43" t="s">
        <v>8223</v>
      </c>
      <c r="H43" t="s">
        <v>8245</v>
      </c>
      <c r="I43">
        <v>1420060920</v>
      </c>
      <c r="J43">
        <v>1417556262</v>
      </c>
      <c r="K43" t="b">
        <v>0</v>
      </c>
      <c r="L43">
        <v>47</v>
      </c>
      <c r="M43" t="b">
        <v>1</v>
      </c>
      <c r="N43" t="s">
        <v>8301</v>
      </c>
      <c r="O43">
        <v>166</v>
      </c>
      <c r="P43" s="9">
        <v>177.02</v>
      </c>
      <c r="Q43" s="12" t="s">
        <v>8323</v>
      </c>
      <c r="R43" t="s">
        <v>8324</v>
      </c>
      <c r="S43" s="15">
        <v>41975.901180555549</v>
      </c>
      <c r="T43" s="15">
        <v>42004.890277777777</v>
      </c>
    </row>
    <row r="44" spans="1:20" ht="29" x14ac:dyDescent="0.35">
      <c r="A44">
        <v>3002</v>
      </c>
      <c r="B44" s="3" t="s">
        <v>3002</v>
      </c>
      <c r="C44" s="3" t="s">
        <v>7112</v>
      </c>
      <c r="D44" s="6">
        <v>7000</v>
      </c>
      <c r="E44" s="8">
        <v>7595.43</v>
      </c>
      <c r="F44" t="s">
        <v>8218</v>
      </c>
      <c r="G44" t="s">
        <v>8223</v>
      </c>
      <c r="H44" t="s">
        <v>8245</v>
      </c>
      <c r="I44">
        <v>1356552252</v>
      </c>
      <c r="J44">
        <v>1353960252</v>
      </c>
      <c r="K44" t="b">
        <v>0</v>
      </c>
      <c r="L44">
        <v>104</v>
      </c>
      <c r="M44" t="b">
        <v>1</v>
      </c>
      <c r="N44" t="s">
        <v>8301</v>
      </c>
      <c r="O44">
        <v>109</v>
      </c>
      <c r="P44" s="9">
        <v>73.03</v>
      </c>
      <c r="Q44" s="12" t="s">
        <v>8323</v>
      </c>
      <c r="R44" t="s">
        <v>8324</v>
      </c>
      <c r="S44" s="15">
        <v>41239.83625</v>
      </c>
      <c r="T44" s="15">
        <v>41269.83625</v>
      </c>
    </row>
    <row r="45" spans="1:20" ht="43.5" x14ac:dyDescent="0.35">
      <c r="A45">
        <v>2712</v>
      </c>
      <c r="B45" s="3" t="s">
        <v>2712</v>
      </c>
      <c r="C45" s="3" t="s">
        <v>6822</v>
      </c>
      <c r="D45" s="6">
        <v>5500</v>
      </c>
      <c r="E45" s="8">
        <v>7226</v>
      </c>
      <c r="F45" t="s">
        <v>8218</v>
      </c>
      <c r="G45" t="s">
        <v>8223</v>
      </c>
      <c r="H45" t="s">
        <v>8245</v>
      </c>
      <c r="I45">
        <v>1373738400</v>
      </c>
      <c r="J45">
        <v>1370568560</v>
      </c>
      <c r="K45" t="b">
        <v>1</v>
      </c>
      <c r="L45">
        <v>143</v>
      </c>
      <c r="M45" t="b">
        <v>1</v>
      </c>
      <c r="N45" t="s">
        <v>8301</v>
      </c>
      <c r="O45">
        <v>131</v>
      </c>
      <c r="P45" s="9">
        <v>50.53</v>
      </c>
      <c r="Q45" s="12" t="s">
        <v>8323</v>
      </c>
      <c r="R45" t="s">
        <v>8324</v>
      </c>
      <c r="S45" s="15">
        <v>41432.062037037038</v>
      </c>
      <c r="T45" s="15">
        <v>41468.75</v>
      </c>
    </row>
    <row r="46" spans="1:20" ht="43.5" x14ac:dyDescent="0.35">
      <c r="A46">
        <v>3020</v>
      </c>
      <c r="B46" s="3" t="s">
        <v>3020</v>
      </c>
      <c r="C46" s="3" t="s">
        <v>7130</v>
      </c>
      <c r="D46" s="6">
        <v>7000</v>
      </c>
      <c r="E46" s="8">
        <v>7040</v>
      </c>
      <c r="F46" t="s">
        <v>8218</v>
      </c>
      <c r="G46" t="s">
        <v>8223</v>
      </c>
      <c r="H46" t="s">
        <v>8245</v>
      </c>
      <c r="I46">
        <v>1439583533</v>
      </c>
      <c r="J46">
        <v>1434399533</v>
      </c>
      <c r="K46" t="b">
        <v>0</v>
      </c>
      <c r="L46">
        <v>30</v>
      </c>
      <c r="M46" t="b">
        <v>1</v>
      </c>
      <c r="N46" t="s">
        <v>8301</v>
      </c>
      <c r="O46">
        <v>101</v>
      </c>
      <c r="P46" s="9">
        <v>234.67</v>
      </c>
      <c r="Q46" s="12" t="s">
        <v>8323</v>
      </c>
      <c r="R46" t="s">
        <v>8324</v>
      </c>
      <c r="S46" s="15">
        <v>42170.846446759257</v>
      </c>
      <c r="T46" s="15">
        <v>42230.846446759257</v>
      </c>
    </row>
    <row r="47" spans="1:20" ht="43.5" x14ac:dyDescent="0.35">
      <c r="A47">
        <v>2719</v>
      </c>
      <c r="B47" s="3" t="s">
        <v>2719</v>
      </c>
      <c r="C47" s="3" t="s">
        <v>6829</v>
      </c>
      <c r="D47" s="6">
        <v>6000</v>
      </c>
      <c r="E47" s="8">
        <v>6530</v>
      </c>
      <c r="F47" t="s">
        <v>8218</v>
      </c>
      <c r="G47" t="s">
        <v>8223</v>
      </c>
      <c r="H47" t="s">
        <v>8245</v>
      </c>
      <c r="I47">
        <v>1460936694</v>
      </c>
      <c r="J47">
        <v>1455756294</v>
      </c>
      <c r="K47" t="b">
        <v>0</v>
      </c>
      <c r="L47">
        <v>69</v>
      </c>
      <c r="M47" t="b">
        <v>1</v>
      </c>
      <c r="N47" t="s">
        <v>8301</v>
      </c>
      <c r="O47">
        <v>109</v>
      </c>
      <c r="P47" s="9">
        <v>94.64</v>
      </c>
      <c r="Q47" s="12" t="s">
        <v>8323</v>
      </c>
      <c r="R47" t="s">
        <v>8324</v>
      </c>
      <c r="S47" s="15">
        <v>42418.031180555554</v>
      </c>
      <c r="T47" s="15">
        <v>42477.989513888882</v>
      </c>
    </row>
    <row r="48" spans="1:20" ht="43.5" x14ac:dyDescent="0.35">
      <c r="A48">
        <v>3045</v>
      </c>
      <c r="B48" s="3" t="s">
        <v>3045</v>
      </c>
      <c r="C48" s="3" t="s">
        <v>7155</v>
      </c>
      <c r="D48" s="6">
        <v>4000</v>
      </c>
      <c r="E48" s="8">
        <v>5308.26</v>
      </c>
      <c r="F48" t="s">
        <v>8218</v>
      </c>
      <c r="G48" t="s">
        <v>8223</v>
      </c>
      <c r="H48" t="s">
        <v>8245</v>
      </c>
      <c r="I48">
        <v>1408679055</v>
      </c>
      <c r="J48">
        <v>1406087055</v>
      </c>
      <c r="K48" t="b">
        <v>0</v>
      </c>
      <c r="L48">
        <v>64</v>
      </c>
      <c r="M48" t="b">
        <v>1</v>
      </c>
      <c r="N48" t="s">
        <v>8301</v>
      </c>
      <c r="O48">
        <v>133</v>
      </c>
      <c r="P48" s="9">
        <v>82.94</v>
      </c>
      <c r="Q48" s="12" t="s">
        <v>8323</v>
      </c>
      <c r="R48" t="s">
        <v>8324</v>
      </c>
      <c r="S48" s="15">
        <v>41843.155729166669</v>
      </c>
      <c r="T48" s="15">
        <v>41873.155729166669</v>
      </c>
    </row>
    <row r="49" spans="1:20" ht="43.5" x14ac:dyDescent="0.35">
      <c r="A49">
        <v>3021</v>
      </c>
      <c r="B49" s="3" t="s">
        <v>3021</v>
      </c>
      <c r="C49" s="3" t="s">
        <v>7131</v>
      </c>
      <c r="D49" s="6">
        <v>4500</v>
      </c>
      <c r="E49" s="8">
        <v>5221</v>
      </c>
      <c r="F49" t="s">
        <v>8218</v>
      </c>
      <c r="G49" t="s">
        <v>8223</v>
      </c>
      <c r="H49" t="s">
        <v>8245</v>
      </c>
      <c r="I49">
        <v>1479794340</v>
      </c>
      <c r="J49">
        <v>1476715869</v>
      </c>
      <c r="K49" t="b">
        <v>0</v>
      </c>
      <c r="L49">
        <v>103</v>
      </c>
      <c r="M49" t="b">
        <v>1</v>
      </c>
      <c r="N49" t="s">
        <v>8301</v>
      </c>
      <c r="O49">
        <v>116</v>
      </c>
      <c r="P49" s="9">
        <v>50.69</v>
      </c>
      <c r="Q49" s="12" t="s">
        <v>8323</v>
      </c>
      <c r="R49" t="s">
        <v>8324</v>
      </c>
      <c r="S49" s="15">
        <v>42660.618854166663</v>
      </c>
      <c r="T49" s="15">
        <v>42696.249305555553</v>
      </c>
    </row>
    <row r="50" spans="1:20" ht="29" x14ac:dyDescent="0.35">
      <c r="A50">
        <v>3012</v>
      </c>
      <c r="B50" s="3" t="s">
        <v>3012</v>
      </c>
      <c r="C50" s="3" t="s">
        <v>7122</v>
      </c>
      <c r="D50" s="6">
        <v>4000</v>
      </c>
      <c r="E50" s="8">
        <v>4685</v>
      </c>
      <c r="F50" t="s">
        <v>8218</v>
      </c>
      <c r="G50" t="s">
        <v>8223</v>
      </c>
      <c r="H50" t="s">
        <v>8245</v>
      </c>
      <c r="I50">
        <v>1423587130</v>
      </c>
      <c r="J50">
        <v>1421772730</v>
      </c>
      <c r="K50" t="b">
        <v>0</v>
      </c>
      <c r="L50">
        <v>55</v>
      </c>
      <c r="M50" t="b">
        <v>1</v>
      </c>
      <c r="N50" t="s">
        <v>8301</v>
      </c>
      <c r="O50">
        <v>117</v>
      </c>
      <c r="P50" s="9">
        <v>85.18</v>
      </c>
      <c r="Q50" s="12" t="s">
        <v>8323</v>
      </c>
      <c r="R50" t="s">
        <v>8324</v>
      </c>
      <c r="S50" s="15">
        <v>42024.702893518523</v>
      </c>
      <c r="T50" s="15">
        <v>42045.702893518523</v>
      </c>
    </row>
    <row r="51" spans="1:20" ht="29" x14ac:dyDescent="0.35">
      <c r="A51">
        <v>3033</v>
      </c>
      <c r="B51" s="3" t="s">
        <v>3033</v>
      </c>
      <c r="C51" s="3" t="s">
        <v>7143</v>
      </c>
      <c r="D51" s="6">
        <v>3000</v>
      </c>
      <c r="E51" s="8">
        <v>4396</v>
      </c>
      <c r="F51" t="s">
        <v>8218</v>
      </c>
      <c r="G51" t="s">
        <v>8223</v>
      </c>
      <c r="H51" t="s">
        <v>8245</v>
      </c>
      <c r="I51">
        <v>1471487925</v>
      </c>
      <c r="J51">
        <v>1468895925</v>
      </c>
      <c r="K51" t="b">
        <v>0</v>
      </c>
      <c r="L51">
        <v>23</v>
      </c>
      <c r="M51" t="b">
        <v>1</v>
      </c>
      <c r="N51" t="s">
        <v>8301</v>
      </c>
      <c r="O51">
        <v>147</v>
      </c>
      <c r="P51" s="9">
        <v>191.13</v>
      </c>
      <c r="Q51" s="12" t="s">
        <v>8323</v>
      </c>
      <c r="R51" t="s">
        <v>8324</v>
      </c>
      <c r="S51" s="15">
        <v>42570.110243055555</v>
      </c>
      <c r="T51" s="15">
        <v>42600.110243055555</v>
      </c>
    </row>
    <row r="52" spans="1:20" ht="43.5" x14ac:dyDescent="0.35">
      <c r="A52">
        <v>3049</v>
      </c>
      <c r="B52" s="3" t="s">
        <v>3049</v>
      </c>
      <c r="C52" s="3" t="s">
        <v>7159</v>
      </c>
      <c r="D52" s="6">
        <v>3750</v>
      </c>
      <c r="E52" s="8">
        <v>4000</v>
      </c>
      <c r="F52" t="s">
        <v>8218</v>
      </c>
      <c r="G52" t="s">
        <v>8223</v>
      </c>
      <c r="H52" t="s">
        <v>8245</v>
      </c>
      <c r="I52">
        <v>1434241255</v>
      </c>
      <c r="J52">
        <v>1431649255</v>
      </c>
      <c r="K52" t="b">
        <v>0</v>
      </c>
      <c r="L52">
        <v>54</v>
      </c>
      <c r="M52" t="b">
        <v>1</v>
      </c>
      <c r="N52" t="s">
        <v>8301</v>
      </c>
      <c r="O52">
        <v>107</v>
      </c>
      <c r="P52" s="9">
        <v>74.069999999999993</v>
      </c>
      <c r="Q52" s="12" t="s">
        <v>8323</v>
      </c>
      <c r="R52" t="s">
        <v>8324</v>
      </c>
      <c r="S52" s="15">
        <v>42139.014525462961</v>
      </c>
      <c r="T52" s="15">
        <v>42169.014525462961</v>
      </c>
    </row>
    <row r="53" spans="1:20" ht="29" x14ac:dyDescent="0.35">
      <c r="A53">
        <v>3015</v>
      </c>
      <c r="B53" s="3" t="s">
        <v>3015</v>
      </c>
      <c r="C53" s="3" t="s">
        <v>7125</v>
      </c>
      <c r="D53" s="6">
        <v>3400</v>
      </c>
      <c r="E53" s="8">
        <v>3508</v>
      </c>
      <c r="F53" t="s">
        <v>8218</v>
      </c>
      <c r="G53" t="s">
        <v>8223</v>
      </c>
      <c r="H53" t="s">
        <v>8245</v>
      </c>
      <c r="I53">
        <v>1402459200</v>
      </c>
      <c r="J53">
        <v>1401125238</v>
      </c>
      <c r="K53" t="b">
        <v>0</v>
      </c>
      <c r="L53">
        <v>40</v>
      </c>
      <c r="M53" t="b">
        <v>1</v>
      </c>
      <c r="N53" t="s">
        <v>8301</v>
      </c>
      <c r="O53">
        <v>103</v>
      </c>
      <c r="P53" s="9">
        <v>87.7</v>
      </c>
      <c r="Q53" s="12" t="s">
        <v>8323</v>
      </c>
      <c r="R53" t="s">
        <v>8324</v>
      </c>
      <c r="S53" s="15">
        <v>41785.72729166667</v>
      </c>
      <c r="T53" s="15">
        <v>41801.166666666664</v>
      </c>
    </row>
    <row r="54" spans="1:20" ht="29" x14ac:dyDescent="0.35">
      <c r="A54">
        <v>3040</v>
      </c>
      <c r="B54" s="3" t="s">
        <v>3040</v>
      </c>
      <c r="C54" s="3" t="s">
        <v>7150</v>
      </c>
      <c r="D54" s="6">
        <v>3000</v>
      </c>
      <c r="E54" s="8">
        <v>3225</v>
      </c>
      <c r="F54" t="s">
        <v>8218</v>
      </c>
      <c r="G54" t="s">
        <v>8223</v>
      </c>
      <c r="H54" t="s">
        <v>8245</v>
      </c>
      <c r="I54">
        <v>1435359600</v>
      </c>
      <c r="J54">
        <v>1434999621</v>
      </c>
      <c r="K54" t="b">
        <v>0</v>
      </c>
      <c r="L54">
        <v>42</v>
      </c>
      <c r="M54" t="b">
        <v>1</v>
      </c>
      <c r="N54" t="s">
        <v>8301</v>
      </c>
      <c r="O54">
        <v>108</v>
      </c>
      <c r="P54" s="9">
        <v>76.790000000000006</v>
      </c>
      <c r="Q54" s="12" t="s">
        <v>8323</v>
      </c>
      <c r="R54" t="s">
        <v>8324</v>
      </c>
      <c r="S54" s="15">
        <v>42177.791909722218</v>
      </c>
      <c r="T54" s="15">
        <v>42181.958333333328</v>
      </c>
    </row>
    <row r="55" spans="1:20" ht="43.5" x14ac:dyDescent="0.35">
      <c r="A55">
        <v>2992</v>
      </c>
      <c r="B55" s="3" t="s">
        <v>2992</v>
      </c>
      <c r="C55" s="3" t="s">
        <v>7102</v>
      </c>
      <c r="D55" s="6">
        <v>3000</v>
      </c>
      <c r="E55" s="8">
        <v>3135</v>
      </c>
      <c r="F55" t="s">
        <v>8218</v>
      </c>
      <c r="G55" t="s">
        <v>8223</v>
      </c>
      <c r="H55" t="s">
        <v>8245</v>
      </c>
      <c r="I55">
        <v>1476037510</v>
      </c>
      <c r="J55">
        <v>1473445510</v>
      </c>
      <c r="K55" t="b">
        <v>0</v>
      </c>
      <c r="L55">
        <v>64</v>
      </c>
      <c r="M55" t="b">
        <v>1</v>
      </c>
      <c r="N55" t="s">
        <v>8301</v>
      </c>
      <c r="O55">
        <v>105</v>
      </c>
      <c r="P55" s="9">
        <v>48.98</v>
      </c>
      <c r="Q55" s="12" t="s">
        <v>8323</v>
      </c>
      <c r="R55" t="s">
        <v>8324</v>
      </c>
      <c r="S55" s="15">
        <v>42622.767476851848</v>
      </c>
      <c r="T55" s="15">
        <v>42652.767476851848</v>
      </c>
    </row>
    <row r="56" spans="1:20" ht="43.5" x14ac:dyDescent="0.35">
      <c r="A56">
        <v>3003</v>
      </c>
      <c r="B56" s="3" t="s">
        <v>3003</v>
      </c>
      <c r="C56" s="3" t="s">
        <v>7113</v>
      </c>
      <c r="D56" s="6">
        <v>3000</v>
      </c>
      <c r="E56" s="8">
        <v>3035</v>
      </c>
      <c r="F56" t="s">
        <v>8218</v>
      </c>
      <c r="G56" t="s">
        <v>8223</v>
      </c>
      <c r="H56" t="s">
        <v>8245</v>
      </c>
      <c r="I56">
        <v>1456811940</v>
      </c>
      <c r="J56">
        <v>1454098976</v>
      </c>
      <c r="K56" t="b">
        <v>0</v>
      </c>
      <c r="L56">
        <v>17</v>
      </c>
      <c r="M56" t="b">
        <v>1</v>
      </c>
      <c r="N56" t="s">
        <v>8301</v>
      </c>
      <c r="O56">
        <v>101</v>
      </c>
      <c r="P56" s="9">
        <v>178.53</v>
      </c>
      <c r="Q56" s="12" t="s">
        <v>8323</v>
      </c>
      <c r="R56" t="s">
        <v>8324</v>
      </c>
      <c r="S56" s="15">
        <v>42398.849259259259</v>
      </c>
      <c r="T56" s="15">
        <v>42430.249305555553</v>
      </c>
    </row>
    <row r="57" spans="1:20" ht="29" x14ac:dyDescent="0.35">
      <c r="A57">
        <v>3008</v>
      </c>
      <c r="B57" s="3" t="s">
        <v>3008</v>
      </c>
      <c r="C57" s="3" t="s">
        <v>7118</v>
      </c>
      <c r="D57" s="6">
        <v>3000</v>
      </c>
      <c r="E57" s="8">
        <v>3035</v>
      </c>
      <c r="F57" t="s">
        <v>8218</v>
      </c>
      <c r="G57" t="s">
        <v>8223</v>
      </c>
      <c r="H57" t="s">
        <v>8245</v>
      </c>
      <c r="I57">
        <v>1453352719</v>
      </c>
      <c r="J57">
        <v>1450760719</v>
      </c>
      <c r="K57" t="b">
        <v>0</v>
      </c>
      <c r="L57">
        <v>26</v>
      </c>
      <c r="M57" t="b">
        <v>1</v>
      </c>
      <c r="N57" t="s">
        <v>8301</v>
      </c>
      <c r="O57">
        <v>101</v>
      </c>
      <c r="P57" s="9">
        <v>116.73</v>
      </c>
      <c r="Q57" s="12" t="s">
        <v>8323</v>
      </c>
      <c r="R57" t="s">
        <v>8324</v>
      </c>
      <c r="S57" s="15">
        <v>42360.212025462963</v>
      </c>
      <c r="T57" s="15">
        <v>42390.212025462963</v>
      </c>
    </row>
    <row r="58" spans="1:20" ht="43.5" x14ac:dyDescent="0.35">
      <c r="A58">
        <v>3010</v>
      </c>
      <c r="B58" s="3" t="s">
        <v>3010</v>
      </c>
      <c r="C58" s="3" t="s">
        <v>7120</v>
      </c>
      <c r="D58" s="6">
        <v>1500</v>
      </c>
      <c r="E58" s="8">
        <v>2370</v>
      </c>
      <c r="F58" t="s">
        <v>8218</v>
      </c>
      <c r="G58" t="s">
        <v>8223</v>
      </c>
      <c r="H58" t="s">
        <v>8245</v>
      </c>
      <c r="I58">
        <v>1424548719</v>
      </c>
      <c r="J58">
        <v>1419364719</v>
      </c>
      <c r="K58" t="b">
        <v>0</v>
      </c>
      <c r="L58">
        <v>15</v>
      </c>
      <c r="M58" t="b">
        <v>1</v>
      </c>
      <c r="N58" t="s">
        <v>8301</v>
      </c>
      <c r="O58">
        <v>158</v>
      </c>
      <c r="P58" s="9">
        <v>158</v>
      </c>
      <c r="Q58" s="12" t="s">
        <v>8323</v>
      </c>
      <c r="R58" t="s">
        <v>8324</v>
      </c>
      <c r="S58" s="15">
        <v>41996.832395833335</v>
      </c>
      <c r="T58" s="15">
        <v>42056.832395833335</v>
      </c>
    </row>
    <row r="59" spans="1:20" ht="43.5" x14ac:dyDescent="0.35">
      <c r="A59">
        <v>3030</v>
      </c>
      <c r="B59" s="3" t="s">
        <v>3030</v>
      </c>
      <c r="C59" s="3" t="s">
        <v>7140</v>
      </c>
      <c r="D59" s="6">
        <v>1750</v>
      </c>
      <c r="E59" s="8">
        <v>1867</v>
      </c>
      <c r="F59" t="s">
        <v>8218</v>
      </c>
      <c r="G59" t="s">
        <v>8223</v>
      </c>
      <c r="H59" t="s">
        <v>8245</v>
      </c>
      <c r="I59">
        <v>1442426171</v>
      </c>
      <c r="J59">
        <v>1439834171</v>
      </c>
      <c r="K59" t="b">
        <v>0</v>
      </c>
      <c r="L59">
        <v>41</v>
      </c>
      <c r="M59" t="b">
        <v>1</v>
      </c>
      <c r="N59" t="s">
        <v>8301</v>
      </c>
      <c r="O59">
        <v>107</v>
      </c>
      <c r="P59" s="9">
        <v>45.54</v>
      </c>
      <c r="Q59" s="12" t="s">
        <v>8323</v>
      </c>
      <c r="R59" t="s">
        <v>8324</v>
      </c>
      <c r="S59" s="15">
        <v>42233.747349537036</v>
      </c>
      <c r="T59" s="15">
        <v>42263.747349537036</v>
      </c>
    </row>
    <row r="60" spans="1:20" ht="29" x14ac:dyDescent="0.35">
      <c r="A60">
        <v>2999</v>
      </c>
      <c r="B60" s="3" t="s">
        <v>2999</v>
      </c>
      <c r="C60" s="3" t="s">
        <v>7109</v>
      </c>
      <c r="D60" s="6">
        <v>1350</v>
      </c>
      <c r="E60" s="8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v>119</v>
      </c>
      <c r="P60" s="9">
        <v>80.25</v>
      </c>
      <c r="Q60" s="12" t="s">
        <v>8323</v>
      </c>
      <c r="R60" t="s">
        <v>8324</v>
      </c>
      <c r="S60" s="15">
        <v>42780.740277777775</v>
      </c>
      <c r="T60" s="15">
        <v>42795.083333333328</v>
      </c>
    </row>
    <row r="61" spans="1:20" ht="58" x14ac:dyDescent="0.35">
      <c r="A61">
        <v>3031</v>
      </c>
      <c r="B61" s="3" t="s">
        <v>3031</v>
      </c>
      <c r="C61" s="3" t="s">
        <v>7141</v>
      </c>
      <c r="D61" s="6">
        <v>1500</v>
      </c>
      <c r="E61" s="8">
        <v>1500</v>
      </c>
      <c r="F61" t="s">
        <v>8218</v>
      </c>
      <c r="G61" t="s">
        <v>8223</v>
      </c>
      <c r="H61" t="s">
        <v>8245</v>
      </c>
      <c r="I61">
        <v>1476479447</v>
      </c>
      <c r="J61">
        <v>1471295447</v>
      </c>
      <c r="K61" t="b">
        <v>0</v>
      </c>
      <c r="L61">
        <v>29</v>
      </c>
      <c r="M61" t="b">
        <v>1</v>
      </c>
      <c r="N61" t="s">
        <v>8301</v>
      </c>
      <c r="O61">
        <v>100</v>
      </c>
      <c r="P61" s="9">
        <v>51.72</v>
      </c>
      <c r="Q61" s="12" t="s">
        <v>8323</v>
      </c>
      <c r="R61" t="s">
        <v>8324</v>
      </c>
      <c r="S61" s="15">
        <v>42597.882488425923</v>
      </c>
      <c r="T61" s="15">
        <v>42657.882488425923</v>
      </c>
    </row>
    <row r="62" spans="1:20" ht="29" x14ac:dyDescent="0.35">
      <c r="A62">
        <v>3032</v>
      </c>
      <c r="B62" s="3" t="s">
        <v>3032</v>
      </c>
      <c r="C62" s="3" t="s">
        <v>7142</v>
      </c>
      <c r="D62" s="6">
        <v>1000</v>
      </c>
      <c r="E62" s="8">
        <v>1272</v>
      </c>
      <c r="F62" t="s">
        <v>8218</v>
      </c>
      <c r="G62" t="s">
        <v>8223</v>
      </c>
      <c r="H62" t="s">
        <v>8245</v>
      </c>
      <c r="I62">
        <v>1441933459</v>
      </c>
      <c r="J62">
        <v>1439341459</v>
      </c>
      <c r="K62" t="b">
        <v>0</v>
      </c>
      <c r="L62">
        <v>25</v>
      </c>
      <c r="M62" t="b">
        <v>1</v>
      </c>
      <c r="N62" t="s">
        <v>8301</v>
      </c>
      <c r="O62">
        <v>127</v>
      </c>
      <c r="P62" s="9">
        <v>50.88</v>
      </c>
      <c r="Q62" s="12" t="s">
        <v>8323</v>
      </c>
      <c r="R62" t="s">
        <v>8324</v>
      </c>
      <c r="S62" s="15">
        <v>42228.044664351852</v>
      </c>
      <c r="T62" s="15">
        <v>42258.044664351852</v>
      </c>
    </row>
    <row r="63" spans="1:20" x14ac:dyDescent="0.35">
      <c r="A63">
        <v>3007</v>
      </c>
      <c r="B63" s="3" t="s">
        <v>3007</v>
      </c>
      <c r="C63" s="3" t="s">
        <v>7117</v>
      </c>
      <c r="D63" s="6">
        <v>600</v>
      </c>
      <c r="E63" s="8">
        <v>1080</v>
      </c>
      <c r="F63" t="s">
        <v>8218</v>
      </c>
      <c r="G63" t="s">
        <v>8223</v>
      </c>
      <c r="H63" t="s">
        <v>8245</v>
      </c>
      <c r="I63">
        <v>1429938683</v>
      </c>
      <c r="J63">
        <v>1428124283</v>
      </c>
      <c r="K63" t="b">
        <v>0</v>
      </c>
      <c r="L63">
        <v>20</v>
      </c>
      <c r="M63" t="b">
        <v>1</v>
      </c>
      <c r="N63" t="s">
        <v>8301</v>
      </c>
      <c r="O63">
        <v>180</v>
      </c>
      <c r="P63" s="9">
        <v>54</v>
      </c>
      <c r="Q63" s="12" t="s">
        <v>8323</v>
      </c>
      <c r="R63" t="s">
        <v>8324</v>
      </c>
      <c r="S63" s="15">
        <v>42098.216238425928</v>
      </c>
      <c r="T63" s="15">
        <v>42119.216238425928</v>
      </c>
    </row>
    <row r="64" spans="1:20" ht="43.5" x14ac:dyDescent="0.35">
      <c r="A64">
        <v>3037</v>
      </c>
      <c r="B64" s="3" t="s">
        <v>3037</v>
      </c>
      <c r="C64" s="3" t="s">
        <v>7147</v>
      </c>
      <c r="D64" s="6">
        <v>500</v>
      </c>
      <c r="E64" s="8">
        <v>1066</v>
      </c>
      <c r="F64" t="s">
        <v>8218</v>
      </c>
      <c r="G64" t="s">
        <v>8223</v>
      </c>
      <c r="H64" t="s">
        <v>8245</v>
      </c>
      <c r="I64">
        <v>1285995540</v>
      </c>
      <c r="J64">
        <v>1279574773</v>
      </c>
      <c r="K64" t="b">
        <v>0</v>
      </c>
      <c r="L64">
        <v>32</v>
      </c>
      <c r="M64" t="b">
        <v>1</v>
      </c>
      <c r="N64" t="s">
        <v>8301</v>
      </c>
      <c r="O64">
        <v>213</v>
      </c>
      <c r="P64" s="9">
        <v>33.31</v>
      </c>
      <c r="Q64" s="12" t="s">
        <v>8323</v>
      </c>
      <c r="R64" t="s">
        <v>8324</v>
      </c>
      <c r="S64" s="15">
        <v>40378.893206018518</v>
      </c>
      <c r="T64" s="15">
        <v>40453.207638888889</v>
      </c>
    </row>
    <row r="65" spans="1:20" ht="43.5" x14ac:dyDescent="0.35">
      <c r="A65">
        <v>3038</v>
      </c>
      <c r="B65" s="3" t="s">
        <v>3038</v>
      </c>
      <c r="C65" s="3" t="s">
        <v>7148</v>
      </c>
      <c r="D65" s="6">
        <v>1000</v>
      </c>
      <c r="E65" s="8">
        <v>1005</v>
      </c>
      <c r="F65" t="s">
        <v>8218</v>
      </c>
      <c r="G65" t="s">
        <v>8223</v>
      </c>
      <c r="H65" t="s">
        <v>8245</v>
      </c>
      <c r="I65">
        <v>1457071397</v>
      </c>
      <c r="J65">
        <v>1451887397</v>
      </c>
      <c r="K65" t="b">
        <v>0</v>
      </c>
      <c r="L65">
        <v>27</v>
      </c>
      <c r="M65" t="b">
        <v>1</v>
      </c>
      <c r="N65" t="s">
        <v>8301</v>
      </c>
      <c r="O65">
        <v>101</v>
      </c>
      <c r="P65" s="9">
        <v>37.22</v>
      </c>
      <c r="Q65" s="12" t="s">
        <v>8323</v>
      </c>
      <c r="R65" t="s">
        <v>8324</v>
      </c>
      <c r="S65" s="15">
        <v>42373.252280092594</v>
      </c>
      <c r="T65" s="15">
        <v>42433.252280092594</v>
      </c>
    </row>
    <row r="66" spans="1:20" x14ac:dyDescent="0.35">
      <c r="A66">
        <v>2993</v>
      </c>
      <c r="B66" s="3" t="s">
        <v>2993</v>
      </c>
      <c r="C66" s="3" t="s">
        <v>7103</v>
      </c>
      <c r="D66" s="6">
        <v>1000</v>
      </c>
      <c r="E66" s="8">
        <v>1003</v>
      </c>
      <c r="F66" t="s">
        <v>8218</v>
      </c>
      <c r="G66" t="s">
        <v>8223</v>
      </c>
      <c r="H66" t="s">
        <v>8245</v>
      </c>
      <c r="I66">
        <v>1455998867</v>
      </c>
      <c r="J66">
        <v>1453406867</v>
      </c>
      <c r="K66" t="b">
        <v>0</v>
      </c>
      <c r="L66">
        <v>22</v>
      </c>
      <c r="M66" t="b">
        <v>1</v>
      </c>
      <c r="N66" t="s">
        <v>8301</v>
      </c>
      <c r="O66">
        <v>100</v>
      </c>
      <c r="P66" s="9">
        <v>45.59</v>
      </c>
      <c r="Q66" s="12" t="s">
        <v>8323</v>
      </c>
      <c r="R66" t="s">
        <v>8324</v>
      </c>
      <c r="S66" s="15">
        <v>42390.838738425926</v>
      </c>
      <c r="T66" s="15">
        <v>42420.838738425926</v>
      </c>
    </row>
    <row r="67" spans="1:20" ht="29" x14ac:dyDescent="0.35">
      <c r="A67">
        <v>3047</v>
      </c>
      <c r="B67" s="3" t="s">
        <v>3047</v>
      </c>
      <c r="C67" s="3" t="s">
        <v>7157</v>
      </c>
      <c r="D67" s="6">
        <v>500</v>
      </c>
      <c r="E67" s="8">
        <v>745</v>
      </c>
      <c r="F67" t="s">
        <v>8218</v>
      </c>
      <c r="G67" t="s">
        <v>8223</v>
      </c>
      <c r="H67" t="s">
        <v>8245</v>
      </c>
      <c r="I67">
        <v>1461762960</v>
      </c>
      <c r="J67">
        <v>1457999054</v>
      </c>
      <c r="K67" t="b">
        <v>0</v>
      </c>
      <c r="L67">
        <v>20</v>
      </c>
      <c r="M67" t="b">
        <v>1</v>
      </c>
      <c r="N67" t="s">
        <v>8301</v>
      </c>
      <c r="O67">
        <v>149</v>
      </c>
      <c r="P67" s="9">
        <v>37.25</v>
      </c>
      <c r="Q67" s="12" t="s">
        <v>8323</v>
      </c>
      <c r="R67" t="s">
        <v>8324</v>
      </c>
      <c r="S67" s="15">
        <v>42443.989050925928</v>
      </c>
      <c r="T67" s="15">
        <v>42487.552777777775</v>
      </c>
    </row>
    <row r="68" spans="1:20" ht="29" x14ac:dyDescent="0.35">
      <c r="A68">
        <v>3050</v>
      </c>
      <c r="B68" s="3" t="s">
        <v>3050</v>
      </c>
      <c r="C68" s="3" t="s">
        <v>7160</v>
      </c>
      <c r="D68" s="6">
        <v>600</v>
      </c>
      <c r="E68" s="8">
        <v>636</v>
      </c>
      <c r="F68" t="s">
        <v>8218</v>
      </c>
      <c r="G68" t="s">
        <v>8223</v>
      </c>
      <c r="H68" t="s">
        <v>8245</v>
      </c>
      <c r="I68">
        <v>1462420960</v>
      </c>
      <c r="J68">
        <v>1459828960</v>
      </c>
      <c r="K68" t="b">
        <v>0</v>
      </c>
      <c r="L68">
        <v>9</v>
      </c>
      <c r="M68" t="b">
        <v>1</v>
      </c>
      <c r="N68" t="s">
        <v>8301</v>
      </c>
      <c r="O68">
        <v>106</v>
      </c>
      <c r="P68" s="9">
        <v>70.67</v>
      </c>
      <c r="Q68" s="12" t="s">
        <v>8323</v>
      </c>
      <c r="R68" t="s">
        <v>8324</v>
      </c>
      <c r="S68" s="15">
        <v>42465.16851851852</v>
      </c>
      <c r="T68" s="15">
        <v>42495.16851851852</v>
      </c>
    </row>
    <row r="69" spans="1:20" ht="43.5" x14ac:dyDescent="0.35">
      <c r="A69">
        <v>3000</v>
      </c>
      <c r="B69" s="3" t="s">
        <v>3000</v>
      </c>
      <c r="C69" s="3" t="s">
        <v>7110</v>
      </c>
      <c r="D69" s="6">
        <v>500</v>
      </c>
      <c r="E69" s="8">
        <v>500</v>
      </c>
      <c r="F69" t="s">
        <v>8218</v>
      </c>
      <c r="G69" t="s">
        <v>8223</v>
      </c>
      <c r="H69" t="s">
        <v>8245</v>
      </c>
      <c r="I69">
        <v>1485885600</v>
      </c>
      <c r="J69">
        <v>1484682670</v>
      </c>
      <c r="K69" t="b">
        <v>0</v>
      </c>
      <c r="L69">
        <v>8</v>
      </c>
      <c r="M69" t="b">
        <v>1</v>
      </c>
      <c r="N69" t="s">
        <v>8301</v>
      </c>
      <c r="O69">
        <v>100</v>
      </c>
      <c r="P69" s="9">
        <v>62.5</v>
      </c>
      <c r="Q69" s="12" t="s">
        <v>8323</v>
      </c>
      <c r="R69" t="s">
        <v>8324</v>
      </c>
      <c r="S69" s="15">
        <v>42752.827199074076</v>
      </c>
      <c r="T69" s="15">
        <v>42766.75</v>
      </c>
    </row>
    <row r="70" spans="1:20" x14ac:dyDescent="0.35">
      <c r="B70" s="3"/>
      <c r="C70" s="3"/>
      <c r="D70" s="6"/>
      <c r="E70" s="8"/>
      <c r="P70" s="9"/>
      <c r="Q70" s="12"/>
      <c r="S70" s="15"/>
      <c r="T70" s="15"/>
    </row>
    <row r="71" spans="1:20" x14ac:dyDescent="0.35">
      <c r="B71" s="3"/>
      <c r="C71" s="3"/>
      <c r="D71" s="6"/>
      <c r="E71" s="8"/>
      <c r="P71" s="9"/>
      <c r="Q71" s="12"/>
      <c r="S71" s="15"/>
      <c r="T71" s="15"/>
    </row>
    <row r="72" spans="1:20" x14ac:dyDescent="0.35">
      <c r="B72" s="3"/>
      <c r="C72" s="3"/>
      <c r="D72" s="6"/>
      <c r="E72" s="8"/>
      <c r="P72" s="9"/>
      <c r="Q72" s="12"/>
      <c r="S72" s="15"/>
      <c r="T72" s="15"/>
    </row>
    <row r="73" spans="1:20" x14ac:dyDescent="0.35">
      <c r="B73" s="3"/>
      <c r="C73" s="3"/>
      <c r="D73" s="6"/>
      <c r="E73" s="8"/>
      <c r="P73" s="9"/>
      <c r="Q73" s="12"/>
      <c r="S73" s="15"/>
      <c r="T73" s="15"/>
    </row>
    <row r="74" spans="1:20" x14ac:dyDescent="0.35">
      <c r="B74" s="3"/>
      <c r="C74" s="3"/>
      <c r="D74" s="6"/>
      <c r="E74" s="8"/>
      <c r="P74" s="9"/>
      <c r="Q74" s="12"/>
      <c r="S74" s="15"/>
      <c r="T74" s="15"/>
    </row>
    <row r="75" spans="1:20" x14ac:dyDescent="0.35">
      <c r="B75" s="3"/>
      <c r="C75" s="3"/>
      <c r="D75" s="6"/>
      <c r="E75" s="8"/>
      <c r="P75" s="9"/>
      <c r="Q75" s="12"/>
      <c r="S75" s="15"/>
      <c r="T75" s="15"/>
    </row>
    <row r="76" spans="1:20" x14ac:dyDescent="0.35">
      <c r="B76" s="3"/>
      <c r="C76" s="3"/>
      <c r="D76" s="6"/>
      <c r="E76" s="8"/>
      <c r="P76" s="9"/>
      <c r="Q76" s="12"/>
      <c r="S76" s="15"/>
      <c r="T76" s="15"/>
    </row>
    <row r="77" spans="1:20" x14ac:dyDescent="0.35">
      <c r="B77" s="3"/>
      <c r="C77" s="3"/>
      <c r="D77" s="6"/>
      <c r="E77" s="8"/>
      <c r="P77" s="9"/>
      <c r="Q77" s="12"/>
      <c r="S77" s="15"/>
      <c r="T77" s="15"/>
    </row>
    <row r="78" spans="1:20" x14ac:dyDescent="0.35">
      <c r="B78" s="3"/>
      <c r="C78" s="3"/>
      <c r="D78" s="6"/>
      <c r="E78" s="8"/>
      <c r="P78" s="9"/>
      <c r="Q78" s="12"/>
      <c r="S78" s="15"/>
      <c r="T78" s="15"/>
    </row>
    <row r="79" spans="1:20" x14ac:dyDescent="0.35">
      <c r="B79" s="3"/>
      <c r="C79" s="3"/>
      <c r="D79" s="6"/>
      <c r="E79" s="8"/>
      <c r="P79" s="9"/>
      <c r="Q79" s="12"/>
      <c r="S79" s="15"/>
      <c r="T79" s="15"/>
    </row>
    <row r="80" spans="1:20" x14ac:dyDescent="0.35">
      <c r="B80" s="3"/>
      <c r="C80" s="3"/>
      <c r="D80" s="6"/>
      <c r="E80" s="8"/>
      <c r="P80" s="9"/>
      <c r="Q80" s="12"/>
      <c r="S80" s="15"/>
      <c r="T80" s="15"/>
    </row>
    <row r="81" spans="2:20" x14ac:dyDescent="0.35">
      <c r="B81" s="3"/>
      <c r="C81" s="3"/>
      <c r="D81" s="6"/>
      <c r="E81" s="8"/>
      <c r="P81" s="9"/>
      <c r="Q81" s="12"/>
      <c r="S81" s="15"/>
      <c r="T81" s="15"/>
    </row>
    <row r="82" spans="2:20" x14ac:dyDescent="0.35">
      <c r="B82" s="3"/>
      <c r="C82" s="3"/>
      <c r="D82" s="6"/>
      <c r="E82" s="8"/>
      <c r="P82" s="9"/>
      <c r="Q82" s="12"/>
      <c r="S82" s="15"/>
      <c r="T82" s="15"/>
    </row>
    <row r="83" spans="2:20" x14ac:dyDescent="0.35">
      <c r="B83" s="3"/>
      <c r="C83" s="3"/>
      <c r="D83" s="6"/>
      <c r="E83" s="8"/>
      <c r="P83" s="9"/>
      <c r="Q83" s="12"/>
      <c r="S83" s="15"/>
      <c r="T83" s="15"/>
    </row>
    <row r="84" spans="2:20" x14ac:dyDescent="0.35">
      <c r="B84" s="3"/>
      <c r="C84" s="3"/>
      <c r="D84" s="6"/>
      <c r="E84" s="8"/>
      <c r="P84" s="9"/>
      <c r="Q84" s="12"/>
      <c r="S84" s="15"/>
      <c r="T84" s="15"/>
    </row>
    <row r="85" spans="2:20" x14ac:dyDescent="0.35">
      <c r="B85" s="3"/>
      <c r="C85" s="3"/>
      <c r="D85" s="6"/>
      <c r="E85" s="8"/>
      <c r="P85" s="9"/>
      <c r="Q85" s="12"/>
      <c r="S85" s="15"/>
      <c r="T85" s="15"/>
    </row>
    <row r="86" spans="2:20" x14ac:dyDescent="0.35">
      <c r="B86" s="3"/>
      <c r="C86" s="3"/>
      <c r="D86" s="6"/>
      <c r="E86" s="8"/>
      <c r="P86" s="9"/>
      <c r="Q86" s="12"/>
      <c r="S86" s="15"/>
      <c r="T86" s="15"/>
    </row>
    <row r="87" spans="2:20" x14ac:dyDescent="0.35">
      <c r="B87" s="3"/>
      <c r="C87" s="3"/>
      <c r="D87" s="6"/>
      <c r="E87" s="8"/>
      <c r="P87" s="9"/>
      <c r="Q87" s="12"/>
      <c r="S87" s="15"/>
      <c r="T87" s="15"/>
    </row>
    <row r="88" spans="2:20" x14ac:dyDescent="0.35">
      <c r="B88" s="3"/>
      <c r="C88" s="3"/>
      <c r="D88" s="6"/>
      <c r="E88" s="8"/>
      <c r="P88" s="9"/>
      <c r="Q88" s="12"/>
      <c r="S88" s="15"/>
      <c r="T88" s="15"/>
    </row>
    <row r="89" spans="2:20" x14ac:dyDescent="0.35">
      <c r="B89" s="3"/>
      <c r="C89" s="3"/>
      <c r="D89" s="6"/>
      <c r="E89" s="8"/>
      <c r="P89" s="9"/>
      <c r="Q89" s="12"/>
      <c r="S89" s="15"/>
      <c r="T89" s="15"/>
    </row>
    <row r="90" spans="2:20" x14ac:dyDescent="0.35">
      <c r="B90" s="3"/>
      <c r="C90" s="3"/>
      <c r="D90" s="6"/>
      <c r="E90" s="8"/>
      <c r="P90" s="9"/>
      <c r="Q90" s="12"/>
      <c r="S90" s="15"/>
      <c r="T90" s="15"/>
    </row>
    <row r="91" spans="2:20" x14ac:dyDescent="0.35">
      <c r="B91" s="3"/>
      <c r="C91" s="3"/>
      <c r="D91" s="6"/>
      <c r="E91" s="8"/>
      <c r="P91" s="9"/>
      <c r="Q91" s="12"/>
      <c r="S91" s="15"/>
      <c r="T91" s="15"/>
    </row>
    <row r="92" spans="2:20" x14ac:dyDescent="0.35">
      <c r="B92" s="3"/>
      <c r="C92" s="3"/>
      <c r="D92" s="6"/>
      <c r="E92" s="8"/>
      <c r="P92" s="9"/>
      <c r="Q92" s="12"/>
      <c r="S92" s="15"/>
      <c r="T92" s="15"/>
    </row>
    <row r="93" spans="2:20" x14ac:dyDescent="0.35">
      <c r="B93" s="3"/>
      <c r="C93" s="3"/>
      <c r="D93" s="6"/>
      <c r="E93" s="8"/>
      <c r="P93" s="9"/>
      <c r="Q93" s="12"/>
      <c r="S93" s="15"/>
      <c r="T93" s="15"/>
    </row>
    <row r="94" spans="2:20" x14ac:dyDescent="0.35">
      <c r="B94" s="3"/>
      <c r="C94" s="3"/>
      <c r="D94" s="6"/>
      <c r="E94" s="8"/>
      <c r="P94" s="9"/>
      <c r="Q94" s="12"/>
      <c r="S94" s="15"/>
      <c r="T94" s="15"/>
    </row>
    <row r="95" spans="2:20" x14ac:dyDescent="0.35">
      <c r="B95" s="3"/>
      <c r="C95" s="3"/>
      <c r="D95" s="6"/>
      <c r="E95" s="8"/>
      <c r="P95" s="9"/>
      <c r="Q95" s="12"/>
      <c r="S95" s="15"/>
      <c r="T95" s="15"/>
    </row>
    <row r="96" spans="2:20" x14ac:dyDescent="0.35">
      <c r="B96" s="3"/>
      <c r="C96" s="3"/>
      <c r="D96" s="6"/>
      <c r="E96" s="8"/>
      <c r="P96" s="9"/>
      <c r="Q96" s="12"/>
      <c r="S96" s="15"/>
      <c r="T96" s="15"/>
    </row>
    <row r="97" spans="2:20" x14ac:dyDescent="0.35">
      <c r="B97" s="3"/>
      <c r="C97" s="3"/>
      <c r="D97" s="6"/>
      <c r="E97" s="8"/>
      <c r="P97" s="9"/>
      <c r="Q97" s="12"/>
      <c r="S97" s="15"/>
      <c r="T97" s="15"/>
    </row>
    <row r="98" spans="2:20" x14ac:dyDescent="0.35">
      <c r="B98" s="3"/>
      <c r="C98" s="3"/>
      <c r="D98" s="6"/>
      <c r="E98" s="8"/>
      <c r="P98" s="9"/>
      <c r="Q98" s="12"/>
      <c r="S98" s="15"/>
      <c r="T98" s="15"/>
    </row>
    <row r="99" spans="2:20" x14ac:dyDescent="0.35">
      <c r="B99" s="3"/>
      <c r="C99" s="3"/>
      <c r="D99" s="6"/>
      <c r="E99" s="8"/>
      <c r="P99" s="9"/>
      <c r="Q99" s="12"/>
      <c r="S99" s="15"/>
      <c r="T99" s="15"/>
    </row>
    <row r="100" spans="2:20" x14ac:dyDescent="0.35">
      <c r="B100" s="3"/>
      <c r="C100" s="3"/>
      <c r="D100" s="6"/>
      <c r="E100" s="8"/>
      <c r="P100" s="9"/>
      <c r="Q100" s="12"/>
      <c r="S100" s="15"/>
      <c r="T100" s="15"/>
    </row>
    <row r="101" spans="2:20" x14ac:dyDescent="0.35">
      <c r="B101" s="3"/>
      <c r="C101" s="3"/>
      <c r="D101" s="6"/>
      <c r="E101" s="8"/>
      <c r="P101" s="9"/>
      <c r="Q101" s="12"/>
      <c r="S101" s="15"/>
      <c r="T101" s="15"/>
    </row>
    <row r="102" spans="2:20" x14ac:dyDescent="0.35">
      <c r="B102" s="3"/>
      <c r="C102" s="3"/>
      <c r="D102" s="6"/>
      <c r="E102" s="8"/>
      <c r="P102" s="9"/>
      <c r="Q102" s="12"/>
      <c r="S102" s="15"/>
      <c r="T102" s="15"/>
    </row>
    <row r="103" spans="2:20" x14ac:dyDescent="0.35">
      <c r="B103" s="3"/>
      <c r="C103" s="3"/>
      <c r="D103" s="6"/>
      <c r="E103" s="8"/>
      <c r="P103" s="9"/>
      <c r="Q103" s="12"/>
      <c r="S103" s="15"/>
      <c r="T103" s="15"/>
    </row>
    <row r="104" spans="2:20" x14ac:dyDescent="0.35">
      <c r="B104" s="3"/>
      <c r="C104" s="3"/>
      <c r="D104" s="6"/>
      <c r="E104" s="8"/>
      <c r="P104" s="9"/>
      <c r="Q104" s="12"/>
      <c r="S104" s="15"/>
      <c r="T104" s="15"/>
    </row>
    <row r="105" spans="2:20" x14ac:dyDescent="0.35">
      <c r="B105" s="3"/>
      <c r="C105" s="3"/>
      <c r="D105" s="6"/>
      <c r="E105" s="8"/>
      <c r="P105" s="9"/>
      <c r="Q105" s="12"/>
      <c r="S105" s="15"/>
      <c r="T105" s="15"/>
    </row>
    <row r="106" spans="2:20" x14ac:dyDescent="0.35">
      <c r="B106" s="3"/>
      <c r="C106" s="3"/>
      <c r="D106" s="6"/>
      <c r="E106" s="8"/>
      <c r="P106" s="9"/>
      <c r="Q106" s="12"/>
      <c r="S106" s="15"/>
      <c r="T106" s="15"/>
    </row>
    <row r="107" spans="2:20" x14ac:dyDescent="0.35">
      <c r="B107" s="3"/>
      <c r="C107" s="3"/>
      <c r="D107" s="6"/>
      <c r="E107" s="8"/>
      <c r="P107" s="9"/>
      <c r="Q107" s="12"/>
      <c r="S107" s="15"/>
      <c r="T107" s="15"/>
    </row>
    <row r="108" spans="2:20" x14ac:dyDescent="0.35">
      <c r="B108" s="3"/>
      <c r="C108" s="3"/>
      <c r="D108" s="6"/>
      <c r="E108" s="8"/>
      <c r="P108" s="9"/>
      <c r="Q108" s="12"/>
      <c r="S108" s="15"/>
      <c r="T108" s="15"/>
    </row>
    <row r="109" spans="2:20" x14ac:dyDescent="0.35">
      <c r="B109" s="3"/>
      <c r="C109" s="3"/>
      <c r="D109" s="6"/>
      <c r="E109" s="8"/>
      <c r="P109" s="9"/>
      <c r="Q109" s="12"/>
      <c r="S109" s="15"/>
      <c r="T109" s="15"/>
    </row>
    <row r="110" spans="2:20" x14ac:dyDescent="0.35">
      <c r="B110" s="3"/>
      <c r="C110" s="3"/>
      <c r="D110" s="6"/>
      <c r="E110" s="8"/>
      <c r="P110" s="9"/>
      <c r="Q110" s="12"/>
      <c r="S110" s="15"/>
      <c r="T110" s="15"/>
    </row>
    <row r="111" spans="2:20" x14ac:dyDescent="0.35">
      <c r="B111" s="3"/>
      <c r="C111" s="3"/>
      <c r="D111" s="6"/>
      <c r="E111" s="8"/>
      <c r="P111" s="9"/>
      <c r="Q111" s="12"/>
      <c r="S111" s="15"/>
      <c r="T111" s="15"/>
    </row>
    <row r="112" spans="2:20" x14ac:dyDescent="0.35">
      <c r="B112" s="3"/>
      <c r="C112" s="3"/>
      <c r="D112" s="6"/>
      <c r="E112" s="8"/>
      <c r="P112" s="9"/>
      <c r="Q112" s="12"/>
      <c r="S112" s="15"/>
      <c r="T112" s="15"/>
    </row>
    <row r="113" spans="2:20" x14ac:dyDescent="0.35">
      <c r="B113" s="3"/>
      <c r="C113" s="3"/>
      <c r="D113" s="6"/>
      <c r="E113" s="8"/>
      <c r="P113" s="9"/>
      <c r="Q113" s="12"/>
      <c r="S113" s="15"/>
      <c r="T113" s="15"/>
    </row>
    <row r="114" spans="2:20" x14ac:dyDescent="0.35">
      <c r="B114" s="3"/>
      <c r="C114" s="3"/>
      <c r="D114" s="6"/>
      <c r="E114" s="8"/>
      <c r="P114" s="9"/>
      <c r="Q114" s="12"/>
      <c r="S114" s="15"/>
      <c r="T114" s="15"/>
    </row>
    <row r="115" spans="2:20" x14ac:dyDescent="0.35">
      <c r="B115" s="3"/>
      <c r="C115" s="3"/>
      <c r="D115" s="6"/>
      <c r="E115" s="8"/>
      <c r="P115" s="9"/>
      <c r="Q115" s="12"/>
      <c r="S115" s="15"/>
      <c r="T115" s="15"/>
    </row>
    <row r="116" spans="2:20" x14ac:dyDescent="0.35">
      <c r="B116" s="3"/>
      <c r="C116" s="3"/>
      <c r="D116" s="6"/>
      <c r="E116" s="8"/>
      <c r="P116" s="9"/>
      <c r="Q116" s="12"/>
      <c r="S116" s="15"/>
      <c r="T116" s="15"/>
    </row>
    <row r="117" spans="2:20" x14ac:dyDescent="0.35">
      <c r="B117" s="3"/>
      <c r="C117" s="3"/>
      <c r="D117" s="6"/>
      <c r="E117" s="8"/>
      <c r="P117" s="9"/>
      <c r="Q117" s="12"/>
      <c r="S117" s="15"/>
      <c r="T117" s="15"/>
    </row>
    <row r="118" spans="2:20" x14ac:dyDescent="0.35">
      <c r="B118" s="3"/>
      <c r="C118" s="3"/>
      <c r="D118" s="6"/>
      <c r="E118" s="8"/>
      <c r="P118" s="9"/>
      <c r="Q118" s="12"/>
      <c r="S118" s="15"/>
      <c r="T118" s="15"/>
    </row>
    <row r="119" spans="2:20" x14ac:dyDescent="0.35">
      <c r="B119" s="3"/>
      <c r="C119" s="3"/>
      <c r="D119" s="6"/>
      <c r="E119" s="8"/>
      <c r="P119" s="9"/>
      <c r="Q119" s="12"/>
      <c r="S119" s="15"/>
      <c r="T119" s="15"/>
    </row>
    <row r="120" spans="2:20" x14ac:dyDescent="0.35">
      <c r="B120" s="3"/>
      <c r="C120" s="3"/>
      <c r="D120" s="6"/>
      <c r="E120" s="8"/>
      <c r="P120" s="9"/>
      <c r="Q120" s="12"/>
      <c r="S120" s="15"/>
      <c r="T120" s="15"/>
    </row>
    <row r="121" spans="2:20" x14ac:dyDescent="0.35">
      <c r="B121" s="3"/>
      <c r="C121" s="3"/>
      <c r="D121" s="6"/>
      <c r="E121" s="8"/>
      <c r="P121" s="9"/>
      <c r="Q121" s="12"/>
      <c r="S121" s="15"/>
      <c r="T121" s="15"/>
    </row>
    <row r="122" spans="2:20" x14ac:dyDescent="0.35">
      <c r="B122" s="3"/>
      <c r="C122" s="3"/>
      <c r="D122" s="6"/>
      <c r="E122" s="8"/>
      <c r="P122" s="9"/>
      <c r="Q122" s="12"/>
      <c r="S122" s="15"/>
      <c r="T122" s="15"/>
    </row>
    <row r="123" spans="2:20" x14ac:dyDescent="0.35">
      <c r="B123" s="3"/>
      <c r="C123" s="3"/>
      <c r="D123" s="6"/>
      <c r="E123" s="8"/>
      <c r="P123" s="9"/>
      <c r="Q123" s="12"/>
      <c r="S123" s="15"/>
      <c r="T123" s="15"/>
    </row>
    <row r="124" spans="2:20" x14ac:dyDescent="0.35">
      <c r="B124" s="3"/>
      <c r="C124" s="3"/>
      <c r="D124" s="6"/>
      <c r="E124" s="8"/>
      <c r="P124" s="9"/>
      <c r="Q124" s="12"/>
      <c r="S124" s="15"/>
      <c r="T124" s="15"/>
    </row>
    <row r="125" spans="2:20" x14ac:dyDescent="0.35">
      <c r="B125" s="3"/>
      <c r="C125" s="3"/>
      <c r="D125" s="6"/>
      <c r="E125" s="8"/>
      <c r="P125" s="9"/>
      <c r="Q125" s="12"/>
      <c r="S125" s="15"/>
      <c r="T125" s="15"/>
    </row>
    <row r="126" spans="2:20" x14ac:dyDescent="0.35">
      <c r="B126" s="3"/>
      <c r="C126" s="3"/>
      <c r="D126" s="6"/>
      <c r="E126" s="8"/>
      <c r="P126" s="9"/>
      <c r="Q126" s="12"/>
      <c r="S126" s="15"/>
      <c r="T126" s="15"/>
    </row>
    <row r="127" spans="2:20" x14ac:dyDescent="0.35">
      <c r="B127" s="3"/>
      <c r="C127" s="3"/>
      <c r="D127" s="6"/>
      <c r="E127" s="8"/>
      <c r="P127" s="9"/>
      <c r="Q127" s="12"/>
      <c r="S127" s="15"/>
      <c r="T127" s="15"/>
    </row>
    <row r="128" spans="2:20" x14ac:dyDescent="0.35">
      <c r="B128" s="3"/>
      <c r="C128" s="3"/>
      <c r="D128" s="6"/>
      <c r="E128" s="8"/>
      <c r="P128" s="9"/>
      <c r="Q128" s="12"/>
      <c r="S128" s="15"/>
      <c r="T128" s="15"/>
    </row>
    <row r="129" spans="2:20" x14ac:dyDescent="0.35">
      <c r="B129" s="3"/>
      <c r="C129" s="3"/>
      <c r="D129" s="6"/>
      <c r="E129" s="8"/>
      <c r="P129" s="9"/>
      <c r="Q129" s="12"/>
      <c r="S129" s="15"/>
      <c r="T129" s="15"/>
    </row>
    <row r="130" spans="2:20" x14ac:dyDescent="0.35">
      <c r="B130" s="3"/>
      <c r="C130" s="3"/>
      <c r="D130" s="6"/>
      <c r="E130" s="8"/>
      <c r="P130" s="9"/>
      <c r="Q130" s="12"/>
      <c r="S130" s="15"/>
      <c r="T130" s="15"/>
    </row>
    <row r="131" spans="2:20" x14ac:dyDescent="0.35">
      <c r="B131" s="3"/>
      <c r="C131" s="3"/>
      <c r="D131" s="6"/>
      <c r="E131" s="8"/>
      <c r="P131" s="9"/>
      <c r="Q131" s="12"/>
      <c r="S131" s="15"/>
      <c r="T131" s="15"/>
    </row>
    <row r="132" spans="2:20" x14ac:dyDescent="0.35">
      <c r="B132" s="3"/>
      <c r="C132" s="3"/>
      <c r="D132" s="6"/>
      <c r="E132" s="8"/>
      <c r="P132" s="9"/>
      <c r="Q132" s="12"/>
      <c r="S132" s="15"/>
      <c r="T132" s="15"/>
    </row>
    <row r="133" spans="2:20" x14ac:dyDescent="0.35">
      <c r="B133" s="3"/>
      <c r="C133" s="3"/>
      <c r="D133" s="6"/>
      <c r="E133" s="8"/>
      <c r="P133" s="9"/>
      <c r="Q133" s="12"/>
      <c r="S133" s="15"/>
      <c r="T133" s="15"/>
    </row>
    <row r="134" spans="2:20" x14ac:dyDescent="0.35">
      <c r="B134" s="3"/>
      <c r="C134" s="3"/>
      <c r="D134" s="6"/>
      <c r="E134" s="8"/>
      <c r="P134" s="9"/>
      <c r="Q134" s="12"/>
      <c r="S134" s="15"/>
      <c r="T134" s="15"/>
    </row>
    <row r="135" spans="2:20" x14ac:dyDescent="0.35">
      <c r="B135" s="3"/>
      <c r="C135" s="3"/>
      <c r="D135" s="6"/>
      <c r="E135" s="8"/>
      <c r="P135" s="9"/>
      <c r="Q135" s="12"/>
      <c r="S135" s="15"/>
      <c r="T135" s="15"/>
    </row>
    <row r="136" spans="2:20" x14ac:dyDescent="0.35">
      <c r="B136" s="3"/>
      <c r="C136" s="3"/>
      <c r="D136" s="6"/>
      <c r="E136" s="8"/>
      <c r="P136" s="9"/>
      <c r="Q136" s="12"/>
      <c r="S136" s="15"/>
      <c r="T136" s="15"/>
    </row>
    <row r="137" spans="2:20" x14ac:dyDescent="0.35">
      <c r="B137" s="3"/>
      <c r="C137" s="3"/>
      <c r="D137" s="6"/>
      <c r="E137" s="8"/>
      <c r="P137" s="9"/>
      <c r="Q137" s="12"/>
      <c r="S137" s="15"/>
      <c r="T137" s="15"/>
    </row>
    <row r="138" spans="2:20" x14ac:dyDescent="0.35">
      <c r="B138" s="3"/>
      <c r="C138" s="3"/>
      <c r="D138" s="6"/>
      <c r="E138" s="8"/>
      <c r="P138" s="9"/>
      <c r="Q138" s="12"/>
      <c r="S138" s="15"/>
      <c r="T138" s="15"/>
    </row>
    <row r="139" spans="2:20" x14ac:dyDescent="0.35">
      <c r="B139" s="3"/>
      <c r="C139" s="3"/>
      <c r="D139" s="6"/>
      <c r="E139" s="8"/>
      <c r="P139" s="9"/>
      <c r="Q139" s="12"/>
      <c r="S139" s="15"/>
      <c r="T139" s="15"/>
    </row>
    <row r="140" spans="2:20" x14ac:dyDescent="0.35">
      <c r="B140" s="3"/>
      <c r="C140" s="3"/>
      <c r="D140" s="6"/>
      <c r="E140" s="8"/>
      <c r="P140" s="9"/>
      <c r="Q140" s="12"/>
      <c r="S140" s="15"/>
      <c r="T140" s="15"/>
    </row>
    <row r="141" spans="2:20" x14ac:dyDescent="0.35">
      <c r="B141" s="3"/>
      <c r="C141" s="3"/>
      <c r="D141" s="6"/>
      <c r="E141" s="8"/>
      <c r="P141" s="9"/>
      <c r="Q141" s="12"/>
      <c r="S141" s="15"/>
      <c r="T141" s="15"/>
    </row>
    <row r="142" spans="2:20" x14ac:dyDescent="0.35">
      <c r="B142" s="3"/>
      <c r="C142" s="3"/>
      <c r="D142" s="6"/>
      <c r="E142" s="8"/>
      <c r="P142" s="9"/>
      <c r="Q142" s="12"/>
      <c r="S142" s="15"/>
      <c r="T142" s="15"/>
    </row>
    <row r="143" spans="2:20" x14ac:dyDescent="0.35">
      <c r="B143" s="3"/>
      <c r="C143" s="3"/>
      <c r="D143" s="6"/>
      <c r="E143" s="8"/>
      <c r="P143" s="9"/>
      <c r="Q143" s="12"/>
      <c r="S143" s="15"/>
      <c r="T143" s="15"/>
    </row>
    <row r="144" spans="2:20" x14ac:dyDescent="0.35">
      <c r="B144" s="3"/>
      <c r="C144" s="3"/>
      <c r="D144" s="6"/>
      <c r="E144" s="8"/>
      <c r="P144" s="9"/>
      <c r="Q144" s="12"/>
      <c r="S144" s="15"/>
      <c r="T144" s="15"/>
    </row>
    <row r="145" spans="2:20" x14ac:dyDescent="0.35">
      <c r="B145" s="3"/>
      <c r="C145" s="3"/>
      <c r="D145" s="6"/>
      <c r="E145" s="8"/>
      <c r="P145" s="9"/>
      <c r="Q145" s="12"/>
      <c r="S145" s="15"/>
      <c r="T145" s="15"/>
    </row>
    <row r="146" spans="2:20" x14ac:dyDescent="0.35">
      <c r="B146" s="3"/>
      <c r="C146" s="3"/>
      <c r="D146" s="6"/>
      <c r="E146" s="8"/>
      <c r="P146" s="9"/>
      <c r="Q146" s="12"/>
      <c r="S146" s="15"/>
      <c r="T146" s="15"/>
    </row>
    <row r="147" spans="2:20" x14ac:dyDescent="0.35">
      <c r="B147" s="3"/>
      <c r="C147" s="3"/>
      <c r="D147" s="6"/>
      <c r="E147" s="8"/>
      <c r="P147" s="9"/>
      <c r="Q147" s="12"/>
      <c r="S147" s="15"/>
      <c r="T147" s="15"/>
    </row>
    <row r="148" spans="2:20" x14ac:dyDescent="0.35">
      <c r="B148" s="3"/>
      <c r="C148" s="3"/>
      <c r="D148" s="6"/>
      <c r="E148" s="8"/>
      <c r="P148" s="9"/>
      <c r="Q148" s="12"/>
      <c r="S148" s="15"/>
      <c r="T148" s="15"/>
    </row>
    <row r="149" spans="2:20" x14ac:dyDescent="0.35">
      <c r="B149" s="3"/>
      <c r="C149" s="3"/>
      <c r="D149" s="6"/>
      <c r="E149" s="8"/>
      <c r="P149" s="9"/>
      <c r="Q149" s="12"/>
      <c r="S149" s="15"/>
      <c r="T149" s="15"/>
    </row>
    <row r="150" spans="2:20" x14ac:dyDescent="0.35">
      <c r="B150" s="3"/>
      <c r="C150" s="3"/>
      <c r="D150" s="6"/>
      <c r="E150" s="8"/>
      <c r="P150" s="9"/>
      <c r="Q150" s="12"/>
      <c r="S150" s="15"/>
      <c r="T150" s="15"/>
    </row>
    <row r="151" spans="2:20" x14ac:dyDescent="0.35">
      <c r="B151" s="3"/>
      <c r="C151" s="3"/>
      <c r="D151" s="6"/>
      <c r="E151" s="8"/>
      <c r="P151" s="9"/>
      <c r="Q151" s="12"/>
      <c r="S151" s="15"/>
      <c r="T151" s="15"/>
    </row>
    <row r="152" spans="2:20" x14ac:dyDescent="0.35">
      <c r="B152" s="3"/>
      <c r="C152" s="3"/>
      <c r="D152" s="6"/>
      <c r="E152" s="8"/>
      <c r="P152" s="9"/>
      <c r="Q152" s="12"/>
      <c r="S152" s="15"/>
      <c r="T152" s="15"/>
    </row>
    <row r="153" spans="2:20" x14ac:dyDescent="0.35">
      <c r="B153" s="3"/>
      <c r="C153" s="3"/>
      <c r="D153" s="6"/>
      <c r="E153" s="8"/>
      <c r="P153" s="9"/>
      <c r="Q153" s="12"/>
      <c r="S153" s="15"/>
      <c r="T153" s="15"/>
    </row>
    <row r="154" spans="2:20" x14ac:dyDescent="0.35">
      <c r="B154" s="3"/>
      <c r="C154" s="3"/>
      <c r="D154" s="6"/>
      <c r="E154" s="8"/>
      <c r="P154" s="9"/>
      <c r="Q154" s="12"/>
      <c r="S154" s="15"/>
      <c r="T154" s="15"/>
    </row>
    <row r="155" spans="2:20" x14ac:dyDescent="0.35">
      <c r="B155" s="3"/>
      <c r="C155" s="3"/>
      <c r="D155" s="6"/>
      <c r="E155" s="8"/>
      <c r="P155" s="9"/>
      <c r="Q155" s="12"/>
      <c r="S155" s="15"/>
      <c r="T155" s="15"/>
    </row>
    <row r="156" spans="2:20" x14ac:dyDescent="0.35">
      <c r="B156" s="3"/>
      <c r="C156" s="3"/>
      <c r="D156" s="6"/>
      <c r="E156" s="8"/>
      <c r="P156" s="9"/>
      <c r="Q156" s="12"/>
      <c r="S156" s="15"/>
      <c r="T156" s="15"/>
    </row>
    <row r="157" spans="2:20" x14ac:dyDescent="0.35">
      <c r="B157" s="3"/>
      <c r="C157" s="3"/>
      <c r="D157" s="6"/>
      <c r="E157" s="8"/>
      <c r="P157" s="9"/>
      <c r="Q157" s="12"/>
      <c r="S157" s="15"/>
      <c r="T157" s="15"/>
    </row>
    <row r="158" spans="2:20" x14ac:dyDescent="0.35">
      <c r="B158" s="3"/>
      <c r="C158" s="3"/>
      <c r="D158" s="6"/>
      <c r="E158" s="8"/>
      <c r="P158" s="9"/>
      <c r="Q158" s="12"/>
      <c r="S158" s="15"/>
      <c r="T158" s="15"/>
    </row>
    <row r="159" spans="2:20" x14ac:dyDescent="0.35">
      <c r="B159" s="3"/>
      <c r="C159" s="3"/>
      <c r="D159" s="6"/>
      <c r="E159" s="8"/>
      <c r="P159" s="9"/>
      <c r="Q159" s="12"/>
      <c r="S159" s="15"/>
      <c r="T159" s="15"/>
    </row>
    <row r="160" spans="2:20" x14ac:dyDescent="0.35">
      <c r="B160" s="3"/>
      <c r="C160" s="3"/>
      <c r="D160" s="6"/>
      <c r="E160" s="8"/>
      <c r="P160" s="9"/>
      <c r="Q160" s="12"/>
      <c r="S160" s="15"/>
      <c r="T160" s="15"/>
    </row>
    <row r="161" spans="2:20" x14ac:dyDescent="0.35">
      <c r="B161" s="3"/>
      <c r="C161" s="3"/>
      <c r="D161" s="6"/>
      <c r="E161" s="8"/>
      <c r="P161" s="9"/>
      <c r="Q161" s="12"/>
      <c r="S161" s="15"/>
      <c r="T161" s="15"/>
    </row>
    <row r="162" spans="2:20" x14ac:dyDescent="0.35">
      <c r="B162" s="3"/>
      <c r="C162" s="3"/>
      <c r="D162" s="6"/>
      <c r="E162" s="8"/>
      <c r="P162" s="9"/>
      <c r="Q162" s="12"/>
      <c r="S162" s="15"/>
      <c r="T162" s="15"/>
    </row>
    <row r="163" spans="2:20" x14ac:dyDescent="0.35">
      <c r="B163" s="3"/>
      <c r="C163" s="3"/>
      <c r="D163" s="6"/>
      <c r="E163" s="8"/>
      <c r="P163" s="9"/>
      <c r="Q163" s="12"/>
      <c r="S163" s="15"/>
      <c r="T163" s="15"/>
    </row>
    <row r="164" spans="2:20" x14ac:dyDescent="0.35">
      <c r="B164" s="3"/>
      <c r="C164" s="3"/>
      <c r="D164" s="6"/>
      <c r="E164" s="8"/>
      <c r="P164" s="9"/>
      <c r="Q164" s="12"/>
      <c r="S164" s="15"/>
      <c r="T164" s="15"/>
    </row>
    <row r="165" spans="2:20" x14ac:dyDescent="0.35">
      <c r="B165" s="3"/>
      <c r="C165" s="3"/>
      <c r="D165" s="6"/>
      <c r="E165" s="8"/>
      <c r="P165" s="9"/>
      <c r="Q165" s="12"/>
      <c r="S165" s="15"/>
      <c r="T165" s="15"/>
    </row>
    <row r="166" spans="2:20" x14ac:dyDescent="0.35">
      <c r="B166" s="3"/>
      <c r="C166" s="3"/>
      <c r="D166" s="6"/>
      <c r="E166" s="8"/>
      <c r="P166" s="9"/>
      <c r="Q166" s="12"/>
      <c r="S166" s="15"/>
      <c r="T166" s="15"/>
    </row>
    <row r="167" spans="2:20" x14ac:dyDescent="0.35">
      <c r="B167" s="3"/>
      <c r="C167" s="3"/>
      <c r="D167" s="6"/>
      <c r="E167" s="8"/>
      <c r="P167" s="9"/>
      <c r="Q167" s="12"/>
      <c r="S167" s="15"/>
      <c r="T167" s="15"/>
    </row>
    <row r="168" spans="2:20" x14ac:dyDescent="0.35">
      <c r="B168" s="3"/>
      <c r="C168" s="3"/>
      <c r="D168" s="6"/>
      <c r="E168" s="8"/>
      <c r="P168" s="9"/>
      <c r="Q168" s="12"/>
      <c r="S168" s="15"/>
      <c r="T168" s="15"/>
    </row>
    <row r="169" spans="2:20" x14ac:dyDescent="0.35">
      <c r="B169" s="3"/>
      <c r="C169" s="3"/>
      <c r="D169" s="6"/>
      <c r="E169" s="8"/>
      <c r="P169" s="9"/>
      <c r="Q169" s="12"/>
      <c r="S169" s="15"/>
      <c r="T169" s="15"/>
    </row>
    <row r="170" spans="2:20" x14ac:dyDescent="0.35">
      <c r="B170" s="3"/>
      <c r="C170" s="3"/>
      <c r="D170" s="6"/>
      <c r="E170" s="8"/>
      <c r="P170" s="9"/>
      <c r="Q170" s="12"/>
      <c r="S170" s="15"/>
      <c r="T170" s="15"/>
    </row>
    <row r="171" spans="2:20" x14ac:dyDescent="0.35">
      <c r="B171" s="3"/>
      <c r="C171" s="3"/>
      <c r="D171" s="6"/>
      <c r="E171" s="8"/>
      <c r="P171" s="9"/>
      <c r="Q171" s="12"/>
      <c r="S171" s="15"/>
      <c r="T171" s="15"/>
    </row>
    <row r="172" spans="2:20" x14ac:dyDescent="0.35">
      <c r="B172" s="3"/>
      <c r="C172" s="3"/>
      <c r="D172" s="6"/>
      <c r="E172" s="8"/>
      <c r="P172" s="9"/>
      <c r="Q172" s="12"/>
      <c r="S172" s="15"/>
      <c r="T172" s="15"/>
    </row>
    <row r="173" spans="2:20" x14ac:dyDescent="0.35">
      <c r="B173" s="3"/>
      <c r="C173" s="3"/>
      <c r="D173" s="6"/>
      <c r="E173" s="8"/>
      <c r="P173" s="9"/>
      <c r="Q173" s="12"/>
      <c r="S173" s="15"/>
      <c r="T173" s="15"/>
    </row>
    <row r="174" spans="2:20" x14ac:dyDescent="0.35">
      <c r="B174" s="3"/>
      <c r="C174" s="3"/>
      <c r="D174" s="6"/>
      <c r="E174" s="8"/>
      <c r="P174" s="9"/>
      <c r="Q174" s="12"/>
      <c r="S174" s="15"/>
      <c r="T174" s="15"/>
    </row>
    <row r="175" spans="2:20" x14ac:dyDescent="0.35">
      <c r="B175" s="3"/>
      <c r="C175" s="3"/>
      <c r="D175" s="6"/>
      <c r="E175" s="8"/>
      <c r="P175" s="9"/>
      <c r="Q175" s="12"/>
      <c r="S175" s="15"/>
      <c r="T175" s="15"/>
    </row>
    <row r="176" spans="2:20" x14ac:dyDescent="0.35">
      <c r="B176" s="3"/>
      <c r="C176" s="3"/>
      <c r="D176" s="6"/>
      <c r="E176" s="8"/>
      <c r="P176" s="9"/>
      <c r="Q176" s="12"/>
      <c r="S176" s="15"/>
      <c r="T176" s="15"/>
    </row>
    <row r="177" spans="2:20" x14ac:dyDescent="0.35">
      <c r="B177" s="3"/>
      <c r="C177" s="3"/>
      <c r="D177" s="6"/>
      <c r="E177" s="8"/>
      <c r="P177" s="9"/>
      <c r="Q177" s="12"/>
      <c r="S177" s="15"/>
      <c r="T177" s="15"/>
    </row>
    <row r="178" spans="2:20" x14ac:dyDescent="0.35">
      <c r="B178" s="3"/>
      <c r="C178" s="3"/>
      <c r="D178" s="6"/>
      <c r="E178" s="8"/>
      <c r="P178" s="9"/>
      <c r="Q178" s="12"/>
      <c r="S178" s="15"/>
      <c r="T178" s="15"/>
    </row>
    <row r="179" spans="2:20" x14ac:dyDescent="0.35">
      <c r="B179" s="3"/>
      <c r="C179" s="3"/>
      <c r="D179" s="6"/>
      <c r="E179" s="8"/>
      <c r="P179" s="9"/>
      <c r="Q179" s="12"/>
      <c r="S179" s="15"/>
      <c r="T179" s="15"/>
    </row>
    <row r="180" spans="2:20" x14ac:dyDescent="0.35">
      <c r="B180" s="3"/>
      <c r="C180" s="3"/>
      <c r="D180" s="6"/>
      <c r="E180" s="8"/>
      <c r="P180" s="9"/>
      <c r="Q180" s="12"/>
      <c r="S180" s="15"/>
      <c r="T180" s="15"/>
    </row>
    <row r="181" spans="2:20" x14ac:dyDescent="0.35">
      <c r="B181" s="3"/>
      <c r="C181" s="3"/>
      <c r="D181" s="6"/>
      <c r="E181" s="8"/>
      <c r="P181" s="9"/>
      <c r="Q181" s="12"/>
      <c r="S181" s="15"/>
      <c r="T181" s="15"/>
    </row>
    <row r="182" spans="2:20" x14ac:dyDescent="0.35">
      <c r="B182" s="3"/>
      <c r="C182" s="3"/>
      <c r="D182" s="6"/>
      <c r="E182" s="8"/>
      <c r="P182" s="9"/>
      <c r="Q182" s="12"/>
      <c r="S182" s="15"/>
      <c r="T182" s="15"/>
    </row>
    <row r="183" spans="2:20" x14ac:dyDescent="0.35">
      <c r="B183" s="3"/>
      <c r="C183" s="3"/>
      <c r="D183" s="6"/>
      <c r="E183" s="8"/>
      <c r="P183" s="9"/>
      <c r="Q183" s="12"/>
      <c r="S183" s="15"/>
      <c r="T183" s="15"/>
    </row>
    <row r="184" spans="2:20" x14ac:dyDescent="0.35">
      <c r="B184" s="3"/>
      <c r="C184" s="3"/>
      <c r="D184" s="6"/>
      <c r="E184" s="8"/>
      <c r="P184" s="9"/>
      <c r="Q184" s="12"/>
      <c r="S184" s="15"/>
      <c r="T184" s="15"/>
    </row>
    <row r="185" spans="2:20" x14ac:dyDescent="0.35">
      <c r="B185" s="3"/>
      <c r="C185" s="3"/>
      <c r="D185" s="6"/>
      <c r="E185" s="8"/>
      <c r="P185" s="9"/>
      <c r="Q185" s="12"/>
      <c r="S185" s="15"/>
      <c r="T185" s="15"/>
    </row>
    <row r="186" spans="2:20" x14ac:dyDescent="0.35">
      <c r="B186" s="3"/>
      <c r="C186" s="3"/>
      <c r="D186" s="6"/>
      <c r="E186" s="8"/>
      <c r="P186" s="9"/>
      <c r="Q186" s="12"/>
      <c r="S186" s="15"/>
      <c r="T186" s="15"/>
    </row>
    <row r="187" spans="2:20" x14ac:dyDescent="0.35">
      <c r="B187" s="3"/>
      <c r="C187" s="3"/>
      <c r="D187" s="6"/>
      <c r="E187" s="8"/>
      <c r="P187" s="9"/>
      <c r="Q187" s="12"/>
      <c r="S187" s="15"/>
      <c r="T187" s="15"/>
    </row>
    <row r="188" spans="2:20" x14ac:dyDescent="0.35">
      <c r="B188" s="3"/>
      <c r="C188" s="3"/>
      <c r="D188" s="6"/>
      <c r="E188" s="8"/>
      <c r="P188" s="9"/>
      <c r="Q188" s="12"/>
      <c r="S188" s="15"/>
      <c r="T188" s="15"/>
    </row>
    <row r="189" spans="2:20" x14ac:dyDescent="0.35">
      <c r="B189" s="3"/>
      <c r="C189" s="3"/>
      <c r="D189" s="6"/>
      <c r="E189" s="8"/>
      <c r="P189" s="9"/>
      <c r="Q189" s="12"/>
      <c r="S189" s="15"/>
      <c r="T189" s="15"/>
    </row>
    <row r="190" spans="2:20" x14ac:dyDescent="0.35">
      <c r="B190" s="3"/>
      <c r="C190" s="3"/>
      <c r="D190" s="6"/>
      <c r="E190" s="8"/>
      <c r="P190" s="9"/>
      <c r="Q190" s="12"/>
      <c r="S190" s="15"/>
      <c r="T190" s="15"/>
    </row>
    <row r="191" spans="2:20" x14ac:dyDescent="0.35">
      <c r="B191" s="3"/>
      <c r="C191" s="3"/>
      <c r="D191" s="6"/>
      <c r="E191" s="8"/>
      <c r="P191" s="9"/>
      <c r="Q191" s="12"/>
      <c r="S191" s="15"/>
      <c r="T191" s="15"/>
    </row>
    <row r="192" spans="2:20" x14ac:dyDescent="0.35">
      <c r="B192" s="3"/>
      <c r="C192" s="3"/>
      <c r="D192" s="6"/>
      <c r="E192" s="8"/>
      <c r="P192" s="9"/>
      <c r="Q192" s="12"/>
      <c r="S192" s="15"/>
      <c r="T192" s="15"/>
    </row>
    <row r="193" spans="2:20" x14ac:dyDescent="0.35">
      <c r="B193" s="3"/>
      <c r="C193" s="3"/>
      <c r="D193" s="6"/>
      <c r="E193" s="8"/>
      <c r="P193" s="9"/>
      <c r="Q193" s="12"/>
      <c r="S193" s="15"/>
      <c r="T193" s="15"/>
    </row>
    <row r="194" spans="2:20" x14ac:dyDescent="0.35">
      <c r="B194" s="3"/>
      <c r="C194" s="3"/>
      <c r="D194" s="6"/>
      <c r="E194" s="8"/>
      <c r="P194" s="9"/>
      <c r="Q194" s="12"/>
      <c r="S194" s="15"/>
      <c r="T194" s="15"/>
    </row>
    <row r="195" spans="2:20" x14ac:dyDescent="0.35">
      <c r="B195" s="3"/>
      <c r="C195" s="3"/>
      <c r="D195" s="6"/>
      <c r="E195" s="8"/>
      <c r="P195" s="9"/>
      <c r="Q195" s="12"/>
      <c r="S195" s="15"/>
      <c r="T195" s="15"/>
    </row>
    <row r="196" spans="2:20" x14ac:dyDescent="0.35">
      <c r="B196" s="3"/>
      <c r="C196" s="3"/>
      <c r="D196" s="6"/>
      <c r="E196" s="8"/>
      <c r="P196" s="9"/>
      <c r="Q196" s="12"/>
      <c r="S196" s="15"/>
      <c r="T196" s="15"/>
    </row>
    <row r="197" spans="2:20" x14ac:dyDescent="0.35">
      <c r="B197" s="3"/>
      <c r="C197" s="3"/>
      <c r="D197" s="6"/>
      <c r="E197" s="8"/>
      <c r="P197" s="9"/>
      <c r="Q197" s="12"/>
      <c r="S197" s="15"/>
      <c r="T197" s="15"/>
    </row>
    <row r="198" spans="2:20" x14ac:dyDescent="0.35">
      <c r="B198" s="3"/>
      <c r="C198" s="3"/>
      <c r="D198" s="6"/>
      <c r="E198" s="8"/>
      <c r="P198" s="9"/>
      <c r="Q198" s="12"/>
      <c r="S198" s="15"/>
      <c r="T198" s="15"/>
    </row>
    <row r="199" spans="2:20" x14ac:dyDescent="0.35">
      <c r="B199" s="3"/>
      <c r="C199" s="3"/>
      <c r="D199" s="6"/>
      <c r="E199" s="8"/>
      <c r="P199" s="9"/>
      <c r="Q199" s="12"/>
      <c r="S199" s="15"/>
      <c r="T199" s="15"/>
    </row>
    <row r="200" spans="2:20" x14ac:dyDescent="0.35">
      <c r="B200" s="3"/>
      <c r="C200" s="3"/>
      <c r="D200" s="6"/>
      <c r="E200" s="8"/>
      <c r="P200" s="9"/>
      <c r="Q200" s="12"/>
      <c r="S200" s="15"/>
      <c r="T200" s="15"/>
    </row>
    <row r="201" spans="2:20" x14ac:dyDescent="0.35">
      <c r="B201" s="3"/>
      <c r="C201" s="3"/>
      <c r="D201" s="6"/>
      <c r="E201" s="8"/>
      <c r="P201" s="9"/>
      <c r="Q201" s="12"/>
      <c r="S201" s="15"/>
      <c r="T201" s="15"/>
    </row>
    <row r="202" spans="2:20" x14ac:dyDescent="0.35">
      <c r="B202" s="3"/>
      <c r="C202" s="3"/>
      <c r="D202" s="6"/>
      <c r="E202" s="8"/>
      <c r="P202" s="9"/>
      <c r="Q202" s="12"/>
      <c r="S202" s="15"/>
      <c r="T202" s="15"/>
    </row>
    <row r="203" spans="2:20" x14ac:dyDescent="0.35">
      <c r="B203" s="3"/>
      <c r="C203" s="3"/>
      <c r="D203" s="6"/>
      <c r="E203" s="8"/>
      <c r="P203" s="9"/>
      <c r="Q203" s="12"/>
      <c r="S203" s="15"/>
      <c r="T203" s="15"/>
    </row>
    <row r="204" spans="2:20" x14ac:dyDescent="0.35">
      <c r="B204" s="3"/>
      <c r="C204" s="3"/>
      <c r="D204" s="6"/>
      <c r="E204" s="8"/>
      <c r="P204" s="9"/>
      <c r="Q204" s="12"/>
      <c r="S204" s="15"/>
      <c r="T204" s="15"/>
    </row>
    <row r="205" spans="2:20" x14ac:dyDescent="0.35">
      <c r="B205" s="3"/>
      <c r="C205" s="3"/>
      <c r="D205" s="6"/>
      <c r="E205" s="8"/>
      <c r="P205" s="9"/>
      <c r="Q205" s="12"/>
      <c r="S205" s="15"/>
      <c r="T205" s="15"/>
    </row>
    <row r="206" spans="2:20" x14ac:dyDescent="0.35">
      <c r="B206" s="3"/>
      <c r="C206" s="3"/>
      <c r="D206" s="6"/>
      <c r="E206" s="8"/>
      <c r="P206" s="9"/>
      <c r="Q206" s="12"/>
      <c r="S206" s="15"/>
      <c r="T206" s="15"/>
    </row>
    <row r="207" spans="2:20" x14ac:dyDescent="0.35">
      <c r="B207" s="3"/>
      <c r="C207" s="3"/>
      <c r="D207" s="6"/>
      <c r="E207" s="8"/>
      <c r="P207" s="9"/>
      <c r="Q207" s="12"/>
      <c r="S207" s="15"/>
      <c r="T207" s="15"/>
    </row>
    <row r="208" spans="2:20" x14ac:dyDescent="0.35">
      <c r="B208" s="3"/>
      <c r="C208" s="3"/>
      <c r="D208" s="6"/>
      <c r="E208" s="8"/>
      <c r="P208" s="9"/>
      <c r="Q208" s="12"/>
      <c r="S208" s="15"/>
      <c r="T208" s="15"/>
    </row>
    <row r="209" spans="2:20" x14ac:dyDescent="0.35">
      <c r="B209" s="3"/>
      <c r="C209" s="3"/>
      <c r="D209" s="6"/>
      <c r="E209" s="8"/>
      <c r="P209" s="9"/>
      <c r="Q209" s="12"/>
      <c r="S209" s="15"/>
      <c r="T209" s="15"/>
    </row>
    <row r="210" spans="2:20" x14ac:dyDescent="0.35">
      <c r="B210" s="3"/>
      <c r="C210" s="3"/>
      <c r="D210" s="6"/>
      <c r="E210" s="8"/>
      <c r="P210" s="9"/>
      <c r="Q210" s="12"/>
      <c r="S210" s="15"/>
      <c r="T210" s="15"/>
    </row>
    <row r="211" spans="2:20" x14ac:dyDescent="0.35">
      <c r="B211" s="3"/>
      <c r="C211" s="3"/>
      <c r="D211" s="6"/>
      <c r="E211" s="8"/>
      <c r="P211" s="9"/>
      <c r="Q211" s="12"/>
      <c r="S211" s="15"/>
      <c r="T211" s="15"/>
    </row>
    <row r="212" spans="2:20" x14ac:dyDescent="0.35">
      <c r="B212" s="3"/>
      <c r="C212" s="3"/>
      <c r="D212" s="6"/>
      <c r="E212" s="8"/>
      <c r="P212" s="9"/>
      <c r="Q212" s="12"/>
      <c r="S212" s="15"/>
      <c r="T212" s="15"/>
    </row>
    <row r="213" spans="2:20" x14ac:dyDescent="0.35">
      <c r="B213" s="3"/>
      <c r="C213" s="3"/>
      <c r="D213" s="6"/>
      <c r="E213" s="8"/>
      <c r="P213" s="9"/>
      <c r="Q213" s="12"/>
      <c r="S213" s="15"/>
      <c r="T213" s="15"/>
    </row>
    <row r="214" spans="2:20" x14ac:dyDescent="0.35">
      <c r="B214" s="3"/>
      <c r="C214" s="3"/>
      <c r="D214" s="6"/>
      <c r="E214" s="8"/>
      <c r="P214" s="9"/>
      <c r="Q214" s="12"/>
      <c r="S214" s="15"/>
      <c r="T214" s="15"/>
    </row>
    <row r="215" spans="2:20" x14ac:dyDescent="0.35">
      <c r="B215" s="3"/>
      <c r="C215" s="3"/>
      <c r="D215" s="6"/>
      <c r="E215" s="8"/>
      <c r="P215" s="9"/>
      <c r="Q215" s="12"/>
      <c r="S215" s="15"/>
      <c r="T215" s="15"/>
    </row>
    <row r="216" spans="2:20" x14ac:dyDescent="0.35">
      <c r="B216" s="3"/>
      <c r="C216" s="3"/>
      <c r="D216" s="6"/>
      <c r="E216" s="8"/>
      <c r="P216" s="9"/>
      <c r="Q216" s="12"/>
      <c r="S216" s="15"/>
      <c r="T216" s="15"/>
    </row>
    <row r="217" spans="2:20" x14ac:dyDescent="0.35">
      <c r="B217" s="3"/>
      <c r="C217" s="3"/>
      <c r="D217" s="6"/>
      <c r="E217" s="8"/>
      <c r="P217" s="9"/>
      <c r="Q217" s="12"/>
      <c r="S217" s="15"/>
      <c r="T217" s="15"/>
    </row>
    <row r="218" spans="2:20" x14ac:dyDescent="0.35">
      <c r="B218" s="3"/>
      <c r="C218" s="3"/>
      <c r="D218" s="6"/>
      <c r="E218" s="8"/>
      <c r="P218" s="9"/>
      <c r="Q218" s="12"/>
      <c r="S218" s="15"/>
      <c r="T218" s="15"/>
    </row>
    <row r="219" spans="2:20" x14ac:dyDescent="0.35">
      <c r="B219" s="3"/>
      <c r="C219" s="3"/>
      <c r="D219" s="6"/>
      <c r="E219" s="8"/>
      <c r="P219" s="9"/>
      <c r="Q219" s="12"/>
      <c r="S219" s="15"/>
      <c r="T219" s="15"/>
    </row>
    <row r="220" spans="2:20" x14ac:dyDescent="0.35">
      <c r="B220" s="3"/>
      <c r="C220" s="3"/>
      <c r="D220" s="6"/>
      <c r="E220" s="8"/>
      <c r="P220" s="9"/>
      <c r="Q220" s="12"/>
      <c r="S220" s="15"/>
      <c r="T220" s="15"/>
    </row>
    <row r="221" spans="2:20" x14ac:dyDescent="0.35">
      <c r="B221" s="3"/>
      <c r="C221" s="3"/>
      <c r="D221" s="6"/>
      <c r="E221" s="8"/>
      <c r="P221" s="9"/>
      <c r="Q221" s="12"/>
      <c r="S221" s="15"/>
      <c r="T221" s="15"/>
    </row>
    <row r="222" spans="2:20" x14ac:dyDescent="0.35">
      <c r="B222" s="3"/>
      <c r="C222" s="3"/>
      <c r="D222" s="6"/>
      <c r="E222" s="8"/>
      <c r="P222" s="9"/>
      <c r="Q222" s="12"/>
      <c r="S222" s="15"/>
      <c r="T222" s="15"/>
    </row>
    <row r="223" spans="2:20" x14ac:dyDescent="0.35">
      <c r="B223" s="3"/>
      <c r="C223" s="3"/>
      <c r="D223" s="6"/>
      <c r="E223" s="8"/>
      <c r="P223" s="9"/>
      <c r="Q223" s="12"/>
      <c r="S223" s="15"/>
      <c r="T223" s="15"/>
    </row>
    <row r="224" spans="2:20" x14ac:dyDescent="0.35">
      <c r="B224" s="3"/>
      <c r="C224" s="3"/>
      <c r="D224" s="6"/>
      <c r="E224" s="8"/>
      <c r="P224" s="9"/>
      <c r="Q224" s="12"/>
      <c r="S224" s="15"/>
      <c r="T224" s="15"/>
    </row>
    <row r="225" spans="2:20" x14ac:dyDescent="0.35">
      <c r="B225" s="3"/>
      <c r="C225" s="3"/>
      <c r="D225" s="6"/>
      <c r="E225" s="8"/>
      <c r="P225" s="9"/>
      <c r="Q225" s="12"/>
      <c r="S225" s="15"/>
      <c r="T225" s="15"/>
    </row>
    <row r="226" spans="2:20" x14ac:dyDescent="0.35">
      <c r="B226" s="3"/>
      <c r="C226" s="3"/>
      <c r="D226" s="6"/>
      <c r="E226" s="8"/>
      <c r="P226" s="9"/>
      <c r="Q226" s="12"/>
      <c r="S226" s="15"/>
      <c r="T226" s="15"/>
    </row>
    <row r="227" spans="2:20" x14ac:dyDescent="0.35">
      <c r="B227" s="3"/>
      <c r="C227" s="3"/>
      <c r="D227" s="6"/>
      <c r="E227" s="8"/>
      <c r="P227" s="9"/>
      <c r="Q227" s="12"/>
      <c r="S227" s="15"/>
      <c r="T227" s="15"/>
    </row>
    <row r="228" spans="2:20" x14ac:dyDescent="0.35">
      <c r="B228" s="3"/>
      <c r="C228" s="3"/>
      <c r="D228" s="6"/>
      <c r="E228" s="8"/>
      <c r="P228" s="9"/>
      <c r="Q228" s="12"/>
      <c r="S228" s="15"/>
      <c r="T228" s="15"/>
    </row>
    <row r="229" spans="2:20" x14ac:dyDescent="0.35">
      <c r="B229" s="3"/>
      <c r="C229" s="3"/>
      <c r="D229" s="6"/>
      <c r="E229" s="8"/>
      <c r="P229" s="9"/>
      <c r="Q229" s="12"/>
      <c r="S229" s="15"/>
      <c r="T229" s="15"/>
    </row>
    <row r="230" spans="2:20" x14ac:dyDescent="0.35">
      <c r="B230" s="3"/>
      <c r="C230" s="3"/>
      <c r="D230" s="6"/>
      <c r="E230" s="8"/>
      <c r="P230" s="9"/>
      <c r="Q230" s="12"/>
      <c r="S230" s="15"/>
      <c r="T230" s="15"/>
    </row>
    <row r="231" spans="2:20" x14ac:dyDescent="0.35">
      <c r="B231" s="3"/>
      <c r="C231" s="3"/>
      <c r="D231" s="6"/>
      <c r="E231" s="8"/>
      <c r="P231" s="9"/>
      <c r="Q231" s="12"/>
      <c r="S231" s="15"/>
      <c r="T231" s="15"/>
    </row>
    <row r="232" spans="2:20" x14ac:dyDescent="0.35">
      <c r="B232" s="3"/>
      <c r="C232" s="3"/>
      <c r="D232" s="6"/>
      <c r="E232" s="8"/>
      <c r="P232" s="9"/>
      <c r="Q232" s="12"/>
      <c r="S232" s="15"/>
      <c r="T232" s="15"/>
    </row>
    <row r="233" spans="2:20" x14ac:dyDescent="0.35">
      <c r="B233" s="3"/>
      <c r="C233" s="3"/>
      <c r="D233" s="6"/>
      <c r="E233" s="8"/>
      <c r="P233" s="9"/>
      <c r="Q233" s="12"/>
      <c r="S233" s="15"/>
      <c r="T233" s="15"/>
    </row>
    <row r="234" spans="2:20" x14ac:dyDescent="0.35">
      <c r="B234" s="3"/>
      <c r="C234" s="3"/>
      <c r="D234" s="6"/>
      <c r="E234" s="8"/>
      <c r="P234" s="9"/>
      <c r="Q234" s="12"/>
      <c r="S234" s="15"/>
      <c r="T234" s="15"/>
    </row>
    <row r="235" spans="2:20" x14ac:dyDescent="0.35">
      <c r="B235" s="3"/>
      <c r="C235" s="3"/>
      <c r="D235" s="6"/>
      <c r="E235" s="8"/>
      <c r="P235" s="9"/>
      <c r="Q235" s="12"/>
      <c r="S235" s="15"/>
      <c r="T235" s="15"/>
    </row>
    <row r="236" spans="2:20" x14ac:dyDescent="0.35">
      <c r="B236" s="3"/>
      <c r="C236" s="3"/>
      <c r="D236" s="6"/>
      <c r="E236" s="8"/>
      <c r="P236" s="9"/>
      <c r="Q236" s="12"/>
      <c r="S236" s="15"/>
      <c r="T236" s="15"/>
    </row>
    <row r="237" spans="2:20" x14ac:dyDescent="0.35">
      <c r="B237" s="3"/>
      <c r="C237" s="3"/>
      <c r="D237" s="6"/>
      <c r="E237" s="8"/>
      <c r="P237" s="9"/>
      <c r="Q237" s="12"/>
      <c r="S237" s="15"/>
      <c r="T237" s="15"/>
    </row>
    <row r="238" spans="2:20" x14ac:dyDescent="0.35">
      <c r="B238" s="3"/>
      <c r="C238" s="3"/>
      <c r="D238" s="6"/>
      <c r="E238" s="8"/>
      <c r="P238" s="9"/>
      <c r="Q238" s="12"/>
      <c r="S238" s="15"/>
      <c r="T238" s="15"/>
    </row>
    <row r="239" spans="2:20" x14ac:dyDescent="0.35">
      <c r="B239" s="3"/>
      <c r="C239" s="3"/>
      <c r="D239" s="6"/>
      <c r="E239" s="8"/>
      <c r="P239" s="9"/>
      <c r="Q239" s="12"/>
      <c r="S239" s="15"/>
      <c r="T239" s="15"/>
    </row>
    <row r="240" spans="2:20" x14ac:dyDescent="0.35">
      <c r="B240" s="3"/>
      <c r="C240" s="3"/>
      <c r="D240" s="6"/>
      <c r="E240" s="8"/>
      <c r="P240" s="9"/>
      <c r="Q240" s="12"/>
      <c r="S240" s="15"/>
      <c r="T240" s="15"/>
    </row>
    <row r="241" spans="2:20" x14ac:dyDescent="0.35">
      <c r="B241" s="3"/>
      <c r="C241" s="3"/>
      <c r="D241" s="6"/>
      <c r="E241" s="8"/>
      <c r="P241" s="9"/>
      <c r="Q241" s="12"/>
      <c r="S241" s="15"/>
      <c r="T241" s="15"/>
    </row>
    <row r="242" spans="2:20" x14ac:dyDescent="0.35">
      <c r="B242" s="3"/>
      <c r="C242" s="3"/>
      <c r="D242" s="6"/>
      <c r="E242" s="8"/>
      <c r="P242" s="9"/>
      <c r="Q242" s="12"/>
      <c r="S242" s="15"/>
      <c r="T242" s="15"/>
    </row>
    <row r="243" spans="2:20" x14ac:dyDescent="0.35">
      <c r="B243" s="3"/>
      <c r="C243" s="3"/>
      <c r="D243" s="6"/>
      <c r="E243" s="8"/>
      <c r="P243" s="9"/>
      <c r="Q243" s="12"/>
      <c r="S243" s="15"/>
      <c r="T243" s="15"/>
    </row>
    <row r="244" spans="2:20" x14ac:dyDescent="0.35">
      <c r="B244" s="3"/>
      <c r="C244" s="3"/>
      <c r="D244" s="6"/>
      <c r="E244" s="8"/>
      <c r="P244" s="9"/>
      <c r="Q244" s="12"/>
      <c r="S244" s="15"/>
      <c r="T244" s="15"/>
    </row>
    <row r="245" spans="2:20" x14ac:dyDescent="0.35">
      <c r="B245" s="3"/>
      <c r="C245" s="3"/>
      <c r="D245" s="6"/>
      <c r="E245" s="8"/>
      <c r="P245" s="9"/>
      <c r="Q245" s="12"/>
      <c r="S245" s="15"/>
      <c r="T245" s="15"/>
    </row>
    <row r="246" spans="2:20" x14ac:dyDescent="0.35">
      <c r="B246" s="3"/>
      <c r="C246" s="3"/>
      <c r="D246" s="6"/>
      <c r="E246" s="8"/>
      <c r="P246" s="9"/>
      <c r="Q246" s="12"/>
      <c r="S246" s="15"/>
      <c r="T246" s="15"/>
    </row>
    <row r="247" spans="2:20" x14ac:dyDescent="0.35">
      <c r="B247" s="3"/>
      <c r="C247" s="3"/>
      <c r="D247" s="6"/>
      <c r="E247" s="8"/>
      <c r="P247" s="9"/>
      <c r="Q247" s="12"/>
      <c r="S247" s="15"/>
      <c r="T247" s="15"/>
    </row>
    <row r="248" spans="2:20" x14ac:dyDescent="0.35">
      <c r="B248" s="3"/>
      <c r="C248" s="3"/>
      <c r="D248" s="6"/>
      <c r="E248" s="8"/>
      <c r="P248" s="9"/>
      <c r="Q248" s="12"/>
      <c r="S248" s="15"/>
      <c r="T248" s="15"/>
    </row>
    <row r="249" spans="2:20" x14ac:dyDescent="0.35">
      <c r="B249" s="3"/>
      <c r="C249" s="3"/>
      <c r="D249" s="6"/>
      <c r="E249" s="8"/>
      <c r="P249" s="9"/>
      <c r="Q249" s="12"/>
      <c r="S249" s="15"/>
      <c r="T249" s="15"/>
    </row>
    <row r="250" spans="2:20" x14ac:dyDescent="0.35">
      <c r="B250" s="3"/>
      <c r="C250" s="3"/>
      <c r="D250" s="6"/>
      <c r="E250" s="8"/>
      <c r="P250" s="9"/>
      <c r="Q250" s="12"/>
      <c r="S250" s="15"/>
      <c r="T250" s="15"/>
    </row>
    <row r="251" spans="2:20" x14ac:dyDescent="0.35">
      <c r="B251" s="3"/>
      <c r="C251" s="3"/>
      <c r="D251" s="6"/>
      <c r="E251" s="8"/>
      <c r="P251" s="9"/>
      <c r="Q251" s="12"/>
      <c r="S251" s="15"/>
      <c r="T251" s="15"/>
    </row>
    <row r="252" spans="2:20" x14ac:dyDescent="0.35">
      <c r="B252" s="3"/>
      <c r="C252" s="3"/>
      <c r="D252" s="6"/>
      <c r="E252" s="8"/>
      <c r="P252" s="9"/>
      <c r="Q252" s="12"/>
      <c r="S252" s="15"/>
      <c r="T252" s="15"/>
    </row>
    <row r="253" spans="2:20" x14ac:dyDescent="0.35">
      <c r="B253" s="3"/>
      <c r="C253" s="3"/>
      <c r="D253" s="6"/>
      <c r="E253" s="8"/>
      <c r="P253" s="9"/>
      <c r="Q253" s="12"/>
      <c r="S253" s="15"/>
      <c r="T253" s="15"/>
    </row>
    <row r="254" spans="2:20" x14ac:dyDescent="0.35">
      <c r="B254" s="3"/>
      <c r="C254" s="3"/>
      <c r="D254" s="6"/>
      <c r="E254" s="8"/>
      <c r="P254" s="9"/>
      <c r="Q254" s="12"/>
      <c r="S254" s="15"/>
      <c r="T254" s="15"/>
    </row>
    <row r="255" spans="2:20" x14ac:dyDescent="0.35">
      <c r="B255" s="3"/>
      <c r="C255" s="3"/>
      <c r="D255" s="6"/>
      <c r="E255" s="8"/>
      <c r="P255" s="9"/>
      <c r="Q255" s="12"/>
      <c r="S255" s="15"/>
      <c r="T255" s="15"/>
    </row>
    <row r="256" spans="2:20" x14ac:dyDescent="0.35">
      <c r="B256" s="3"/>
      <c r="C256" s="3"/>
      <c r="D256" s="6"/>
      <c r="E256" s="8"/>
      <c r="P256" s="9"/>
      <c r="Q256" s="12"/>
      <c r="S256" s="15"/>
      <c r="T256" s="15"/>
    </row>
    <row r="257" spans="2:20" x14ac:dyDescent="0.35">
      <c r="B257" s="3"/>
      <c r="C257" s="3"/>
      <c r="D257" s="6"/>
      <c r="E257" s="8"/>
      <c r="P257" s="9"/>
      <c r="Q257" s="12"/>
      <c r="S257" s="15"/>
      <c r="T257" s="15"/>
    </row>
    <row r="258" spans="2:20" x14ac:dyDescent="0.35">
      <c r="B258" s="3"/>
      <c r="C258" s="3"/>
      <c r="D258" s="6"/>
      <c r="E258" s="8"/>
      <c r="P258" s="9"/>
      <c r="Q258" s="12"/>
      <c r="S258" s="15"/>
      <c r="T258" s="15"/>
    </row>
    <row r="259" spans="2:20" x14ac:dyDescent="0.35">
      <c r="B259" s="3"/>
      <c r="C259" s="3"/>
      <c r="D259" s="6"/>
      <c r="E259" s="8"/>
      <c r="P259" s="9"/>
      <c r="Q259" s="12"/>
      <c r="S259" s="15"/>
      <c r="T259" s="15"/>
    </row>
    <row r="260" spans="2:20" x14ac:dyDescent="0.35">
      <c r="B260" s="3"/>
      <c r="C260" s="3"/>
      <c r="D260" s="6"/>
      <c r="E260" s="8"/>
      <c r="P260" s="9"/>
      <c r="Q260" s="12"/>
      <c r="S260" s="15"/>
      <c r="T260" s="15"/>
    </row>
    <row r="261" spans="2:20" x14ac:dyDescent="0.35">
      <c r="B261" s="3"/>
      <c r="C261" s="3"/>
      <c r="D261" s="6"/>
      <c r="E261" s="8"/>
      <c r="P261" s="9"/>
      <c r="Q261" s="12"/>
      <c r="S261" s="15"/>
      <c r="T261" s="15"/>
    </row>
    <row r="262" spans="2:20" x14ac:dyDescent="0.35">
      <c r="B262" s="3"/>
      <c r="C262" s="3"/>
      <c r="D262" s="6"/>
      <c r="E262" s="8"/>
      <c r="P262" s="9"/>
      <c r="Q262" s="12"/>
      <c r="S262" s="15"/>
      <c r="T262" s="15"/>
    </row>
    <row r="263" spans="2:20" x14ac:dyDescent="0.35">
      <c r="B263" s="3"/>
      <c r="C263" s="3"/>
      <c r="D263" s="6"/>
      <c r="E263" s="8"/>
      <c r="P263" s="9"/>
      <c r="Q263" s="12"/>
      <c r="S263" s="15"/>
      <c r="T263" s="15"/>
    </row>
    <row r="264" spans="2:20" x14ac:dyDescent="0.35">
      <c r="B264" s="3"/>
      <c r="C264" s="3"/>
      <c r="D264" s="6"/>
      <c r="E264" s="8"/>
      <c r="P264" s="9"/>
      <c r="Q264" s="12"/>
      <c r="S264" s="15"/>
      <c r="T264" s="15"/>
    </row>
    <row r="265" spans="2:20" x14ac:dyDescent="0.35">
      <c r="B265" s="3"/>
      <c r="C265" s="3"/>
      <c r="D265" s="6"/>
      <c r="E265" s="8"/>
      <c r="P265" s="9"/>
      <c r="Q265" s="12"/>
      <c r="S265" s="15"/>
      <c r="T265" s="15"/>
    </row>
    <row r="266" spans="2:20" x14ac:dyDescent="0.35">
      <c r="B266" s="3"/>
      <c r="C266" s="3"/>
      <c r="D266" s="6"/>
      <c r="E266" s="8"/>
      <c r="P266" s="9"/>
      <c r="Q266" s="12"/>
      <c r="S266" s="15"/>
      <c r="T266" s="15"/>
    </row>
    <row r="267" spans="2:20" x14ac:dyDescent="0.35">
      <c r="B267" s="3"/>
      <c r="C267" s="3"/>
      <c r="D267" s="6"/>
      <c r="E267" s="8"/>
      <c r="P267" s="9"/>
      <c r="Q267" s="12"/>
      <c r="S267" s="15"/>
      <c r="T267" s="15"/>
    </row>
    <row r="268" spans="2:20" x14ac:dyDescent="0.35">
      <c r="B268" s="3"/>
      <c r="C268" s="3"/>
      <c r="D268" s="6"/>
      <c r="E268" s="8"/>
      <c r="P268" s="9"/>
      <c r="Q268" s="12"/>
      <c r="S268" s="15"/>
      <c r="T268" s="15"/>
    </row>
    <row r="269" spans="2:20" x14ac:dyDescent="0.35">
      <c r="B269" s="3"/>
      <c r="C269" s="3"/>
      <c r="D269" s="6"/>
      <c r="E269" s="8"/>
      <c r="P269" s="9"/>
      <c r="Q269" s="12"/>
      <c r="S269" s="15"/>
      <c r="T269" s="15"/>
    </row>
    <row r="270" spans="2:20" x14ac:dyDescent="0.35">
      <c r="B270" s="3"/>
      <c r="C270" s="3"/>
      <c r="D270" s="6"/>
      <c r="E270" s="8"/>
      <c r="P270" s="9"/>
      <c r="Q270" s="12"/>
      <c r="S270" s="15"/>
      <c r="T270" s="15"/>
    </row>
    <row r="271" spans="2:20" x14ac:dyDescent="0.35">
      <c r="B271" s="3"/>
      <c r="C271" s="3"/>
      <c r="D271" s="6"/>
      <c r="E271" s="8"/>
      <c r="P271" s="9"/>
      <c r="Q271" s="12"/>
      <c r="S271" s="15"/>
      <c r="T271" s="15"/>
    </row>
    <row r="272" spans="2:20" x14ac:dyDescent="0.35">
      <c r="B272" s="3"/>
      <c r="C272" s="3"/>
      <c r="D272" s="6"/>
      <c r="E272" s="8"/>
      <c r="P272" s="9"/>
      <c r="Q272" s="12"/>
      <c r="S272" s="15"/>
      <c r="T272" s="15"/>
    </row>
    <row r="273" spans="2:20" x14ac:dyDescent="0.35">
      <c r="B273" s="3"/>
      <c r="C273" s="3"/>
      <c r="D273" s="6"/>
      <c r="E273" s="8"/>
      <c r="P273" s="9"/>
      <c r="Q273" s="12"/>
      <c r="S273" s="15"/>
      <c r="T273" s="15"/>
    </row>
    <row r="274" spans="2:20" x14ac:dyDescent="0.35">
      <c r="B274" s="3"/>
      <c r="C274" s="3"/>
      <c r="D274" s="6"/>
      <c r="E274" s="8"/>
      <c r="P274" s="9"/>
      <c r="Q274" s="12"/>
      <c r="S274" s="15"/>
      <c r="T274" s="15"/>
    </row>
    <row r="275" spans="2:20" x14ac:dyDescent="0.35">
      <c r="B275" s="3"/>
      <c r="C275" s="3"/>
      <c r="D275" s="6"/>
      <c r="E275" s="8"/>
      <c r="P275" s="9"/>
      <c r="Q275" s="12"/>
      <c r="S275" s="15"/>
      <c r="T275" s="15"/>
    </row>
    <row r="276" spans="2:20" x14ac:dyDescent="0.35">
      <c r="B276" s="3"/>
      <c r="C276" s="3"/>
      <c r="D276" s="6"/>
      <c r="E276" s="8"/>
      <c r="P276" s="9"/>
      <c r="Q276" s="12"/>
      <c r="S276" s="15"/>
      <c r="T276" s="15"/>
    </row>
    <row r="277" spans="2:20" x14ac:dyDescent="0.35">
      <c r="B277" s="3"/>
      <c r="C277" s="3"/>
      <c r="D277" s="6"/>
      <c r="E277" s="8"/>
      <c r="P277" s="9"/>
      <c r="Q277" s="12"/>
      <c r="S277" s="15"/>
      <c r="T277" s="15"/>
    </row>
    <row r="278" spans="2:20" x14ac:dyDescent="0.35">
      <c r="B278" s="3"/>
      <c r="C278" s="3"/>
      <c r="D278" s="6"/>
      <c r="E278" s="8"/>
      <c r="P278" s="9"/>
      <c r="Q278" s="12"/>
      <c r="S278" s="15"/>
      <c r="T278" s="15"/>
    </row>
    <row r="279" spans="2:20" x14ac:dyDescent="0.35">
      <c r="B279" s="3"/>
      <c r="C279" s="3"/>
      <c r="D279" s="6"/>
      <c r="E279" s="8"/>
      <c r="P279" s="9"/>
      <c r="Q279" s="12"/>
      <c r="S279" s="15"/>
      <c r="T279" s="15"/>
    </row>
    <row r="280" spans="2:20" x14ac:dyDescent="0.35">
      <c r="B280" s="3"/>
      <c r="C280" s="3"/>
      <c r="D280" s="6"/>
      <c r="E280" s="8"/>
      <c r="P280" s="9"/>
      <c r="Q280" s="12"/>
      <c r="S280" s="15"/>
      <c r="T280" s="15"/>
    </row>
    <row r="281" spans="2:20" x14ac:dyDescent="0.35">
      <c r="B281" s="3"/>
      <c r="C281" s="3"/>
      <c r="D281" s="6"/>
      <c r="E281" s="8"/>
      <c r="P281" s="9"/>
      <c r="Q281" s="12"/>
      <c r="S281" s="15"/>
      <c r="T281" s="15"/>
    </row>
    <row r="282" spans="2:20" x14ac:dyDescent="0.35">
      <c r="B282" s="3"/>
      <c r="C282" s="3"/>
      <c r="D282" s="6"/>
      <c r="E282" s="8"/>
      <c r="P282" s="9"/>
      <c r="Q282" s="12"/>
      <c r="S282" s="15"/>
      <c r="T282" s="15"/>
    </row>
    <row r="283" spans="2:20" x14ac:dyDescent="0.35">
      <c r="B283" s="3"/>
      <c r="C283" s="3"/>
      <c r="D283" s="6"/>
      <c r="E283" s="8"/>
      <c r="P283" s="9"/>
      <c r="Q283" s="12"/>
      <c r="S283" s="15"/>
      <c r="T283" s="15"/>
    </row>
    <row r="284" spans="2:20" x14ac:dyDescent="0.35">
      <c r="B284" s="3"/>
      <c r="C284" s="3"/>
      <c r="D284" s="6"/>
      <c r="E284" s="8"/>
      <c r="P284" s="9"/>
      <c r="Q284" s="12"/>
      <c r="S284" s="15"/>
      <c r="T284" s="15"/>
    </row>
    <row r="285" spans="2:20" x14ac:dyDescent="0.35">
      <c r="B285" s="3"/>
      <c r="C285" s="3"/>
      <c r="D285" s="6"/>
      <c r="E285" s="8"/>
      <c r="P285" s="9"/>
      <c r="Q285" s="12"/>
      <c r="S285" s="15"/>
      <c r="T285" s="15"/>
    </row>
    <row r="286" spans="2:20" x14ac:dyDescent="0.35">
      <c r="B286" s="3"/>
      <c r="C286" s="3"/>
      <c r="D286" s="6"/>
      <c r="E286" s="8"/>
      <c r="P286" s="9"/>
      <c r="Q286" s="12"/>
      <c r="S286" s="15"/>
      <c r="T286" s="15"/>
    </row>
    <row r="287" spans="2:20" x14ac:dyDescent="0.35">
      <c r="B287" s="3"/>
      <c r="C287" s="3"/>
      <c r="D287" s="6"/>
      <c r="E287" s="8"/>
      <c r="P287" s="9"/>
      <c r="Q287" s="12"/>
      <c r="S287" s="15"/>
      <c r="T287" s="15"/>
    </row>
    <row r="288" spans="2:20" x14ac:dyDescent="0.35">
      <c r="B288" s="3"/>
      <c r="C288" s="3"/>
      <c r="D288" s="6"/>
      <c r="E288" s="8"/>
      <c r="P288" s="9"/>
      <c r="Q288" s="12"/>
      <c r="S288" s="15"/>
      <c r="T288" s="15"/>
    </row>
    <row r="289" spans="2:20" x14ac:dyDescent="0.35">
      <c r="B289" s="3"/>
      <c r="C289" s="3"/>
      <c r="D289" s="6"/>
      <c r="E289" s="8"/>
      <c r="P289" s="9"/>
      <c r="Q289" s="12"/>
      <c r="S289" s="15"/>
      <c r="T289" s="15"/>
    </row>
    <row r="290" spans="2:20" x14ac:dyDescent="0.35">
      <c r="B290" s="3"/>
      <c r="C290" s="3"/>
      <c r="D290" s="6"/>
      <c r="E290" s="8"/>
      <c r="P290" s="9"/>
      <c r="Q290" s="12"/>
      <c r="S290" s="15"/>
      <c r="T290" s="15"/>
    </row>
    <row r="291" spans="2:20" x14ac:dyDescent="0.35">
      <c r="B291" s="3"/>
      <c r="C291" s="3"/>
      <c r="D291" s="6"/>
      <c r="E291" s="8"/>
      <c r="P291" s="9"/>
      <c r="Q291" s="12"/>
      <c r="S291" s="15"/>
      <c r="T291" s="15"/>
    </row>
    <row r="292" spans="2:20" x14ac:dyDescent="0.35">
      <c r="B292" s="3"/>
      <c r="C292" s="3"/>
      <c r="D292" s="6"/>
      <c r="E292" s="8"/>
      <c r="P292" s="9"/>
      <c r="Q292" s="12"/>
      <c r="S292" s="15"/>
      <c r="T292" s="15"/>
    </row>
    <row r="293" spans="2:20" x14ac:dyDescent="0.35">
      <c r="B293" s="3"/>
      <c r="C293" s="3"/>
      <c r="D293" s="6"/>
      <c r="E293" s="8"/>
      <c r="P293" s="9"/>
      <c r="Q293" s="12"/>
      <c r="S293" s="15"/>
      <c r="T293" s="15"/>
    </row>
    <row r="294" spans="2:20" x14ac:dyDescent="0.35">
      <c r="B294" s="3"/>
      <c r="C294" s="3"/>
      <c r="D294" s="6"/>
      <c r="E294" s="8"/>
      <c r="P294" s="9"/>
      <c r="Q294" s="12"/>
      <c r="S294" s="15"/>
      <c r="T294" s="15"/>
    </row>
    <row r="295" spans="2:20" x14ac:dyDescent="0.35">
      <c r="B295" s="3"/>
      <c r="C295" s="3"/>
      <c r="D295" s="6"/>
      <c r="E295" s="8"/>
      <c r="P295" s="9"/>
      <c r="Q295" s="12"/>
      <c r="S295" s="15"/>
      <c r="T295" s="15"/>
    </row>
    <row r="296" spans="2:20" x14ac:dyDescent="0.35">
      <c r="B296" s="3"/>
      <c r="C296" s="3"/>
      <c r="D296" s="6"/>
      <c r="E296" s="8"/>
      <c r="P296" s="9"/>
      <c r="Q296" s="12"/>
      <c r="S296" s="15"/>
      <c r="T296" s="15"/>
    </row>
    <row r="297" spans="2:20" x14ac:dyDescent="0.35">
      <c r="B297" s="3"/>
      <c r="C297" s="3"/>
      <c r="D297" s="6"/>
      <c r="E297" s="8"/>
      <c r="P297" s="9"/>
      <c r="Q297" s="12"/>
      <c r="S297" s="15"/>
      <c r="T297" s="15"/>
    </row>
    <row r="298" spans="2:20" x14ac:dyDescent="0.35">
      <c r="B298" s="3"/>
      <c r="C298" s="3"/>
      <c r="D298" s="6"/>
      <c r="E298" s="8"/>
      <c r="P298" s="9"/>
      <c r="Q298" s="12"/>
      <c r="S298" s="15"/>
      <c r="T298" s="15"/>
    </row>
    <row r="299" spans="2:20" x14ac:dyDescent="0.35">
      <c r="B299" s="3"/>
      <c r="C299" s="3"/>
      <c r="D299" s="6"/>
      <c r="E299" s="8"/>
      <c r="P299" s="9"/>
      <c r="Q299" s="12"/>
      <c r="S299" s="15"/>
      <c r="T299" s="15"/>
    </row>
    <row r="300" spans="2:20" x14ac:dyDescent="0.35">
      <c r="B300" s="3"/>
      <c r="C300" s="3"/>
      <c r="D300" s="6"/>
      <c r="E300" s="8"/>
      <c r="P300" s="9"/>
      <c r="Q300" s="12"/>
      <c r="S300" s="15"/>
      <c r="T300" s="15"/>
    </row>
    <row r="301" spans="2:20" x14ac:dyDescent="0.35">
      <c r="B301" s="3"/>
      <c r="C301" s="3"/>
      <c r="D301" s="6"/>
      <c r="E301" s="8"/>
      <c r="P301" s="9"/>
      <c r="Q301" s="12"/>
      <c r="S301" s="15"/>
      <c r="T301" s="15"/>
    </row>
    <row r="302" spans="2:20" x14ac:dyDescent="0.35">
      <c r="B302" s="3"/>
      <c r="C302" s="3"/>
      <c r="D302" s="6"/>
      <c r="E302" s="8"/>
      <c r="P302" s="9"/>
      <c r="Q302" s="12"/>
      <c r="S302" s="15"/>
      <c r="T302" s="15"/>
    </row>
    <row r="303" spans="2:20" x14ac:dyDescent="0.35">
      <c r="B303" s="3"/>
      <c r="C303" s="3"/>
      <c r="D303" s="6"/>
      <c r="E303" s="8"/>
      <c r="P303" s="9"/>
      <c r="Q303" s="12"/>
      <c r="S303" s="15"/>
      <c r="T303" s="15"/>
    </row>
    <row r="304" spans="2:20" x14ac:dyDescent="0.35">
      <c r="B304" s="3"/>
      <c r="C304" s="3"/>
      <c r="D304" s="6"/>
      <c r="E304" s="8"/>
      <c r="P304" s="9"/>
      <c r="Q304" s="12"/>
      <c r="S304" s="15"/>
      <c r="T304" s="15"/>
    </row>
    <row r="305" spans="2:20" x14ac:dyDescent="0.35">
      <c r="B305" s="3"/>
      <c r="C305" s="3"/>
      <c r="D305" s="6"/>
      <c r="E305" s="8"/>
      <c r="P305" s="9"/>
      <c r="Q305" s="12"/>
      <c r="S305" s="15"/>
      <c r="T305" s="15"/>
    </row>
    <row r="306" spans="2:20" x14ac:dyDescent="0.35">
      <c r="B306" s="3"/>
      <c r="C306" s="3"/>
      <c r="D306" s="6"/>
      <c r="E306" s="8"/>
      <c r="P306" s="9"/>
      <c r="Q306" s="12"/>
      <c r="S306" s="15"/>
      <c r="T306" s="15"/>
    </row>
    <row r="307" spans="2:20" x14ac:dyDescent="0.35">
      <c r="B307" s="3"/>
      <c r="C307" s="3"/>
      <c r="D307" s="6"/>
      <c r="E307" s="8"/>
      <c r="P307" s="9"/>
      <c r="Q307" s="12"/>
      <c r="S307" s="15"/>
      <c r="T307" s="15"/>
    </row>
    <row r="308" spans="2:20" x14ac:dyDescent="0.35">
      <c r="B308" s="3"/>
      <c r="C308" s="3"/>
      <c r="D308" s="6"/>
      <c r="E308" s="8"/>
      <c r="P308" s="9"/>
      <c r="Q308" s="12"/>
      <c r="S308" s="15"/>
      <c r="T308" s="15"/>
    </row>
    <row r="309" spans="2:20" x14ac:dyDescent="0.35">
      <c r="B309" s="3"/>
      <c r="C309" s="3"/>
      <c r="D309" s="6"/>
      <c r="E309" s="8"/>
      <c r="P309" s="9"/>
      <c r="Q309" s="12"/>
      <c r="S309" s="15"/>
      <c r="T309" s="15"/>
    </row>
    <row r="310" spans="2:20" x14ac:dyDescent="0.35">
      <c r="B310" s="3"/>
      <c r="C310" s="3"/>
      <c r="D310" s="6"/>
      <c r="E310" s="8"/>
      <c r="P310" s="9"/>
      <c r="Q310" s="12"/>
      <c r="S310" s="15"/>
      <c r="T310" s="15"/>
    </row>
    <row r="311" spans="2:20" x14ac:dyDescent="0.35">
      <c r="B311" s="3"/>
      <c r="C311" s="3"/>
      <c r="D311" s="6"/>
      <c r="E311" s="8"/>
      <c r="P311" s="9"/>
      <c r="Q311" s="12"/>
      <c r="S311" s="15"/>
      <c r="T311" s="15"/>
    </row>
    <row r="312" spans="2:20" x14ac:dyDescent="0.35">
      <c r="B312" s="3"/>
      <c r="C312" s="3"/>
      <c r="D312" s="6"/>
      <c r="E312" s="8"/>
      <c r="P312" s="9"/>
      <c r="Q312" s="12"/>
      <c r="S312" s="15"/>
      <c r="T312" s="15"/>
    </row>
    <row r="313" spans="2:20" x14ac:dyDescent="0.35">
      <c r="B313" s="3"/>
      <c r="C313" s="3"/>
      <c r="D313" s="6"/>
      <c r="E313" s="8"/>
      <c r="P313" s="9"/>
      <c r="Q313" s="12"/>
      <c r="S313" s="15"/>
      <c r="T313" s="15"/>
    </row>
    <row r="314" spans="2:20" x14ac:dyDescent="0.35">
      <c r="B314" s="3"/>
      <c r="C314" s="3"/>
      <c r="D314" s="6"/>
      <c r="E314" s="8"/>
      <c r="P314" s="9"/>
      <c r="Q314" s="12"/>
      <c r="S314" s="15"/>
      <c r="T314" s="15"/>
    </row>
    <row r="315" spans="2:20" x14ac:dyDescent="0.35">
      <c r="B315" s="3"/>
      <c r="C315" s="3"/>
      <c r="D315" s="6"/>
      <c r="E315" s="8"/>
      <c r="P315" s="9"/>
      <c r="Q315" s="12"/>
      <c r="S315" s="15"/>
      <c r="T315" s="15"/>
    </row>
    <row r="316" spans="2:20" x14ac:dyDescent="0.35">
      <c r="B316" s="3"/>
      <c r="C316" s="3"/>
      <c r="D316" s="6"/>
      <c r="E316" s="8"/>
      <c r="P316" s="9"/>
      <c r="Q316" s="12"/>
      <c r="S316" s="15"/>
      <c r="T316" s="15"/>
    </row>
    <row r="317" spans="2:20" x14ac:dyDescent="0.35">
      <c r="B317" s="3"/>
      <c r="C317" s="3"/>
      <c r="D317" s="6"/>
      <c r="E317" s="8"/>
      <c r="P317" s="9"/>
      <c r="Q317" s="12"/>
      <c r="S317" s="15"/>
      <c r="T317" s="15"/>
    </row>
    <row r="318" spans="2:20" x14ac:dyDescent="0.35">
      <c r="B318" s="3"/>
      <c r="C318" s="3"/>
      <c r="D318" s="6"/>
      <c r="E318" s="8"/>
      <c r="P318" s="9"/>
      <c r="Q318" s="12"/>
      <c r="S318" s="15"/>
      <c r="T318" s="15"/>
    </row>
    <row r="319" spans="2:20" x14ac:dyDescent="0.35">
      <c r="B319" s="3"/>
      <c r="C319" s="3"/>
      <c r="D319" s="6"/>
      <c r="E319" s="8"/>
      <c r="P319" s="9"/>
      <c r="Q319" s="12"/>
      <c r="S319" s="15"/>
      <c r="T319" s="15"/>
    </row>
    <row r="320" spans="2:20" x14ac:dyDescent="0.35">
      <c r="B320" s="3"/>
      <c r="C320" s="3"/>
      <c r="D320" s="6"/>
      <c r="E320" s="8"/>
      <c r="P320" s="9"/>
      <c r="Q320" s="12"/>
      <c r="S320" s="15"/>
      <c r="T320" s="15"/>
    </row>
    <row r="321" spans="2:20" x14ac:dyDescent="0.35">
      <c r="B321" s="3"/>
      <c r="C321" s="3"/>
      <c r="D321" s="6"/>
      <c r="E321" s="8"/>
      <c r="P321" s="9"/>
      <c r="Q321" s="12"/>
      <c r="S321" s="15"/>
      <c r="T321" s="15"/>
    </row>
    <row r="322" spans="2:20" x14ac:dyDescent="0.35">
      <c r="B322" s="3"/>
      <c r="C322" s="3"/>
      <c r="D322" s="6"/>
      <c r="E322" s="8"/>
      <c r="P322" s="9"/>
      <c r="Q322" s="12"/>
      <c r="S322" s="15"/>
      <c r="T322" s="15"/>
    </row>
    <row r="323" spans="2:20" x14ac:dyDescent="0.35">
      <c r="B323" s="3"/>
      <c r="C323" s="3"/>
      <c r="D323" s="6"/>
      <c r="E323" s="8"/>
      <c r="P323" s="9"/>
      <c r="Q323" s="12"/>
      <c r="S323" s="15"/>
      <c r="T323" s="15"/>
    </row>
    <row r="324" spans="2:20" x14ac:dyDescent="0.35">
      <c r="B324" s="3"/>
      <c r="C324" s="3"/>
      <c r="D324" s="6"/>
      <c r="E324" s="8"/>
      <c r="P324" s="9"/>
      <c r="Q324" s="12"/>
      <c r="S324" s="15"/>
      <c r="T324" s="15"/>
    </row>
    <row r="325" spans="2:20" x14ac:dyDescent="0.35">
      <c r="B325" s="3"/>
      <c r="C325" s="3"/>
      <c r="D325" s="6"/>
      <c r="E325" s="8"/>
      <c r="P325" s="9"/>
      <c r="Q325" s="12"/>
      <c r="S325" s="15"/>
      <c r="T325" s="15"/>
    </row>
    <row r="326" spans="2:20" x14ac:dyDescent="0.35">
      <c r="B326" s="3"/>
      <c r="C326" s="3"/>
      <c r="D326" s="6"/>
      <c r="E326" s="8"/>
      <c r="P326" s="9"/>
      <c r="Q326" s="12"/>
      <c r="S326" s="15"/>
      <c r="T326" s="15"/>
    </row>
    <row r="327" spans="2:20" x14ac:dyDescent="0.35">
      <c r="B327" s="3"/>
      <c r="C327" s="3"/>
      <c r="D327" s="6"/>
      <c r="E327" s="8"/>
      <c r="P327" s="9"/>
      <c r="Q327" s="12"/>
      <c r="S327" s="15"/>
      <c r="T327" s="15"/>
    </row>
    <row r="328" spans="2:20" x14ac:dyDescent="0.35">
      <c r="B328" s="3"/>
      <c r="C328" s="3"/>
      <c r="D328" s="6"/>
      <c r="E328" s="8"/>
      <c r="P328" s="9"/>
      <c r="Q328" s="12"/>
      <c r="S328" s="15"/>
      <c r="T328" s="15"/>
    </row>
    <row r="329" spans="2:20" x14ac:dyDescent="0.35">
      <c r="B329" s="3"/>
      <c r="C329" s="3"/>
      <c r="D329" s="6"/>
      <c r="E329" s="8"/>
      <c r="P329" s="9"/>
      <c r="Q329" s="12"/>
      <c r="S329" s="15"/>
      <c r="T329" s="15"/>
    </row>
    <row r="330" spans="2:20" x14ac:dyDescent="0.35">
      <c r="B330" s="3"/>
      <c r="C330" s="3"/>
      <c r="D330" s="6"/>
      <c r="E330" s="8"/>
      <c r="P330" s="9"/>
      <c r="Q330" s="12"/>
      <c r="S330" s="15"/>
      <c r="T330" s="15"/>
    </row>
    <row r="331" spans="2:20" x14ac:dyDescent="0.35">
      <c r="B331" s="3"/>
      <c r="C331" s="3"/>
      <c r="D331" s="6"/>
      <c r="E331" s="8"/>
      <c r="P331" s="9"/>
      <c r="Q331" s="12"/>
      <c r="S331" s="15"/>
      <c r="T331" s="15"/>
    </row>
    <row r="332" spans="2:20" x14ac:dyDescent="0.35">
      <c r="B332" s="3"/>
      <c r="C332" s="3"/>
      <c r="D332" s="6"/>
      <c r="E332" s="8"/>
      <c r="P332" s="9"/>
      <c r="Q332" s="12"/>
      <c r="S332" s="15"/>
      <c r="T332" s="15"/>
    </row>
    <row r="333" spans="2:20" x14ac:dyDescent="0.35">
      <c r="B333" s="3"/>
      <c r="C333" s="3"/>
      <c r="D333" s="6"/>
      <c r="E333" s="8"/>
      <c r="P333" s="9"/>
      <c r="Q333" s="12"/>
      <c r="S333" s="15"/>
      <c r="T333" s="15"/>
    </row>
    <row r="334" spans="2:20" x14ac:dyDescent="0.35">
      <c r="B334" s="3"/>
      <c r="C334" s="3"/>
      <c r="D334" s="6"/>
      <c r="E334" s="8"/>
      <c r="P334" s="9"/>
      <c r="Q334" s="12"/>
      <c r="S334" s="15"/>
      <c r="T334" s="15"/>
    </row>
    <row r="335" spans="2:20" x14ac:dyDescent="0.35">
      <c r="B335" s="3"/>
      <c r="C335" s="3"/>
      <c r="D335" s="6"/>
      <c r="E335" s="8"/>
      <c r="P335" s="9"/>
      <c r="Q335" s="12"/>
      <c r="S335" s="15"/>
      <c r="T335" s="15"/>
    </row>
    <row r="336" spans="2:20" x14ac:dyDescent="0.35">
      <c r="B336" s="3"/>
      <c r="C336" s="3"/>
      <c r="D336" s="6"/>
      <c r="E336" s="8"/>
      <c r="P336" s="9"/>
      <c r="Q336" s="12"/>
      <c r="S336" s="15"/>
      <c r="T336" s="15"/>
    </row>
    <row r="337" spans="2:20" x14ac:dyDescent="0.35">
      <c r="B337" s="3"/>
      <c r="C337" s="3"/>
      <c r="D337" s="6"/>
      <c r="E337" s="8"/>
      <c r="P337" s="9"/>
      <c r="Q337" s="12"/>
      <c r="S337" s="15"/>
      <c r="T337" s="15"/>
    </row>
    <row r="338" spans="2:20" x14ac:dyDescent="0.35">
      <c r="B338" s="3"/>
      <c r="C338" s="3"/>
      <c r="D338" s="6"/>
      <c r="E338" s="8"/>
      <c r="P338" s="9"/>
      <c r="Q338" s="12"/>
      <c r="S338" s="15"/>
      <c r="T338" s="15"/>
    </row>
    <row r="339" spans="2:20" x14ac:dyDescent="0.35">
      <c r="B339" s="3"/>
      <c r="C339" s="3"/>
      <c r="D339" s="6"/>
      <c r="E339" s="8"/>
      <c r="P339" s="9"/>
      <c r="Q339" s="12"/>
      <c r="S339" s="15"/>
      <c r="T339" s="15"/>
    </row>
    <row r="340" spans="2:20" x14ac:dyDescent="0.35">
      <c r="B340" s="3"/>
      <c r="C340" s="3"/>
      <c r="D340" s="6"/>
      <c r="E340" s="8"/>
      <c r="P340" s="9"/>
      <c r="Q340" s="12"/>
      <c r="S340" s="15"/>
      <c r="T340" s="15"/>
    </row>
    <row r="341" spans="2:20" x14ac:dyDescent="0.35">
      <c r="B341" s="3"/>
      <c r="C341" s="3"/>
      <c r="D341" s="6"/>
      <c r="E341" s="8"/>
      <c r="P341" s="9"/>
      <c r="Q341" s="12"/>
      <c r="S341" s="15"/>
      <c r="T341" s="15"/>
    </row>
    <row r="342" spans="2:20" x14ac:dyDescent="0.35">
      <c r="B342" s="3"/>
      <c r="C342" s="3"/>
      <c r="D342" s="6"/>
      <c r="E342" s="8"/>
      <c r="P342" s="9"/>
      <c r="Q342" s="12"/>
      <c r="S342" s="15"/>
      <c r="T342" s="15"/>
    </row>
    <row r="343" spans="2:20" x14ac:dyDescent="0.35">
      <c r="B343" s="3"/>
      <c r="C343" s="3"/>
      <c r="D343" s="6"/>
      <c r="E343" s="8"/>
      <c r="P343" s="9"/>
      <c r="Q343" s="12"/>
      <c r="S343" s="15"/>
      <c r="T343" s="15"/>
    </row>
    <row r="344" spans="2:20" x14ac:dyDescent="0.35">
      <c r="B344" s="3"/>
      <c r="C344" s="3"/>
      <c r="D344" s="6"/>
      <c r="E344" s="8"/>
      <c r="P344" s="9"/>
      <c r="Q344" s="12"/>
      <c r="S344" s="15"/>
      <c r="T344" s="15"/>
    </row>
    <row r="345" spans="2:20" x14ac:dyDescent="0.35">
      <c r="B345" s="3"/>
      <c r="C345" s="3"/>
      <c r="D345" s="6"/>
      <c r="E345" s="8"/>
      <c r="P345" s="9"/>
      <c r="Q345" s="12"/>
      <c r="S345" s="15"/>
      <c r="T345" s="15"/>
    </row>
    <row r="346" spans="2:20" x14ac:dyDescent="0.35">
      <c r="B346" s="3"/>
      <c r="C346" s="3"/>
      <c r="D346" s="6"/>
      <c r="E346" s="8"/>
      <c r="P346" s="9"/>
      <c r="Q346" s="12"/>
      <c r="S346" s="15"/>
      <c r="T346" s="15"/>
    </row>
    <row r="347" spans="2:20" x14ac:dyDescent="0.35">
      <c r="B347" s="3"/>
      <c r="C347" s="3"/>
      <c r="D347" s="6"/>
      <c r="E347" s="8"/>
      <c r="P347" s="9"/>
      <c r="Q347" s="12"/>
      <c r="S347" s="15"/>
      <c r="T347" s="15"/>
    </row>
    <row r="348" spans="2:20" x14ac:dyDescent="0.35">
      <c r="B348" s="3"/>
      <c r="C348" s="3"/>
      <c r="D348" s="6"/>
      <c r="E348" s="8"/>
      <c r="P348" s="9"/>
      <c r="Q348" s="12"/>
      <c r="S348" s="15"/>
      <c r="T348" s="15"/>
    </row>
    <row r="349" spans="2:20" x14ac:dyDescent="0.35">
      <c r="B349" s="3"/>
      <c r="C349" s="3"/>
      <c r="D349" s="6"/>
      <c r="E349" s="8"/>
      <c r="P349" s="9"/>
      <c r="Q349" s="12"/>
      <c r="S349" s="15"/>
      <c r="T349" s="15"/>
    </row>
    <row r="350" spans="2:20" x14ac:dyDescent="0.35">
      <c r="B350" s="3"/>
      <c r="C350" s="3"/>
      <c r="D350" s="6"/>
      <c r="E350" s="8"/>
      <c r="P350" s="9"/>
      <c r="Q350" s="12"/>
      <c r="S350" s="15"/>
      <c r="T350" s="15"/>
    </row>
    <row r="351" spans="2:20" x14ac:dyDescent="0.35">
      <c r="B351" s="3"/>
      <c r="C351" s="3"/>
      <c r="D351" s="6"/>
      <c r="E351" s="8"/>
      <c r="P351" s="9"/>
      <c r="Q351" s="12"/>
      <c r="S351" s="15"/>
      <c r="T351" s="15"/>
    </row>
    <row r="352" spans="2:20" x14ac:dyDescent="0.35">
      <c r="B352" s="3"/>
      <c r="C352" s="3"/>
      <c r="D352" s="6"/>
      <c r="E352" s="8"/>
      <c r="P352" s="9"/>
      <c r="Q352" s="12"/>
      <c r="S352" s="15"/>
      <c r="T352" s="15"/>
    </row>
    <row r="353" spans="2:20" x14ac:dyDescent="0.35">
      <c r="B353" s="3"/>
      <c r="C353" s="3"/>
      <c r="D353" s="6"/>
      <c r="E353" s="8"/>
      <c r="P353" s="9"/>
      <c r="Q353" s="12"/>
      <c r="S353" s="15"/>
      <c r="T353" s="15"/>
    </row>
    <row r="354" spans="2:20" x14ac:dyDescent="0.35">
      <c r="B354" s="3"/>
      <c r="C354" s="3"/>
      <c r="D354" s="6"/>
      <c r="E354" s="8"/>
      <c r="P354" s="9"/>
      <c r="Q354" s="12"/>
      <c r="S354" s="15"/>
      <c r="T354" s="15"/>
    </row>
    <row r="355" spans="2:20" x14ac:dyDescent="0.35">
      <c r="B355" s="3"/>
      <c r="C355" s="3"/>
      <c r="D355" s="6"/>
      <c r="E355" s="8"/>
      <c r="P355" s="9"/>
      <c r="Q355" s="12"/>
      <c r="S355" s="15"/>
      <c r="T355" s="15"/>
    </row>
    <row r="356" spans="2:20" x14ac:dyDescent="0.35">
      <c r="B356" s="3"/>
      <c r="C356" s="3"/>
      <c r="D356" s="6"/>
      <c r="E356" s="8"/>
      <c r="P356" s="9"/>
      <c r="Q356" s="12"/>
      <c r="S356" s="15"/>
      <c r="T356" s="15"/>
    </row>
    <row r="357" spans="2:20" x14ac:dyDescent="0.35">
      <c r="B357" s="3"/>
      <c r="C357" s="3"/>
      <c r="D357" s="6"/>
      <c r="E357" s="8"/>
      <c r="P357" s="9"/>
      <c r="Q357" s="12"/>
      <c r="S357" s="15"/>
      <c r="T357" s="15"/>
    </row>
    <row r="358" spans="2:20" x14ac:dyDescent="0.35">
      <c r="B358" s="3"/>
      <c r="C358" s="3"/>
      <c r="D358" s="6"/>
      <c r="E358" s="8"/>
      <c r="P358" s="9"/>
      <c r="Q358" s="12"/>
      <c r="S358" s="15"/>
      <c r="T358" s="15"/>
    </row>
    <row r="359" spans="2:20" x14ac:dyDescent="0.35">
      <c r="B359" s="3"/>
      <c r="C359" s="3"/>
      <c r="D359" s="6"/>
      <c r="E359" s="8"/>
      <c r="P359" s="9"/>
      <c r="Q359" s="12"/>
      <c r="S359" s="15"/>
      <c r="T359" s="15"/>
    </row>
    <row r="360" spans="2:20" x14ac:dyDescent="0.35">
      <c r="B360" s="3"/>
      <c r="C360" s="3"/>
      <c r="D360" s="6"/>
      <c r="E360" s="8"/>
      <c r="P360" s="9"/>
      <c r="Q360" s="12"/>
      <c r="S360" s="15"/>
      <c r="T360" s="15"/>
    </row>
    <row r="361" spans="2:20" x14ac:dyDescent="0.35">
      <c r="B361" s="3"/>
      <c r="C361" s="3"/>
      <c r="D361" s="6"/>
      <c r="E361" s="8"/>
      <c r="P361" s="9"/>
      <c r="Q361" s="12"/>
      <c r="S361" s="15"/>
      <c r="T361" s="15"/>
    </row>
    <row r="362" spans="2:20" x14ac:dyDescent="0.35">
      <c r="B362" s="3"/>
      <c r="C362" s="3"/>
      <c r="D362" s="6"/>
      <c r="E362" s="8"/>
      <c r="P362" s="9"/>
      <c r="Q362" s="12"/>
      <c r="S362" s="15"/>
      <c r="T362" s="15"/>
    </row>
    <row r="363" spans="2:20" x14ac:dyDescent="0.35">
      <c r="B363" s="3"/>
      <c r="C363" s="3"/>
      <c r="D363" s="6"/>
      <c r="E363" s="8"/>
      <c r="P363" s="9"/>
      <c r="Q363" s="12"/>
      <c r="S363" s="15"/>
      <c r="T363" s="15"/>
    </row>
    <row r="364" spans="2:20" x14ac:dyDescent="0.35">
      <c r="B364" s="3"/>
      <c r="C364" s="3"/>
      <c r="D364" s="6"/>
      <c r="E364" s="8"/>
      <c r="P364" s="9"/>
      <c r="Q364" s="12"/>
      <c r="S364" s="15"/>
      <c r="T364" s="15"/>
    </row>
    <row r="365" spans="2:20" x14ac:dyDescent="0.35">
      <c r="B365" s="3"/>
      <c r="C365" s="3"/>
      <c r="D365" s="6"/>
      <c r="E365" s="8"/>
      <c r="P365" s="9"/>
      <c r="Q365" s="12"/>
      <c r="S365" s="15"/>
      <c r="T365" s="15"/>
    </row>
    <row r="366" spans="2:20" x14ac:dyDescent="0.35">
      <c r="B366" s="3"/>
      <c r="C366" s="3"/>
      <c r="D366" s="6"/>
      <c r="E366" s="8"/>
      <c r="P366" s="9"/>
      <c r="Q366" s="12"/>
      <c r="S366" s="15"/>
      <c r="T366" s="15"/>
    </row>
    <row r="367" spans="2:20" x14ac:dyDescent="0.35">
      <c r="B367" s="3"/>
      <c r="C367" s="3"/>
      <c r="D367" s="6"/>
      <c r="E367" s="8"/>
      <c r="P367" s="9"/>
      <c r="Q367" s="12"/>
      <c r="S367" s="15"/>
      <c r="T367" s="15"/>
    </row>
    <row r="368" spans="2:20" x14ac:dyDescent="0.35">
      <c r="B368" s="3"/>
      <c r="C368" s="3"/>
      <c r="D368" s="6"/>
      <c r="E368" s="8"/>
      <c r="P368" s="9"/>
      <c r="Q368" s="12"/>
      <c r="S368" s="15"/>
      <c r="T368" s="15"/>
    </row>
    <row r="369" spans="2:20" x14ac:dyDescent="0.35">
      <c r="B369" s="3"/>
      <c r="C369" s="3"/>
      <c r="D369" s="6"/>
      <c r="E369" s="8"/>
      <c r="P369" s="9"/>
      <c r="Q369" s="12"/>
      <c r="S369" s="15"/>
      <c r="T369" s="15"/>
    </row>
    <row r="370" spans="2:20" x14ac:dyDescent="0.35">
      <c r="B370" s="3"/>
      <c r="C370" s="3"/>
      <c r="D370" s="6"/>
      <c r="E370" s="8"/>
      <c r="P370" s="9"/>
      <c r="Q370" s="12"/>
      <c r="S370" s="15"/>
      <c r="T370" s="15"/>
    </row>
    <row r="371" spans="2:20" x14ac:dyDescent="0.35">
      <c r="B371" s="3"/>
      <c r="C371" s="3"/>
      <c r="D371" s="6"/>
      <c r="E371" s="8"/>
      <c r="P371" s="9"/>
      <c r="Q371" s="12"/>
      <c r="S371" s="15"/>
      <c r="T371" s="15"/>
    </row>
    <row r="372" spans="2:20" x14ac:dyDescent="0.35">
      <c r="B372" s="3"/>
      <c r="C372" s="3"/>
      <c r="D372" s="6"/>
      <c r="E372" s="8"/>
      <c r="P372" s="9"/>
      <c r="Q372" s="12"/>
      <c r="S372" s="15"/>
      <c r="T372" s="15"/>
    </row>
    <row r="373" spans="2:20" x14ac:dyDescent="0.35">
      <c r="B373" s="3"/>
      <c r="C373" s="3"/>
      <c r="D373" s="6"/>
      <c r="E373" s="8"/>
      <c r="P373" s="9"/>
      <c r="Q373" s="12"/>
      <c r="S373" s="15"/>
      <c r="T373" s="15"/>
    </row>
    <row r="374" spans="2:20" x14ac:dyDescent="0.35">
      <c r="B374" s="3"/>
      <c r="C374" s="3"/>
      <c r="D374" s="6"/>
      <c r="E374" s="8"/>
      <c r="P374" s="9"/>
      <c r="Q374" s="12"/>
      <c r="S374" s="15"/>
      <c r="T374" s="15"/>
    </row>
    <row r="375" spans="2:20" x14ac:dyDescent="0.35">
      <c r="B375" s="3"/>
      <c r="C375" s="3"/>
      <c r="D375" s="6"/>
      <c r="E375" s="8"/>
      <c r="P375" s="9"/>
      <c r="Q375" s="12"/>
      <c r="S375" s="15"/>
      <c r="T375" s="15"/>
    </row>
    <row r="376" spans="2:20" x14ac:dyDescent="0.35">
      <c r="B376" s="3"/>
      <c r="C376" s="3"/>
      <c r="D376" s="6"/>
      <c r="E376" s="8"/>
      <c r="P376" s="9"/>
      <c r="Q376" s="12"/>
      <c r="S376" s="15"/>
      <c r="T376" s="15"/>
    </row>
    <row r="377" spans="2:20" x14ac:dyDescent="0.35">
      <c r="B377" s="3"/>
      <c r="C377" s="3"/>
      <c r="D377" s="6"/>
      <c r="E377" s="8"/>
      <c r="P377" s="9"/>
      <c r="Q377" s="12"/>
      <c r="S377" s="15"/>
      <c r="T377" s="15"/>
    </row>
    <row r="378" spans="2:20" x14ac:dyDescent="0.35">
      <c r="B378" s="3"/>
      <c r="C378" s="3"/>
      <c r="D378" s="6"/>
      <c r="E378" s="8"/>
      <c r="P378" s="9"/>
      <c r="Q378" s="12"/>
      <c r="S378" s="15"/>
      <c r="T378" s="15"/>
    </row>
    <row r="379" spans="2:20" x14ac:dyDescent="0.35">
      <c r="B379" s="3"/>
      <c r="C379" s="3"/>
      <c r="D379" s="6"/>
      <c r="E379" s="8"/>
      <c r="P379" s="9"/>
      <c r="Q379" s="12"/>
      <c r="S379" s="15"/>
      <c r="T379" s="15"/>
    </row>
    <row r="380" spans="2:20" x14ac:dyDescent="0.35">
      <c r="B380" s="3"/>
      <c r="C380" s="3"/>
      <c r="D380" s="6"/>
      <c r="E380" s="8"/>
      <c r="P380" s="9"/>
      <c r="Q380" s="12"/>
      <c r="S380" s="15"/>
      <c r="T380" s="15"/>
    </row>
    <row r="381" spans="2:20" x14ac:dyDescent="0.35">
      <c r="B381" s="3"/>
      <c r="C381" s="3"/>
      <c r="D381" s="6"/>
      <c r="E381" s="8"/>
      <c r="P381" s="9"/>
      <c r="Q381" s="12"/>
      <c r="S381" s="15"/>
      <c r="T381" s="15"/>
    </row>
    <row r="382" spans="2:20" x14ac:dyDescent="0.35">
      <c r="B382" s="3"/>
      <c r="C382" s="3"/>
      <c r="D382" s="6"/>
      <c r="E382" s="8"/>
      <c r="P382" s="9"/>
      <c r="Q382" s="12"/>
      <c r="S382" s="15"/>
      <c r="T382" s="15"/>
    </row>
    <row r="383" spans="2:20" x14ac:dyDescent="0.35">
      <c r="B383" s="3"/>
      <c r="C383" s="3"/>
      <c r="D383" s="6"/>
      <c r="E383" s="8"/>
      <c r="P383" s="9"/>
      <c r="Q383" s="12"/>
      <c r="S383" s="15"/>
      <c r="T383" s="15"/>
    </row>
    <row r="384" spans="2:20" x14ac:dyDescent="0.35">
      <c r="B384" s="3"/>
      <c r="C384" s="3"/>
      <c r="D384" s="6"/>
      <c r="E384" s="8"/>
      <c r="P384" s="9"/>
      <c r="Q384" s="12"/>
      <c r="S384" s="15"/>
      <c r="T384" s="15"/>
    </row>
    <row r="385" spans="2:20" x14ac:dyDescent="0.35">
      <c r="B385" s="3"/>
      <c r="C385" s="3"/>
      <c r="D385" s="6"/>
      <c r="E385" s="8"/>
      <c r="P385" s="9"/>
      <c r="Q385" s="12"/>
      <c r="S385" s="15"/>
      <c r="T385" s="15"/>
    </row>
    <row r="386" spans="2:20" x14ac:dyDescent="0.35">
      <c r="B386" s="3"/>
      <c r="C386" s="3"/>
      <c r="D386" s="6"/>
      <c r="E386" s="8"/>
      <c r="P386" s="9"/>
      <c r="Q386" s="12"/>
      <c r="S386" s="15"/>
      <c r="T386" s="15"/>
    </row>
    <row r="387" spans="2:20" x14ac:dyDescent="0.35">
      <c r="B387" s="3"/>
      <c r="C387" s="3"/>
      <c r="D387" s="6"/>
      <c r="E387" s="8"/>
      <c r="P387" s="9"/>
      <c r="Q387" s="12"/>
      <c r="S387" s="15"/>
      <c r="T387" s="15"/>
    </row>
    <row r="388" spans="2:20" x14ac:dyDescent="0.35">
      <c r="B388" s="3"/>
      <c r="C388" s="3"/>
      <c r="D388" s="6"/>
      <c r="E388" s="8"/>
      <c r="P388" s="9"/>
      <c r="Q388" s="12"/>
      <c r="S388" s="15"/>
      <c r="T388" s="15"/>
    </row>
    <row r="389" spans="2:20" x14ac:dyDescent="0.35">
      <c r="B389" s="3"/>
      <c r="C389" s="3"/>
      <c r="D389" s="6"/>
      <c r="E389" s="8"/>
      <c r="P389" s="9"/>
      <c r="Q389" s="12"/>
      <c r="S389" s="15"/>
      <c r="T389" s="15"/>
    </row>
    <row r="390" spans="2:20" x14ac:dyDescent="0.35">
      <c r="B390" s="3"/>
      <c r="C390" s="3"/>
      <c r="D390" s="6"/>
      <c r="E390" s="8"/>
      <c r="P390" s="9"/>
      <c r="Q390" s="12"/>
      <c r="S390" s="15"/>
      <c r="T390" s="15"/>
    </row>
    <row r="391" spans="2:20" x14ac:dyDescent="0.35">
      <c r="B391" s="3"/>
      <c r="C391" s="3"/>
      <c r="D391" s="6"/>
      <c r="E391" s="8"/>
      <c r="P391" s="9"/>
      <c r="Q391" s="12"/>
      <c r="S391" s="15"/>
      <c r="T391" s="15"/>
    </row>
    <row r="392" spans="2:20" x14ac:dyDescent="0.35">
      <c r="B392" s="3"/>
      <c r="C392" s="3"/>
      <c r="D392" s="6"/>
      <c r="E392" s="8"/>
      <c r="P392" s="9"/>
      <c r="Q392" s="12"/>
      <c r="S392" s="15"/>
      <c r="T392" s="15"/>
    </row>
    <row r="393" spans="2:20" x14ac:dyDescent="0.35">
      <c r="B393" s="3"/>
      <c r="C393" s="3"/>
      <c r="D393" s="6"/>
      <c r="E393" s="8"/>
      <c r="P393" s="9"/>
      <c r="Q393" s="12"/>
      <c r="S393" s="15"/>
      <c r="T393" s="15"/>
    </row>
    <row r="394" spans="2:20" x14ac:dyDescent="0.35">
      <c r="B394" s="3"/>
      <c r="C394" s="3"/>
      <c r="D394" s="6"/>
      <c r="E394" s="8"/>
      <c r="P394" s="9"/>
      <c r="Q394" s="12"/>
      <c r="S394" s="15"/>
      <c r="T394" s="15"/>
    </row>
    <row r="395" spans="2:20" x14ac:dyDescent="0.35">
      <c r="B395" s="3"/>
      <c r="C395" s="3"/>
      <c r="D395" s="6"/>
      <c r="E395" s="8"/>
      <c r="P395" s="9"/>
      <c r="Q395" s="12"/>
      <c r="S395" s="15"/>
      <c r="T395" s="15"/>
    </row>
    <row r="396" spans="2:20" x14ac:dyDescent="0.35">
      <c r="B396" s="3"/>
      <c r="C396" s="3"/>
      <c r="D396" s="6"/>
      <c r="E396" s="8"/>
      <c r="P396" s="9"/>
      <c r="Q396" s="12"/>
      <c r="S396" s="15"/>
      <c r="T396" s="15"/>
    </row>
    <row r="397" spans="2:20" x14ac:dyDescent="0.35">
      <c r="B397" s="3"/>
      <c r="C397" s="3"/>
      <c r="D397" s="6"/>
      <c r="E397" s="8"/>
      <c r="P397" s="9"/>
      <c r="Q397" s="12"/>
      <c r="S397" s="15"/>
      <c r="T397" s="15"/>
    </row>
    <row r="398" spans="2:20" x14ac:dyDescent="0.35">
      <c r="B398" s="3"/>
      <c r="C398" s="3"/>
      <c r="D398" s="6"/>
      <c r="E398" s="8"/>
      <c r="P398" s="9"/>
      <c r="Q398" s="12"/>
      <c r="S398" s="15"/>
      <c r="T398" s="15"/>
    </row>
    <row r="399" spans="2:20" x14ac:dyDescent="0.35">
      <c r="B399" s="3"/>
      <c r="C399" s="3"/>
      <c r="D399" s="6"/>
      <c r="E399" s="8"/>
      <c r="P399" s="9"/>
      <c r="Q399" s="12"/>
      <c r="S399" s="15"/>
      <c r="T399" s="15"/>
    </row>
    <row r="400" spans="2:20" x14ac:dyDescent="0.35">
      <c r="B400" s="3"/>
      <c r="C400" s="3"/>
      <c r="D400" s="6"/>
      <c r="E400" s="8"/>
      <c r="P400" s="9"/>
      <c r="Q400" s="12"/>
      <c r="S400" s="15"/>
      <c r="T400" s="15"/>
    </row>
    <row r="401" spans="2:20" x14ac:dyDescent="0.35">
      <c r="B401" s="3"/>
      <c r="C401" s="3"/>
      <c r="D401" s="6"/>
      <c r="E401" s="8"/>
      <c r="P401" s="9"/>
      <c r="Q401" s="12"/>
      <c r="S401" s="15"/>
      <c r="T401" s="15"/>
    </row>
    <row r="402" spans="2:20" x14ac:dyDescent="0.35">
      <c r="B402" s="3"/>
      <c r="C402" s="3"/>
      <c r="D402" s="6"/>
      <c r="E402" s="8"/>
      <c r="P402" s="9"/>
      <c r="Q402" s="12"/>
      <c r="S402" s="15"/>
      <c r="T402" s="15"/>
    </row>
    <row r="403" spans="2:20" x14ac:dyDescent="0.35">
      <c r="B403" s="3"/>
      <c r="C403" s="3"/>
      <c r="D403" s="6"/>
      <c r="E403" s="8"/>
      <c r="P403" s="9"/>
      <c r="Q403" s="12"/>
      <c r="S403" s="15"/>
      <c r="T403" s="15"/>
    </row>
    <row r="404" spans="2:20" x14ac:dyDescent="0.35">
      <c r="B404" s="3"/>
      <c r="C404" s="3"/>
      <c r="D404" s="6"/>
      <c r="E404" s="8"/>
      <c r="P404" s="9"/>
      <c r="Q404" s="12"/>
      <c r="S404" s="15"/>
      <c r="T404" s="15"/>
    </row>
    <row r="405" spans="2:20" x14ac:dyDescent="0.35">
      <c r="B405" s="3"/>
      <c r="C405" s="3"/>
      <c r="D405" s="6"/>
      <c r="E405" s="8"/>
      <c r="P405" s="9"/>
      <c r="Q405" s="12"/>
      <c r="S405" s="15"/>
      <c r="T405" s="15"/>
    </row>
    <row r="406" spans="2:20" x14ac:dyDescent="0.35">
      <c r="B406" s="3"/>
      <c r="C406" s="3"/>
      <c r="D406" s="6"/>
      <c r="E406" s="8"/>
      <c r="P406" s="9"/>
      <c r="Q406" s="12"/>
      <c r="S406" s="15"/>
      <c r="T406" s="15"/>
    </row>
    <row r="407" spans="2:20" x14ac:dyDescent="0.35">
      <c r="B407" s="3"/>
      <c r="C407" s="3"/>
      <c r="D407" s="6"/>
      <c r="E407" s="8"/>
      <c r="P407" s="9"/>
      <c r="Q407" s="12"/>
      <c r="S407" s="15"/>
      <c r="T407" s="15"/>
    </row>
    <row r="408" spans="2:20" x14ac:dyDescent="0.35">
      <c r="B408" s="3"/>
      <c r="C408" s="3"/>
      <c r="D408" s="6"/>
      <c r="E408" s="8"/>
      <c r="P408" s="9"/>
      <c r="Q408" s="12"/>
      <c r="S408" s="15"/>
      <c r="T408" s="15"/>
    </row>
    <row r="409" spans="2:20" x14ac:dyDescent="0.35">
      <c r="B409" s="3"/>
      <c r="C409" s="3"/>
      <c r="D409" s="6"/>
      <c r="E409" s="8"/>
      <c r="P409" s="9"/>
      <c r="Q409" s="12"/>
      <c r="S409" s="15"/>
      <c r="T409" s="15"/>
    </row>
    <row r="410" spans="2:20" x14ac:dyDescent="0.35">
      <c r="B410" s="3"/>
      <c r="C410" s="3"/>
      <c r="D410" s="6"/>
      <c r="E410" s="8"/>
      <c r="P410" s="9"/>
      <c r="Q410" s="12"/>
      <c r="S410" s="15"/>
      <c r="T410" s="15"/>
    </row>
    <row r="411" spans="2:20" x14ac:dyDescent="0.35">
      <c r="B411" s="3"/>
      <c r="C411" s="3"/>
      <c r="D411" s="6"/>
      <c r="E411" s="8"/>
      <c r="P411" s="9"/>
      <c r="Q411" s="12"/>
      <c r="S411" s="15"/>
      <c r="T411" s="15"/>
    </row>
    <row r="412" spans="2:20" x14ac:dyDescent="0.35">
      <c r="B412" s="3"/>
      <c r="C412" s="3"/>
      <c r="D412" s="6"/>
      <c r="E412" s="8"/>
      <c r="P412" s="9"/>
      <c r="Q412" s="12"/>
      <c r="S412" s="15"/>
      <c r="T412" s="15"/>
    </row>
    <row r="413" spans="2:20" x14ac:dyDescent="0.35">
      <c r="B413" s="3"/>
      <c r="C413" s="3"/>
      <c r="D413" s="6"/>
      <c r="E413" s="8"/>
      <c r="P413" s="9"/>
      <c r="Q413" s="12"/>
      <c r="S413" s="15"/>
      <c r="T413" s="15"/>
    </row>
  </sheetData>
  <autoFilter ref="A1:T1" xr:uid="{9C8C11F8-580E-481E-8BF4-6B0BE6B43F53}"/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89DD0-A772-417F-A498-05070B541BEF}">
  <dimension ref="A1:T413"/>
  <sheetViews>
    <sheetView workbookViewId="0">
      <selection activeCell="E4" sqref="E4"/>
    </sheetView>
  </sheetViews>
  <sheetFormatPr defaultRowHeight="14.5" x14ac:dyDescent="0.35"/>
  <cols>
    <col min="2" max="2" width="35.453125" customWidth="1"/>
    <col min="3" max="3" width="54.453125" customWidth="1"/>
    <col min="4" max="4" width="12.08984375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2310</v>
      </c>
      <c r="B2" s="3" t="s">
        <v>2311</v>
      </c>
      <c r="C2" s="3" t="s">
        <v>6420</v>
      </c>
      <c r="D2" s="6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>
        <v>429</v>
      </c>
      <c r="P2" s="9">
        <v>64.819999999999993</v>
      </c>
      <c r="Q2" s="12" t="s">
        <v>8327</v>
      </c>
      <c r="R2" t="s">
        <v>8328</v>
      </c>
      <c r="S2" s="15">
        <v>41324.79415509259</v>
      </c>
      <c r="T2" s="15">
        <v>41354.752488425926</v>
      </c>
    </row>
    <row r="3" spans="1:20" ht="43.5" x14ac:dyDescent="0.35">
      <c r="A3">
        <v>2308</v>
      </c>
      <c r="B3" s="3" t="s">
        <v>2309</v>
      </c>
      <c r="C3" s="3" t="s">
        <v>6418</v>
      </c>
      <c r="D3" s="6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>
        <v>101</v>
      </c>
      <c r="P3" s="9">
        <v>82.5</v>
      </c>
      <c r="Q3" s="12" t="s">
        <v>8327</v>
      </c>
      <c r="R3" t="s">
        <v>8328</v>
      </c>
      <c r="S3" s="15">
        <v>41851.962916666671</v>
      </c>
      <c r="T3" s="15">
        <v>41880.041666666664</v>
      </c>
    </row>
    <row r="4" spans="1:20" ht="29" x14ac:dyDescent="0.35">
      <c r="A4">
        <v>2116</v>
      </c>
      <c r="B4" s="3" t="s">
        <v>2117</v>
      </c>
      <c r="C4" s="3" t="s">
        <v>6226</v>
      </c>
      <c r="D4" s="6">
        <v>48000</v>
      </c>
      <c r="E4" s="8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>
        <v>101</v>
      </c>
      <c r="P4" s="9">
        <v>526.46</v>
      </c>
      <c r="Q4" s="12" t="s">
        <v>8327</v>
      </c>
      <c r="R4" t="s">
        <v>8328</v>
      </c>
      <c r="S4" s="15">
        <v>41136.777812500004</v>
      </c>
      <c r="T4" s="15">
        <v>41184.777812500004</v>
      </c>
    </row>
    <row r="5" spans="1:20" ht="43.5" x14ac:dyDescent="0.35">
      <c r="A5">
        <v>2493</v>
      </c>
      <c r="B5" s="3" t="s">
        <v>2493</v>
      </c>
      <c r="C5" s="3" t="s">
        <v>6603</v>
      </c>
      <c r="D5" s="6">
        <v>20000</v>
      </c>
      <c r="E5" s="8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>
        <v>129</v>
      </c>
      <c r="P5" s="9">
        <v>99.38</v>
      </c>
      <c r="Q5" s="12" t="s">
        <v>8327</v>
      </c>
      <c r="R5" t="s">
        <v>8328</v>
      </c>
      <c r="S5" s="15">
        <v>41348.168287037035</v>
      </c>
      <c r="T5" s="15">
        <v>41393.168287037035</v>
      </c>
    </row>
    <row r="6" spans="1:20" ht="43.5" x14ac:dyDescent="0.35">
      <c r="A6">
        <v>2091</v>
      </c>
      <c r="B6" s="3" t="s">
        <v>2092</v>
      </c>
      <c r="C6" s="3" t="s">
        <v>6201</v>
      </c>
      <c r="D6" s="6">
        <v>18000</v>
      </c>
      <c r="E6" s="8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>
        <v>120</v>
      </c>
      <c r="P6" s="9">
        <v>88.15</v>
      </c>
      <c r="Q6" s="12" t="s">
        <v>8327</v>
      </c>
      <c r="R6" t="s">
        <v>8328</v>
      </c>
      <c r="S6" s="15">
        <v>40555.322662037033</v>
      </c>
      <c r="T6" s="15">
        <v>40603.833333333336</v>
      </c>
    </row>
    <row r="7" spans="1:20" ht="43.5" x14ac:dyDescent="0.35">
      <c r="A7">
        <v>2305</v>
      </c>
      <c r="B7" s="3" t="s">
        <v>2306</v>
      </c>
      <c r="C7" s="3" t="s">
        <v>6415</v>
      </c>
      <c r="D7" s="6">
        <v>18000</v>
      </c>
      <c r="E7" s="8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>
        <v>101</v>
      </c>
      <c r="P7" s="9">
        <v>109.11</v>
      </c>
      <c r="Q7" s="12" t="s">
        <v>8327</v>
      </c>
      <c r="R7" t="s">
        <v>8328</v>
      </c>
      <c r="S7" s="15">
        <v>41834.695277777777</v>
      </c>
      <c r="T7" s="15">
        <v>41859.75</v>
      </c>
    </row>
    <row r="8" spans="1:20" ht="43.5" x14ac:dyDescent="0.35">
      <c r="A8">
        <v>1938</v>
      </c>
      <c r="B8" s="3" t="s">
        <v>1939</v>
      </c>
      <c r="C8" s="3" t="s">
        <v>6048</v>
      </c>
      <c r="D8" s="6">
        <v>15000</v>
      </c>
      <c r="E8" s="8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>
        <v>116</v>
      </c>
      <c r="P8" s="9">
        <v>152.54</v>
      </c>
      <c r="Q8" s="12" t="s">
        <v>8327</v>
      </c>
      <c r="R8" t="s">
        <v>8328</v>
      </c>
      <c r="S8" s="15">
        <v>41426.259618055556</v>
      </c>
      <c r="T8" s="15">
        <v>41457.208333333336</v>
      </c>
    </row>
    <row r="9" spans="1:20" ht="29" x14ac:dyDescent="0.35">
      <c r="A9">
        <v>1890</v>
      </c>
      <c r="B9" s="3" t="s">
        <v>1891</v>
      </c>
      <c r="C9" s="3" t="s">
        <v>6000</v>
      </c>
      <c r="D9" s="6">
        <v>12000</v>
      </c>
      <c r="E9" s="8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>
        <v>145</v>
      </c>
      <c r="P9" s="9">
        <v>70.53</v>
      </c>
      <c r="Q9" s="12" t="s">
        <v>8327</v>
      </c>
      <c r="R9" t="s">
        <v>8328</v>
      </c>
      <c r="S9" s="15">
        <v>41228.786203703705</v>
      </c>
      <c r="T9" s="15">
        <v>41258.786203703705</v>
      </c>
    </row>
    <row r="10" spans="1:20" ht="43.5" x14ac:dyDescent="0.35">
      <c r="A10">
        <v>2108</v>
      </c>
      <c r="B10" s="3" t="s">
        <v>2109</v>
      </c>
      <c r="C10" s="3" t="s">
        <v>6218</v>
      </c>
      <c r="D10" s="6">
        <v>16000</v>
      </c>
      <c r="E10" s="8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>
        <v>107</v>
      </c>
      <c r="P10" s="9">
        <v>89.9</v>
      </c>
      <c r="Q10" s="12" t="s">
        <v>8327</v>
      </c>
      <c r="R10" t="s">
        <v>8328</v>
      </c>
      <c r="S10" s="15">
        <v>41135.175694444442</v>
      </c>
      <c r="T10" s="15">
        <v>41162.163194444445</v>
      </c>
    </row>
    <row r="11" spans="1:20" ht="43.5" x14ac:dyDescent="0.35">
      <c r="A11">
        <v>2316</v>
      </c>
      <c r="B11" s="3" t="s">
        <v>2317</v>
      </c>
      <c r="C11" s="3" t="s">
        <v>6426</v>
      </c>
      <c r="D11" s="6">
        <v>15000</v>
      </c>
      <c r="E11" s="8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>
        <v>104</v>
      </c>
      <c r="P11" s="9">
        <v>78.03</v>
      </c>
      <c r="Q11" s="12" t="s">
        <v>8327</v>
      </c>
      <c r="R11" t="s">
        <v>8328</v>
      </c>
      <c r="S11" s="15">
        <v>40079.725115740745</v>
      </c>
      <c r="T11" s="15">
        <v>40156.76666666667</v>
      </c>
    </row>
    <row r="12" spans="1:20" ht="29" x14ac:dyDescent="0.35">
      <c r="A12">
        <v>2103</v>
      </c>
      <c r="B12" s="3" t="s">
        <v>2104</v>
      </c>
      <c r="C12" s="3" t="s">
        <v>6213</v>
      </c>
      <c r="D12" s="6">
        <v>7777</v>
      </c>
      <c r="E12" s="8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>
        <v>146</v>
      </c>
      <c r="P12" s="9">
        <v>98.82</v>
      </c>
      <c r="Q12" s="12" t="s">
        <v>8327</v>
      </c>
      <c r="R12" t="s">
        <v>8328</v>
      </c>
      <c r="S12" s="15">
        <v>41192.754942129628</v>
      </c>
      <c r="T12" s="15">
        <v>41222.7966087963</v>
      </c>
    </row>
    <row r="13" spans="1:20" ht="43.5" x14ac:dyDescent="0.35">
      <c r="A13">
        <v>1939</v>
      </c>
      <c r="B13" s="3" t="s">
        <v>1940</v>
      </c>
      <c r="C13" s="3" t="s">
        <v>6049</v>
      </c>
      <c r="D13" s="6">
        <v>10000</v>
      </c>
      <c r="E13" s="8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>
        <v>111</v>
      </c>
      <c r="P13" s="9">
        <v>115.31</v>
      </c>
      <c r="Q13" s="12" t="s">
        <v>8327</v>
      </c>
      <c r="R13" t="s">
        <v>8328</v>
      </c>
      <c r="S13" s="15">
        <v>41313.985046296293</v>
      </c>
      <c r="T13" s="15">
        <v>41343.943379629629</v>
      </c>
    </row>
    <row r="14" spans="1:20" ht="43.5" x14ac:dyDescent="0.35">
      <c r="A14">
        <v>1891</v>
      </c>
      <c r="B14" s="3" t="s">
        <v>1892</v>
      </c>
      <c r="C14" s="3" t="s">
        <v>6001</v>
      </c>
      <c r="D14" s="6">
        <v>10000</v>
      </c>
      <c r="E14" s="8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>
        <v>106</v>
      </c>
      <c r="P14" s="9">
        <v>87.96</v>
      </c>
      <c r="Q14" s="12" t="s">
        <v>8327</v>
      </c>
      <c r="R14" t="s">
        <v>8328</v>
      </c>
      <c r="S14" s="15">
        <v>40335.798078703701</v>
      </c>
      <c r="T14" s="15">
        <v>40381.25</v>
      </c>
    </row>
    <row r="15" spans="1:20" ht="43.5" x14ac:dyDescent="0.35">
      <c r="A15">
        <v>1933</v>
      </c>
      <c r="B15" s="3" t="s">
        <v>1934</v>
      </c>
      <c r="C15" s="3" t="s">
        <v>6043</v>
      </c>
      <c r="D15" s="6">
        <v>6000</v>
      </c>
      <c r="E15" s="8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>
        <v>172</v>
      </c>
      <c r="P15" s="9">
        <v>94.05</v>
      </c>
      <c r="Q15" s="12" t="s">
        <v>8327</v>
      </c>
      <c r="R15" t="s">
        <v>8328</v>
      </c>
      <c r="S15" s="15">
        <v>41879.130868055552</v>
      </c>
      <c r="T15" s="15">
        <v>41909.130868055552</v>
      </c>
    </row>
    <row r="16" spans="1:20" ht="43.5" x14ac:dyDescent="0.35">
      <c r="A16">
        <v>2478</v>
      </c>
      <c r="B16" s="3" t="s">
        <v>2478</v>
      </c>
      <c r="C16" s="3" t="s">
        <v>6588</v>
      </c>
      <c r="D16" s="6">
        <v>8000</v>
      </c>
      <c r="E16" s="8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>
        <v>128</v>
      </c>
      <c r="P16" s="9">
        <v>129.11000000000001</v>
      </c>
      <c r="Q16" s="12" t="s">
        <v>8327</v>
      </c>
      <c r="R16" t="s">
        <v>8328</v>
      </c>
      <c r="S16" s="15">
        <v>41257.950381944444</v>
      </c>
      <c r="T16" s="15">
        <v>41287.950381944444</v>
      </c>
    </row>
    <row r="17" spans="1:20" ht="43.5" x14ac:dyDescent="0.35">
      <c r="A17">
        <v>2472</v>
      </c>
      <c r="B17" s="3" t="s">
        <v>2473</v>
      </c>
      <c r="C17" s="3" t="s">
        <v>6582</v>
      </c>
      <c r="D17" s="6">
        <v>7500</v>
      </c>
      <c r="E17" s="8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>
        <v>136</v>
      </c>
      <c r="P17" s="9">
        <v>97.9</v>
      </c>
      <c r="Q17" s="12" t="s">
        <v>8327</v>
      </c>
      <c r="R17" t="s">
        <v>8328</v>
      </c>
      <c r="S17" s="15">
        <v>40354.11550925926</v>
      </c>
      <c r="T17" s="15">
        <v>40425.043749999997</v>
      </c>
    </row>
    <row r="18" spans="1:20" ht="29" x14ac:dyDescent="0.35">
      <c r="A18">
        <v>2311</v>
      </c>
      <c r="B18" s="3" t="s">
        <v>2312</v>
      </c>
      <c r="C18" s="3" t="s">
        <v>6421</v>
      </c>
      <c r="D18" s="6">
        <v>9000</v>
      </c>
      <c r="E18" s="8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>
        <v>104</v>
      </c>
      <c r="P18" s="9">
        <v>90.1</v>
      </c>
      <c r="Q18" s="12" t="s">
        <v>8327</v>
      </c>
      <c r="R18" t="s">
        <v>8328</v>
      </c>
      <c r="S18" s="15">
        <v>41736.004502314812</v>
      </c>
      <c r="T18" s="15">
        <v>41766.004502314812</v>
      </c>
    </row>
    <row r="19" spans="1:20" ht="43.5" x14ac:dyDescent="0.35">
      <c r="A19">
        <v>1895</v>
      </c>
      <c r="B19" s="3" t="s">
        <v>1896</v>
      </c>
      <c r="C19" s="3" t="s">
        <v>6005</v>
      </c>
      <c r="D19" s="6">
        <v>9072</v>
      </c>
      <c r="E19" s="8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>
        <v>102</v>
      </c>
      <c r="P19" s="9">
        <v>196.34</v>
      </c>
      <c r="Q19" s="12" t="s">
        <v>8327</v>
      </c>
      <c r="R19" t="s">
        <v>8328</v>
      </c>
      <c r="S19" s="15">
        <v>42267.746782407412</v>
      </c>
      <c r="T19" s="15">
        <v>42297.746782407412</v>
      </c>
    </row>
    <row r="20" spans="1:20" ht="43.5" x14ac:dyDescent="0.35">
      <c r="A20">
        <v>2090</v>
      </c>
      <c r="B20" s="3" t="s">
        <v>2091</v>
      </c>
      <c r="C20" s="3" t="s">
        <v>6200</v>
      </c>
      <c r="D20" s="6">
        <v>8000</v>
      </c>
      <c r="E20" s="8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>
        <v>115</v>
      </c>
      <c r="P20" s="9">
        <v>57.52</v>
      </c>
      <c r="Q20" s="12" t="s">
        <v>8327</v>
      </c>
      <c r="R20" t="s">
        <v>8328</v>
      </c>
      <c r="S20" s="15">
        <v>41299.381423611114</v>
      </c>
      <c r="T20" s="15">
        <v>41329.381423611114</v>
      </c>
    </row>
    <row r="21" spans="1:20" ht="29" x14ac:dyDescent="0.35">
      <c r="A21">
        <v>2313</v>
      </c>
      <c r="B21" s="3" t="s">
        <v>2314</v>
      </c>
      <c r="C21" s="3" t="s">
        <v>6423</v>
      </c>
      <c r="D21" s="6">
        <v>5000</v>
      </c>
      <c r="E21" s="8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>
        <v>176</v>
      </c>
      <c r="P21" s="9">
        <v>56</v>
      </c>
      <c r="Q21" s="12" t="s">
        <v>8327</v>
      </c>
      <c r="R21" t="s">
        <v>8328</v>
      </c>
      <c r="S21" s="15">
        <v>41002.958634259259</v>
      </c>
      <c r="T21" s="15">
        <v>41032.958634259259</v>
      </c>
    </row>
    <row r="22" spans="1:20" ht="43.5" x14ac:dyDescent="0.35">
      <c r="A22">
        <v>1936</v>
      </c>
      <c r="B22" s="3" t="s">
        <v>1937</v>
      </c>
      <c r="C22" s="3" t="s">
        <v>6046</v>
      </c>
      <c r="D22" s="6">
        <v>7500</v>
      </c>
      <c r="E22" s="8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>
        <v>117</v>
      </c>
      <c r="P22" s="9">
        <v>60.27</v>
      </c>
      <c r="Q22" s="12" t="s">
        <v>8327</v>
      </c>
      <c r="R22" t="s">
        <v>8328</v>
      </c>
      <c r="S22" s="15">
        <v>40852.889699074076</v>
      </c>
      <c r="T22" s="15">
        <v>40883.249305555553</v>
      </c>
    </row>
    <row r="23" spans="1:20" ht="43.5" x14ac:dyDescent="0.35">
      <c r="A23">
        <v>2499</v>
      </c>
      <c r="B23" s="3" t="s">
        <v>2499</v>
      </c>
      <c r="C23" s="3" t="s">
        <v>6609</v>
      </c>
      <c r="D23" s="6">
        <v>4000</v>
      </c>
      <c r="E23" s="8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>
        <v>203</v>
      </c>
      <c r="P23" s="9">
        <v>47.68</v>
      </c>
      <c r="Q23" s="12" t="s">
        <v>8327</v>
      </c>
      <c r="R23" t="s">
        <v>8328</v>
      </c>
      <c r="S23" s="15">
        <v>41226.648576388885</v>
      </c>
      <c r="T23" s="15">
        <v>41274.75</v>
      </c>
    </row>
    <row r="24" spans="1:20" ht="43.5" x14ac:dyDescent="0.35">
      <c r="A24">
        <v>2120</v>
      </c>
      <c r="B24" s="3" t="s">
        <v>2121</v>
      </c>
      <c r="C24" s="3" t="s">
        <v>6230</v>
      </c>
      <c r="D24" s="6">
        <v>8000</v>
      </c>
      <c r="E24" s="8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>
        <v>101</v>
      </c>
      <c r="P24" s="9">
        <v>116.96</v>
      </c>
      <c r="Q24" s="12" t="s">
        <v>8327</v>
      </c>
      <c r="R24" t="s">
        <v>8328</v>
      </c>
      <c r="S24" s="15">
        <v>41591.964537037034</v>
      </c>
      <c r="T24" s="15">
        <v>41640.964537037034</v>
      </c>
    </row>
    <row r="25" spans="1:20" ht="43.5" x14ac:dyDescent="0.35">
      <c r="A25">
        <v>2461</v>
      </c>
      <c r="B25" s="3" t="s">
        <v>2462</v>
      </c>
      <c r="C25" s="3" t="s">
        <v>6571</v>
      </c>
      <c r="D25" s="6">
        <v>7500</v>
      </c>
      <c r="E25" s="8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>
        <v>104</v>
      </c>
      <c r="P25" s="9">
        <v>90.52</v>
      </c>
      <c r="Q25" s="12" t="s">
        <v>8327</v>
      </c>
      <c r="R25" t="s">
        <v>8328</v>
      </c>
      <c r="S25" s="15">
        <v>40784.012696759259</v>
      </c>
      <c r="T25" s="15">
        <v>40817.125</v>
      </c>
    </row>
    <row r="26" spans="1:20" ht="43.5" x14ac:dyDescent="0.35">
      <c r="A26">
        <v>2085</v>
      </c>
      <c r="B26" s="3" t="s">
        <v>2086</v>
      </c>
      <c r="C26" s="3" t="s">
        <v>6195</v>
      </c>
      <c r="D26" s="6">
        <v>6000</v>
      </c>
      <c r="E26" s="8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>
        <v>124</v>
      </c>
      <c r="P26" s="9">
        <v>89.3</v>
      </c>
      <c r="Q26" s="12" t="s">
        <v>8327</v>
      </c>
      <c r="R26" t="s">
        <v>8328</v>
      </c>
      <c r="S26" s="15">
        <v>41075.835497685184</v>
      </c>
      <c r="T26" s="15">
        <v>41105.835497685184</v>
      </c>
    </row>
    <row r="27" spans="1:20" x14ac:dyDescent="0.35">
      <c r="A27">
        <v>2113</v>
      </c>
      <c r="B27" s="3" t="s">
        <v>2114</v>
      </c>
      <c r="C27" s="3" t="s">
        <v>6223</v>
      </c>
      <c r="D27" s="6">
        <v>7000</v>
      </c>
      <c r="E27" s="8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>
        <v>105</v>
      </c>
      <c r="P27" s="9">
        <v>68.599999999999994</v>
      </c>
      <c r="Q27" s="12" t="s">
        <v>8327</v>
      </c>
      <c r="R27" t="s">
        <v>8328</v>
      </c>
      <c r="S27" s="15">
        <v>41870.86546296296</v>
      </c>
      <c r="T27" s="15">
        <v>41905.86546296296</v>
      </c>
    </row>
    <row r="28" spans="1:20" ht="43.5" x14ac:dyDescent="0.35">
      <c r="A28">
        <v>2303</v>
      </c>
      <c r="B28" s="3" t="s">
        <v>2304</v>
      </c>
      <c r="C28" s="3" t="s">
        <v>6413</v>
      </c>
      <c r="D28" s="6">
        <v>6450</v>
      </c>
      <c r="E28" s="8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>
        <v>109</v>
      </c>
      <c r="P28" s="9">
        <v>68.48</v>
      </c>
      <c r="Q28" s="12" t="s">
        <v>8327</v>
      </c>
      <c r="R28" t="s">
        <v>8328</v>
      </c>
      <c r="S28" s="15">
        <v>40850.111064814817</v>
      </c>
      <c r="T28" s="15">
        <v>40890.152731481481</v>
      </c>
    </row>
    <row r="29" spans="1:20" ht="29" x14ac:dyDescent="0.35">
      <c r="A29">
        <v>2301</v>
      </c>
      <c r="B29" s="3" t="s">
        <v>2302</v>
      </c>
      <c r="C29" s="3" t="s">
        <v>6411</v>
      </c>
      <c r="D29" s="6">
        <v>5000</v>
      </c>
      <c r="E29" s="8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>
        <v>134</v>
      </c>
      <c r="P29" s="9">
        <v>31.66</v>
      </c>
      <c r="Q29" s="12" t="s">
        <v>8327</v>
      </c>
      <c r="R29" t="s">
        <v>8328</v>
      </c>
      <c r="S29" s="15">
        <v>41416.146944444445</v>
      </c>
      <c r="T29" s="15">
        <v>41446.146944444445</v>
      </c>
    </row>
    <row r="30" spans="1:20" ht="43.5" x14ac:dyDescent="0.35">
      <c r="A30">
        <v>1897</v>
      </c>
      <c r="B30" s="3" t="s">
        <v>1898</v>
      </c>
      <c r="C30" s="3" t="s">
        <v>6007</v>
      </c>
      <c r="D30" s="6">
        <v>6350</v>
      </c>
      <c r="E30" s="8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>
        <v>102</v>
      </c>
      <c r="P30" s="9">
        <v>35.549999999999997</v>
      </c>
      <c r="Q30" s="12" t="s">
        <v>8327</v>
      </c>
      <c r="R30" t="s">
        <v>8328</v>
      </c>
      <c r="S30" s="15">
        <v>41680.583402777782</v>
      </c>
      <c r="T30" s="15">
        <v>41702.875</v>
      </c>
    </row>
    <row r="31" spans="1:20" ht="29" x14ac:dyDescent="0.35">
      <c r="A31">
        <v>2309</v>
      </c>
      <c r="B31" s="3" t="s">
        <v>2310</v>
      </c>
      <c r="C31" s="3" t="s">
        <v>6419</v>
      </c>
      <c r="D31" s="6">
        <v>6000</v>
      </c>
      <c r="E31" s="8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>
        <v>107</v>
      </c>
      <c r="P31" s="9">
        <v>59.82</v>
      </c>
      <c r="Q31" s="12" t="s">
        <v>8327</v>
      </c>
      <c r="R31" t="s">
        <v>8328</v>
      </c>
      <c r="S31" s="15">
        <v>41307.987696759257</v>
      </c>
      <c r="T31" s="15">
        <v>41342.987696759257</v>
      </c>
    </row>
    <row r="32" spans="1:20" ht="43.5" x14ac:dyDescent="0.35">
      <c r="A32">
        <v>1934</v>
      </c>
      <c r="B32" s="3" t="s">
        <v>1935</v>
      </c>
      <c r="C32" s="3" t="s">
        <v>6044</v>
      </c>
      <c r="D32" s="6">
        <v>5000</v>
      </c>
      <c r="E32" s="8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>
        <v>124</v>
      </c>
      <c r="P32" s="9">
        <v>80.27</v>
      </c>
      <c r="Q32" s="12" t="s">
        <v>8327</v>
      </c>
      <c r="R32" t="s">
        <v>8328</v>
      </c>
      <c r="S32" s="15">
        <v>40865.867141203707</v>
      </c>
      <c r="T32" s="15">
        <v>40902.208333333336</v>
      </c>
    </row>
    <row r="33" spans="1:20" ht="29" x14ac:dyDescent="0.35">
      <c r="A33">
        <v>2092</v>
      </c>
      <c r="B33" s="3" t="s">
        <v>2093</v>
      </c>
      <c r="C33" s="3" t="s">
        <v>6202</v>
      </c>
      <c r="D33" s="6">
        <v>6000</v>
      </c>
      <c r="E33" s="8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>
        <v>101</v>
      </c>
      <c r="P33" s="9">
        <v>110.49</v>
      </c>
      <c r="Q33" s="12" t="s">
        <v>8327</v>
      </c>
      <c r="R33" t="s">
        <v>8328</v>
      </c>
      <c r="S33" s="15">
        <v>40763.707546296297</v>
      </c>
      <c r="T33" s="15">
        <v>40823.707546296297</v>
      </c>
    </row>
    <row r="34" spans="1:20" ht="43.5" x14ac:dyDescent="0.35">
      <c r="A34">
        <v>2318</v>
      </c>
      <c r="B34" s="3" t="s">
        <v>2319</v>
      </c>
      <c r="C34" s="3" t="s">
        <v>6428</v>
      </c>
      <c r="D34" s="6">
        <v>5000</v>
      </c>
      <c r="E34" s="8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>
        <v>121</v>
      </c>
      <c r="P34" s="9">
        <v>37.130000000000003</v>
      </c>
      <c r="Q34" s="12" t="s">
        <v>8327</v>
      </c>
      <c r="R34" t="s">
        <v>8328</v>
      </c>
      <c r="S34" s="15">
        <v>40050.643680555557</v>
      </c>
      <c r="T34" s="15">
        <v>40082.165972222225</v>
      </c>
    </row>
    <row r="35" spans="1:20" ht="29" x14ac:dyDescent="0.35">
      <c r="A35">
        <v>2304</v>
      </c>
      <c r="B35" s="3" t="s">
        <v>2305</v>
      </c>
      <c r="C35" s="3" t="s">
        <v>6414</v>
      </c>
      <c r="D35" s="6">
        <v>6000</v>
      </c>
      <c r="E35" s="8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>
        <v>101</v>
      </c>
      <c r="P35" s="9">
        <v>53.47</v>
      </c>
      <c r="Q35" s="12" t="s">
        <v>8327</v>
      </c>
      <c r="R35" t="s">
        <v>8328</v>
      </c>
      <c r="S35" s="15">
        <v>40502.815868055557</v>
      </c>
      <c r="T35" s="15">
        <v>40544.207638888889</v>
      </c>
    </row>
    <row r="36" spans="1:20" ht="43.5" x14ac:dyDescent="0.35">
      <c r="A36">
        <v>2098</v>
      </c>
      <c r="B36" s="3" t="s">
        <v>2099</v>
      </c>
      <c r="C36" s="3" t="s">
        <v>6208</v>
      </c>
      <c r="D36" s="6">
        <v>6000</v>
      </c>
      <c r="E36" s="8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>
        <v>100</v>
      </c>
      <c r="P36" s="9">
        <v>188.13</v>
      </c>
      <c r="Q36" s="12" t="s">
        <v>8327</v>
      </c>
      <c r="R36" t="s">
        <v>8328</v>
      </c>
      <c r="S36" s="15">
        <v>40946.11383101852</v>
      </c>
      <c r="T36" s="15">
        <v>40976.11383101852</v>
      </c>
    </row>
    <row r="37" spans="1:20" ht="29" x14ac:dyDescent="0.35">
      <c r="A37">
        <v>2496</v>
      </c>
      <c r="B37" s="3" t="s">
        <v>2496</v>
      </c>
      <c r="C37" s="3" t="s">
        <v>6606</v>
      </c>
      <c r="D37" s="6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>
        <v>100</v>
      </c>
      <c r="P37" s="9">
        <v>600</v>
      </c>
      <c r="Q37" s="12" t="s">
        <v>8327</v>
      </c>
      <c r="R37" t="s">
        <v>8328</v>
      </c>
      <c r="S37" s="15">
        <v>41327.996435185189</v>
      </c>
      <c r="T37" s="15">
        <v>41362.954768518517</v>
      </c>
    </row>
    <row r="38" spans="1:20" ht="43.5" x14ac:dyDescent="0.35">
      <c r="A38">
        <v>1932</v>
      </c>
      <c r="B38" s="3" t="s">
        <v>1933</v>
      </c>
      <c r="C38" s="3" t="s">
        <v>6042</v>
      </c>
      <c r="D38" s="6">
        <v>5250</v>
      </c>
      <c r="E38" s="8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>
        <v>107</v>
      </c>
      <c r="P38" s="9">
        <v>70.209999999999994</v>
      </c>
      <c r="Q38" s="12" t="s">
        <v>8327</v>
      </c>
      <c r="R38" t="s">
        <v>8328</v>
      </c>
      <c r="S38" s="15">
        <v>40911.809872685182</v>
      </c>
      <c r="T38" s="15">
        <v>40932.809872685182</v>
      </c>
    </row>
    <row r="39" spans="1:20" ht="43.5" x14ac:dyDescent="0.35">
      <c r="A39">
        <v>2320</v>
      </c>
      <c r="B39" s="3" t="s">
        <v>2321</v>
      </c>
      <c r="C39" s="3" t="s">
        <v>6430</v>
      </c>
      <c r="D39" s="6">
        <v>5000</v>
      </c>
      <c r="E39" s="8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>
        <v>109</v>
      </c>
      <c r="P39" s="9">
        <v>61.04</v>
      </c>
      <c r="Q39" s="12" t="s">
        <v>8327</v>
      </c>
      <c r="R39" t="s">
        <v>8328</v>
      </c>
      <c r="S39" s="15">
        <v>41696.817129629628</v>
      </c>
      <c r="T39" s="15">
        <v>41731.775462962964</v>
      </c>
    </row>
    <row r="40" spans="1:20" ht="29" x14ac:dyDescent="0.35">
      <c r="A40">
        <v>1885</v>
      </c>
      <c r="B40" s="3" t="s">
        <v>1886</v>
      </c>
      <c r="C40" s="3" t="s">
        <v>5995</v>
      </c>
      <c r="D40" s="6">
        <v>4575</v>
      </c>
      <c r="E40" s="8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>
        <v>116</v>
      </c>
      <c r="P40" s="9">
        <v>50.69</v>
      </c>
      <c r="Q40" s="12" t="s">
        <v>8327</v>
      </c>
      <c r="R40" t="s">
        <v>8328</v>
      </c>
      <c r="S40" s="15">
        <v>41099.093865740739</v>
      </c>
      <c r="T40" s="15">
        <v>41131.916666666664</v>
      </c>
    </row>
    <row r="41" spans="1:20" ht="43.5" x14ac:dyDescent="0.35">
      <c r="A41">
        <v>2114</v>
      </c>
      <c r="B41" s="3" t="s">
        <v>2115</v>
      </c>
      <c r="C41" s="3" t="s">
        <v>6224</v>
      </c>
      <c r="D41" s="6">
        <v>5000</v>
      </c>
      <c r="E41" s="8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>
        <v>105</v>
      </c>
      <c r="P41" s="9">
        <v>35.61</v>
      </c>
      <c r="Q41" s="12" t="s">
        <v>8327</v>
      </c>
      <c r="R41" t="s">
        <v>8328</v>
      </c>
      <c r="S41" s="15">
        <v>40458.815625000003</v>
      </c>
      <c r="T41" s="15">
        <v>40521.207638888889</v>
      </c>
    </row>
    <row r="42" spans="1:20" ht="29" x14ac:dyDescent="0.35">
      <c r="A42">
        <v>2105</v>
      </c>
      <c r="B42" s="3" t="s">
        <v>2106</v>
      </c>
      <c r="C42" s="3" t="s">
        <v>6215</v>
      </c>
      <c r="D42" s="6">
        <v>2000</v>
      </c>
      <c r="E42" s="8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>
        <v>254</v>
      </c>
      <c r="P42" s="9">
        <v>51.31</v>
      </c>
      <c r="Q42" s="12" t="s">
        <v>8327</v>
      </c>
      <c r="R42" t="s">
        <v>8328</v>
      </c>
      <c r="S42" s="15">
        <v>41951.788807870369</v>
      </c>
      <c r="T42" s="15">
        <v>41964.166666666672</v>
      </c>
    </row>
    <row r="43" spans="1:20" ht="43.5" x14ac:dyDescent="0.35">
      <c r="A43">
        <v>2474</v>
      </c>
      <c r="B43" s="3" t="s">
        <v>2475</v>
      </c>
      <c r="C43" s="3" t="s">
        <v>6584</v>
      </c>
      <c r="D43" s="6">
        <v>5000</v>
      </c>
      <c r="E43" s="8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>
        <v>100</v>
      </c>
      <c r="P43" s="9">
        <v>131.58000000000001</v>
      </c>
      <c r="Q43" s="12" t="s">
        <v>8327</v>
      </c>
      <c r="R43" t="s">
        <v>8328</v>
      </c>
      <c r="S43" s="15">
        <v>40417.011296296296</v>
      </c>
      <c r="T43" s="15">
        <v>40462.011296296296</v>
      </c>
    </row>
    <row r="44" spans="1:20" ht="43.5" x14ac:dyDescent="0.35">
      <c r="A44">
        <v>2489</v>
      </c>
      <c r="B44" s="3" t="s">
        <v>2489</v>
      </c>
      <c r="C44" s="3" t="s">
        <v>6599</v>
      </c>
      <c r="D44" s="6">
        <v>3500</v>
      </c>
      <c r="E44" s="8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>
        <v>134</v>
      </c>
      <c r="P44" s="9">
        <v>62.38</v>
      </c>
      <c r="Q44" s="12" t="s">
        <v>8327</v>
      </c>
      <c r="R44" t="s">
        <v>8328</v>
      </c>
      <c r="S44" s="15">
        <v>41373.690266203703</v>
      </c>
      <c r="T44" s="15">
        <v>41403.690266203703</v>
      </c>
    </row>
    <row r="45" spans="1:20" ht="43.5" x14ac:dyDescent="0.35">
      <c r="A45">
        <v>2481</v>
      </c>
      <c r="B45" s="3" t="s">
        <v>2481</v>
      </c>
      <c r="C45" s="3" t="s">
        <v>6591</v>
      </c>
      <c r="D45" s="6">
        <v>4000</v>
      </c>
      <c r="E45" s="8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>
        <v>113</v>
      </c>
      <c r="P45" s="9">
        <v>47.54</v>
      </c>
      <c r="Q45" s="12" t="s">
        <v>8327</v>
      </c>
      <c r="R45" t="s">
        <v>8328</v>
      </c>
      <c r="S45" s="15">
        <v>40999.645925925928</v>
      </c>
      <c r="T45" s="15">
        <v>41029.645925925928</v>
      </c>
    </row>
    <row r="46" spans="1:20" ht="29" x14ac:dyDescent="0.35">
      <c r="A46">
        <v>2497</v>
      </c>
      <c r="B46" s="3" t="s">
        <v>2497</v>
      </c>
      <c r="C46" s="3" t="s">
        <v>6607</v>
      </c>
      <c r="D46" s="6">
        <v>4000</v>
      </c>
      <c r="E46" s="8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>
        <v>113</v>
      </c>
      <c r="P46" s="9">
        <v>80.55</v>
      </c>
      <c r="Q46" s="12" t="s">
        <v>8327</v>
      </c>
      <c r="R46" t="s">
        <v>8328</v>
      </c>
      <c r="S46" s="15">
        <v>40730.878912037035</v>
      </c>
      <c r="T46" s="15">
        <v>40760.878912037035</v>
      </c>
    </row>
    <row r="47" spans="1:20" ht="29" x14ac:dyDescent="0.35">
      <c r="A47">
        <v>2109</v>
      </c>
      <c r="B47" s="3" t="s">
        <v>2110</v>
      </c>
      <c r="C47" s="3" t="s">
        <v>6219</v>
      </c>
      <c r="D47" s="6">
        <v>4000</v>
      </c>
      <c r="E47" s="8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>
        <v>107</v>
      </c>
      <c r="P47" s="9">
        <v>106.53</v>
      </c>
      <c r="Q47" s="12" t="s">
        <v>8327</v>
      </c>
      <c r="R47" t="s">
        <v>8328</v>
      </c>
      <c r="S47" s="15">
        <v>42160.708530092597</v>
      </c>
      <c r="T47" s="15">
        <v>42190.708530092597</v>
      </c>
    </row>
    <row r="48" spans="1:20" ht="43.5" x14ac:dyDescent="0.35">
      <c r="A48">
        <v>2094</v>
      </c>
      <c r="B48" s="3" t="s">
        <v>2095</v>
      </c>
      <c r="C48" s="3" t="s">
        <v>6204</v>
      </c>
      <c r="D48" s="6">
        <v>3500</v>
      </c>
      <c r="E48" s="8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>
        <v>121</v>
      </c>
      <c r="P48" s="9">
        <v>58.6</v>
      </c>
      <c r="Q48" s="12" t="s">
        <v>8327</v>
      </c>
      <c r="R48" t="s">
        <v>8328</v>
      </c>
      <c r="S48" s="15">
        <v>40939.02002314815</v>
      </c>
      <c r="T48" s="15">
        <v>40973.125</v>
      </c>
    </row>
    <row r="49" spans="1:20" ht="43.5" x14ac:dyDescent="0.35">
      <c r="A49">
        <v>2484</v>
      </c>
      <c r="B49" s="3" t="s">
        <v>2484</v>
      </c>
      <c r="C49" s="3" t="s">
        <v>6594</v>
      </c>
      <c r="D49" s="6">
        <v>3500</v>
      </c>
      <c r="E49" s="8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>
        <v>119</v>
      </c>
      <c r="P49" s="9">
        <v>46.4</v>
      </c>
      <c r="Q49" s="12" t="s">
        <v>8327</v>
      </c>
      <c r="R49" t="s">
        <v>8328</v>
      </c>
      <c r="S49" s="15">
        <v>40771.916701388887</v>
      </c>
      <c r="T49" s="15">
        <v>40801.916701388887</v>
      </c>
    </row>
    <row r="50" spans="1:20" ht="43.5" x14ac:dyDescent="0.35">
      <c r="A50">
        <v>1888</v>
      </c>
      <c r="B50" s="3" t="s">
        <v>1889</v>
      </c>
      <c r="C50" s="3" t="s">
        <v>5998</v>
      </c>
      <c r="D50" s="6">
        <v>2500</v>
      </c>
      <c r="E50" s="8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>
        <v>166</v>
      </c>
      <c r="P50" s="9">
        <v>46.65</v>
      </c>
      <c r="Q50" s="12" t="s">
        <v>8327</v>
      </c>
      <c r="R50" t="s">
        <v>8328</v>
      </c>
      <c r="S50" s="15">
        <v>40299.239953703705</v>
      </c>
      <c r="T50" s="15">
        <v>40330.207638888889</v>
      </c>
    </row>
    <row r="51" spans="1:20" ht="29" x14ac:dyDescent="0.35">
      <c r="A51">
        <v>2086</v>
      </c>
      <c r="B51" s="3" t="s">
        <v>2087</v>
      </c>
      <c r="C51" s="3" t="s">
        <v>6196</v>
      </c>
      <c r="D51" s="6">
        <v>4000</v>
      </c>
      <c r="E51" s="8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>
        <v>101</v>
      </c>
      <c r="P51" s="9">
        <v>115.09</v>
      </c>
      <c r="Q51" s="12" t="s">
        <v>8327</v>
      </c>
      <c r="R51" t="s">
        <v>8328</v>
      </c>
      <c r="S51" s="15">
        <v>40860.67050925926</v>
      </c>
      <c r="T51" s="15">
        <v>40891.207638888889</v>
      </c>
    </row>
    <row r="52" spans="1:20" ht="43.5" x14ac:dyDescent="0.35">
      <c r="A52">
        <v>2081</v>
      </c>
      <c r="B52" s="3" t="s">
        <v>2082</v>
      </c>
      <c r="C52" s="3" t="s">
        <v>6191</v>
      </c>
      <c r="D52" s="6">
        <v>3500</v>
      </c>
      <c r="E52" s="8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>
        <v>115</v>
      </c>
      <c r="P52" s="9">
        <v>72.91</v>
      </c>
      <c r="Q52" s="12" t="s">
        <v>8327</v>
      </c>
      <c r="R52" t="s">
        <v>8328</v>
      </c>
      <c r="S52" s="15">
        <v>41004.156886574077</v>
      </c>
      <c r="T52" s="15">
        <v>41045.207638888889</v>
      </c>
    </row>
    <row r="53" spans="1:20" x14ac:dyDescent="0.35">
      <c r="A53">
        <v>2099</v>
      </c>
      <c r="B53" s="3" t="s">
        <v>2100</v>
      </c>
      <c r="C53" s="3" t="s">
        <v>6209</v>
      </c>
      <c r="D53" s="6">
        <v>3000</v>
      </c>
      <c r="E53" s="8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>
        <v>132</v>
      </c>
      <c r="P53" s="9">
        <v>63.03</v>
      </c>
      <c r="Q53" s="12" t="s">
        <v>8327</v>
      </c>
      <c r="R53" t="s">
        <v>8328</v>
      </c>
      <c r="S53" s="15">
        <v>42173.746342592596</v>
      </c>
      <c r="T53" s="15">
        <v>42187.152777777781</v>
      </c>
    </row>
    <row r="54" spans="1:20" ht="29" x14ac:dyDescent="0.35">
      <c r="A54">
        <v>2302</v>
      </c>
      <c r="B54" s="3" t="s">
        <v>2303</v>
      </c>
      <c r="C54" s="3" t="s">
        <v>6412</v>
      </c>
      <c r="D54" s="6">
        <v>2300</v>
      </c>
      <c r="E54" s="8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>
        <v>171</v>
      </c>
      <c r="P54" s="9">
        <v>46.18</v>
      </c>
      <c r="Q54" s="12" t="s">
        <v>8327</v>
      </c>
      <c r="R54" t="s">
        <v>8328</v>
      </c>
      <c r="S54" s="15">
        <v>41605.868449074071</v>
      </c>
      <c r="T54" s="15">
        <v>41639.291666666664</v>
      </c>
    </row>
    <row r="55" spans="1:20" ht="43.5" x14ac:dyDescent="0.35">
      <c r="A55">
        <v>2306</v>
      </c>
      <c r="B55" s="3" t="s">
        <v>2307</v>
      </c>
      <c r="C55" s="3" t="s">
        <v>6416</v>
      </c>
      <c r="D55" s="6">
        <v>3500</v>
      </c>
      <c r="E55" s="8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v>107</v>
      </c>
      <c r="P55" s="9">
        <v>51.19</v>
      </c>
      <c r="Q55" s="12" t="s">
        <v>8327</v>
      </c>
      <c r="R55" t="s">
        <v>8328</v>
      </c>
      <c r="S55" s="15">
        <v>40948.16815972222</v>
      </c>
      <c r="T55" s="15">
        <v>40978.16815972222</v>
      </c>
    </row>
    <row r="56" spans="1:20" ht="43.5" x14ac:dyDescent="0.35">
      <c r="A56">
        <v>2088</v>
      </c>
      <c r="B56" s="3" t="s">
        <v>2089</v>
      </c>
      <c r="C56" s="3" t="s">
        <v>6198</v>
      </c>
      <c r="D56" s="6">
        <v>3000</v>
      </c>
      <c r="E56" s="8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>
        <v>116</v>
      </c>
      <c r="P56" s="9">
        <v>46.2</v>
      </c>
      <c r="Q56" s="12" t="s">
        <v>8327</v>
      </c>
      <c r="R56" t="s">
        <v>8328</v>
      </c>
      <c r="S56" s="15">
        <v>40395.714722222219</v>
      </c>
      <c r="T56" s="15">
        <v>40432.165972222225</v>
      </c>
    </row>
    <row r="57" spans="1:20" ht="29" x14ac:dyDescent="0.35">
      <c r="A57">
        <v>1881</v>
      </c>
      <c r="B57" s="3" t="s">
        <v>1882</v>
      </c>
      <c r="C57" s="3" t="s">
        <v>5991</v>
      </c>
      <c r="D57" s="6">
        <v>2000</v>
      </c>
      <c r="E57" s="8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>
        <v>173</v>
      </c>
      <c r="P57" s="9">
        <v>49.34</v>
      </c>
      <c r="Q57" s="12" t="s">
        <v>8327</v>
      </c>
      <c r="R57" t="s">
        <v>8328</v>
      </c>
      <c r="S57" s="15">
        <v>42043.152650462958</v>
      </c>
      <c r="T57" s="15">
        <v>42073.110983796301</v>
      </c>
    </row>
    <row r="58" spans="1:20" ht="43.5" x14ac:dyDescent="0.35">
      <c r="A58">
        <v>1924</v>
      </c>
      <c r="B58" s="3" t="s">
        <v>1925</v>
      </c>
      <c r="C58" s="3" t="s">
        <v>6034</v>
      </c>
      <c r="D58" s="6">
        <v>3000</v>
      </c>
      <c r="E58" s="8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>
        <v>114</v>
      </c>
      <c r="P58" s="9">
        <v>104</v>
      </c>
      <c r="Q58" s="12" t="s">
        <v>8327</v>
      </c>
      <c r="R58" t="s">
        <v>8328</v>
      </c>
      <c r="S58" s="15">
        <v>41626.761053240742</v>
      </c>
      <c r="T58" s="15">
        <v>41654.814583333333</v>
      </c>
    </row>
    <row r="59" spans="1:20" ht="29" x14ac:dyDescent="0.35">
      <c r="A59">
        <v>2115</v>
      </c>
      <c r="B59" s="3" t="s">
        <v>2116</v>
      </c>
      <c r="C59" s="3" t="s">
        <v>6225</v>
      </c>
      <c r="D59" s="6">
        <v>1500</v>
      </c>
      <c r="E59" s="8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>
        <v>226</v>
      </c>
      <c r="P59" s="9">
        <v>94.03</v>
      </c>
      <c r="Q59" s="12" t="s">
        <v>8327</v>
      </c>
      <c r="R59" t="s">
        <v>8328</v>
      </c>
      <c r="S59" s="15">
        <v>40564.081030092595</v>
      </c>
      <c r="T59" s="15">
        <v>40594.081030092595</v>
      </c>
    </row>
    <row r="60" spans="1:20" ht="43.5" x14ac:dyDescent="0.35">
      <c r="A60">
        <v>1882</v>
      </c>
      <c r="B60" s="3" t="s">
        <v>1883</v>
      </c>
      <c r="C60" s="3" t="s">
        <v>5992</v>
      </c>
      <c r="D60" s="6">
        <v>3350</v>
      </c>
      <c r="E60" s="8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>
        <v>101</v>
      </c>
      <c r="P60" s="9">
        <v>41.73</v>
      </c>
      <c r="Q60" s="12" t="s">
        <v>8327</v>
      </c>
      <c r="R60" t="s">
        <v>8328</v>
      </c>
      <c r="S60" s="15">
        <v>41067.949212962965</v>
      </c>
      <c r="T60" s="15">
        <v>41100.991666666669</v>
      </c>
    </row>
    <row r="61" spans="1:20" ht="29" x14ac:dyDescent="0.35">
      <c r="A61">
        <v>2476</v>
      </c>
      <c r="B61" s="3" t="s">
        <v>2477</v>
      </c>
      <c r="C61" s="3" t="s">
        <v>6586</v>
      </c>
      <c r="D61" s="6">
        <v>3200</v>
      </c>
      <c r="E61" s="8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>
        <v>105</v>
      </c>
      <c r="P61" s="9">
        <v>61.1</v>
      </c>
      <c r="Q61" s="12" t="s">
        <v>8327</v>
      </c>
      <c r="R61" t="s">
        <v>8328</v>
      </c>
      <c r="S61" s="15">
        <v>41913.328356481477</v>
      </c>
      <c r="T61" s="15">
        <v>41946.370023148149</v>
      </c>
    </row>
    <row r="62" spans="1:20" ht="29" x14ac:dyDescent="0.35">
      <c r="A62">
        <v>2462</v>
      </c>
      <c r="B62" s="3" t="s">
        <v>2463</v>
      </c>
      <c r="C62" s="3" t="s">
        <v>6572</v>
      </c>
      <c r="D62" s="6">
        <v>3000</v>
      </c>
      <c r="E62" s="8">
        <v>3321.25</v>
      </c>
      <c r="F62" t="s">
        <v>8218</v>
      </c>
      <c r="G62" t="s">
        <v>8223</v>
      </c>
      <c r="H62" t="s">
        <v>8245</v>
      </c>
      <c r="I62">
        <v>1342672096</v>
      </c>
      <c r="J62">
        <v>1340944096</v>
      </c>
      <c r="K62" t="b">
        <v>0</v>
      </c>
      <c r="L62">
        <v>115</v>
      </c>
      <c r="M62" t="b">
        <v>1</v>
      </c>
      <c r="N62" t="s">
        <v>8277</v>
      </c>
      <c r="O62">
        <v>111</v>
      </c>
      <c r="P62" s="9">
        <v>28.88</v>
      </c>
      <c r="Q62" s="12" t="s">
        <v>8327</v>
      </c>
      <c r="R62" t="s">
        <v>8328</v>
      </c>
      <c r="S62" s="15">
        <v>41089.186296296299</v>
      </c>
      <c r="T62" s="15">
        <v>41109.186296296299</v>
      </c>
    </row>
    <row r="63" spans="1:20" ht="29" x14ac:dyDescent="0.35">
      <c r="A63">
        <v>2084</v>
      </c>
      <c r="B63" s="3" t="s">
        <v>2085</v>
      </c>
      <c r="C63" s="3" t="s">
        <v>6194</v>
      </c>
      <c r="D63" s="6">
        <v>3000</v>
      </c>
      <c r="E63" s="8">
        <v>3250</v>
      </c>
      <c r="F63" t="s">
        <v>8218</v>
      </c>
      <c r="G63" t="s">
        <v>8223</v>
      </c>
      <c r="H63" t="s">
        <v>8245</v>
      </c>
      <c r="I63">
        <v>1399186740</v>
      </c>
      <c r="J63">
        <v>1396468782</v>
      </c>
      <c r="K63" t="b">
        <v>0</v>
      </c>
      <c r="L63">
        <v>46</v>
      </c>
      <c r="M63" t="b">
        <v>1</v>
      </c>
      <c r="N63" t="s">
        <v>8277</v>
      </c>
      <c r="O63">
        <v>108</v>
      </c>
      <c r="P63" s="9">
        <v>70.650000000000006</v>
      </c>
      <c r="Q63" s="12" t="s">
        <v>8327</v>
      </c>
      <c r="R63" t="s">
        <v>8328</v>
      </c>
      <c r="S63" s="15">
        <v>41731.833124999997</v>
      </c>
      <c r="T63" s="15">
        <v>41763.290972222225</v>
      </c>
    </row>
    <row r="64" spans="1:20" ht="29" x14ac:dyDescent="0.35">
      <c r="A64">
        <v>2312</v>
      </c>
      <c r="B64" s="3" t="s">
        <v>2313</v>
      </c>
      <c r="C64" s="3" t="s">
        <v>6422</v>
      </c>
      <c r="D64" s="6">
        <v>3000</v>
      </c>
      <c r="E64" s="8">
        <v>3236</v>
      </c>
      <c r="F64" t="s">
        <v>8218</v>
      </c>
      <c r="G64" t="s">
        <v>8223</v>
      </c>
      <c r="H64" t="s">
        <v>8245</v>
      </c>
      <c r="I64">
        <v>1397862000</v>
      </c>
      <c r="J64">
        <v>1395155478</v>
      </c>
      <c r="K64" t="b">
        <v>1</v>
      </c>
      <c r="L64">
        <v>79</v>
      </c>
      <c r="M64" t="b">
        <v>1</v>
      </c>
      <c r="N64" t="s">
        <v>8277</v>
      </c>
      <c r="O64">
        <v>108</v>
      </c>
      <c r="P64" s="9">
        <v>40.96</v>
      </c>
      <c r="Q64" s="12" t="s">
        <v>8327</v>
      </c>
      <c r="R64" t="s">
        <v>8328</v>
      </c>
      <c r="S64" s="15">
        <v>41716.632847222223</v>
      </c>
      <c r="T64" s="15">
        <v>41747.958333333336</v>
      </c>
    </row>
    <row r="65" spans="1:20" ht="29" x14ac:dyDescent="0.35">
      <c r="A65">
        <v>2319</v>
      </c>
      <c r="B65" s="3" t="s">
        <v>2320</v>
      </c>
      <c r="C65" s="3" t="s">
        <v>6429</v>
      </c>
      <c r="D65" s="6">
        <v>3000</v>
      </c>
      <c r="E65" s="8">
        <v>3231</v>
      </c>
      <c r="F65" t="s">
        <v>8218</v>
      </c>
      <c r="G65" t="s">
        <v>8223</v>
      </c>
      <c r="H65" t="s">
        <v>8245</v>
      </c>
      <c r="I65">
        <v>1387072685</v>
      </c>
      <c r="J65">
        <v>1384480685</v>
      </c>
      <c r="K65" t="b">
        <v>1</v>
      </c>
      <c r="L65">
        <v>77</v>
      </c>
      <c r="M65" t="b">
        <v>1</v>
      </c>
      <c r="N65" t="s">
        <v>8277</v>
      </c>
      <c r="O65">
        <v>108</v>
      </c>
      <c r="P65" s="9">
        <v>41.96</v>
      </c>
      <c r="Q65" s="12" t="s">
        <v>8327</v>
      </c>
      <c r="R65" t="s">
        <v>8328</v>
      </c>
      <c r="S65" s="15">
        <v>41593.082002314812</v>
      </c>
      <c r="T65" s="15">
        <v>41623.082002314812</v>
      </c>
    </row>
    <row r="66" spans="1:20" ht="29" x14ac:dyDescent="0.35">
      <c r="A66">
        <v>1929</v>
      </c>
      <c r="B66" s="3" t="s">
        <v>1930</v>
      </c>
      <c r="C66" s="3" t="s">
        <v>6039</v>
      </c>
      <c r="D66" s="6">
        <v>3200</v>
      </c>
      <c r="E66" s="8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8277</v>
      </c>
      <c r="O66">
        <v>100</v>
      </c>
      <c r="P66" s="9">
        <v>42.8</v>
      </c>
      <c r="Q66" s="12" t="s">
        <v>8327</v>
      </c>
      <c r="R66" t="s">
        <v>8328</v>
      </c>
      <c r="S66" s="15">
        <v>40687.021597222221</v>
      </c>
      <c r="T66" s="15">
        <v>40729.021597222221</v>
      </c>
    </row>
    <row r="67" spans="1:20" ht="43.5" x14ac:dyDescent="0.35">
      <c r="A67">
        <v>2488</v>
      </c>
      <c r="B67" s="3" t="s">
        <v>2488</v>
      </c>
      <c r="C67" s="3" t="s">
        <v>6598</v>
      </c>
      <c r="D67" s="6">
        <v>3000</v>
      </c>
      <c r="E67" s="8">
        <v>3201</v>
      </c>
      <c r="F67" t="s">
        <v>8218</v>
      </c>
      <c r="G67" t="s">
        <v>8223</v>
      </c>
      <c r="H67" t="s">
        <v>8245</v>
      </c>
      <c r="I67">
        <v>1321459908</v>
      </c>
      <c r="J67">
        <v>1318864308</v>
      </c>
      <c r="K67" t="b">
        <v>0</v>
      </c>
      <c r="L67">
        <v>65</v>
      </c>
      <c r="M67" t="b">
        <v>1</v>
      </c>
      <c r="N67" t="s">
        <v>8277</v>
      </c>
      <c r="O67">
        <v>107</v>
      </c>
      <c r="P67" s="9">
        <v>49.25</v>
      </c>
      <c r="Q67" s="12" t="s">
        <v>8327</v>
      </c>
      <c r="R67" t="s">
        <v>8328</v>
      </c>
      <c r="S67" s="15">
        <v>40833.633194444446</v>
      </c>
      <c r="T67" s="15">
        <v>40863.674861111111</v>
      </c>
    </row>
    <row r="68" spans="1:20" ht="29" x14ac:dyDescent="0.35">
      <c r="A68">
        <v>2089</v>
      </c>
      <c r="B68" s="3" t="s">
        <v>2090</v>
      </c>
      <c r="C68" s="3" t="s">
        <v>6199</v>
      </c>
      <c r="D68" s="6">
        <v>2500</v>
      </c>
      <c r="E68" s="8">
        <v>3010.01</v>
      </c>
      <c r="F68" t="s">
        <v>8218</v>
      </c>
      <c r="G68" t="s">
        <v>8223</v>
      </c>
      <c r="H68" t="s">
        <v>8245</v>
      </c>
      <c r="I68">
        <v>1375408194</v>
      </c>
      <c r="J68">
        <v>1372384194</v>
      </c>
      <c r="K68" t="b">
        <v>0</v>
      </c>
      <c r="L68">
        <v>62</v>
      </c>
      <c r="M68" t="b">
        <v>1</v>
      </c>
      <c r="N68" t="s">
        <v>8277</v>
      </c>
      <c r="O68">
        <v>120</v>
      </c>
      <c r="P68" s="9">
        <v>48.55</v>
      </c>
      <c r="Q68" s="12" t="s">
        <v>8327</v>
      </c>
      <c r="R68" t="s">
        <v>8328</v>
      </c>
      <c r="S68" s="15">
        <v>41453.076319444444</v>
      </c>
      <c r="T68" s="15">
        <v>41488.076319444444</v>
      </c>
    </row>
    <row r="69" spans="1:20" ht="43.5" x14ac:dyDescent="0.35">
      <c r="A69">
        <v>2097</v>
      </c>
      <c r="B69" s="3" t="s">
        <v>2098</v>
      </c>
      <c r="C69" s="3" t="s">
        <v>6207</v>
      </c>
      <c r="D69" s="6">
        <v>3000</v>
      </c>
      <c r="E69" s="8">
        <v>3000</v>
      </c>
      <c r="F69" t="s">
        <v>8218</v>
      </c>
      <c r="G69" t="s">
        <v>8223</v>
      </c>
      <c r="H69" t="s">
        <v>8245</v>
      </c>
      <c r="I69">
        <v>1322751735</v>
      </c>
      <c r="J69">
        <v>1317564135</v>
      </c>
      <c r="K69" t="b">
        <v>0</v>
      </c>
      <c r="L69">
        <v>38</v>
      </c>
      <c r="M69" t="b">
        <v>1</v>
      </c>
      <c r="N69" t="s">
        <v>8277</v>
      </c>
      <c r="O69">
        <v>100</v>
      </c>
      <c r="P69" s="9">
        <v>78.95</v>
      </c>
      <c r="Q69" s="12" t="s">
        <v>8327</v>
      </c>
      <c r="R69" t="s">
        <v>8328</v>
      </c>
      <c r="S69" s="15">
        <v>40818.58489583333</v>
      </c>
      <c r="T69" s="15">
        <v>40878.626562500001</v>
      </c>
    </row>
    <row r="70" spans="1:20" ht="43.5" x14ac:dyDescent="0.35">
      <c r="A70">
        <v>1926</v>
      </c>
      <c r="B70" s="3" t="s">
        <v>1927</v>
      </c>
      <c r="C70" s="3" t="s">
        <v>6036</v>
      </c>
      <c r="D70" s="6">
        <v>1500</v>
      </c>
      <c r="E70" s="8">
        <v>2930.69</v>
      </c>
      <c r="F70" t="s">
        <v>8218</v>
      </c>
      <c r="G70" t="s">
        <v>8223</v>
      </c>
      <c r="H70" t="s">
        <v>8245</v>
      </c>
      <c r="I70">
        <v>1288657560</v>
      </c>
      <c r="J70">
        <v>1286319256</v>
      </c>
      <c r="K70" t="b">
        <v>0</v>
      </c>
      <c r="L70">
        <v>107</v>
      </c>
      <c r="M70" t="b">
        <v>1</v>
      </c>
      <c r="N70" t="s">
        <v>8277</v>
      </c>
      <c r="O70">
        <v>195</v>
      </c>
      <c r="P70" s="9">
        <v>27.39</v>
      </c>
      <c r="Q70" s="12" t="s">
        <v>8327</v>
      </c>
      <c r="R70" t="s">
        <v>8328</v>
      </c>
      <c r="S70" s="15">
        <v>40456.954351851848</v>
      </c>
      <c r="T70" s="15">
        <v>40484.018055555556</v>
      </c>
    </row>
    <row r="71" spans="1:20" ht="43.5" x14ac:dyDescent="0.35">
      <c r="A71">
        <v>1900</v>
      </c>
      <c r="B71" s="3" t="s">
        <v>1901</v>
      </c>
      <c r="C71" s="3" t="s">
        <v>6010</v>
      </c>
      <c r="D71" s="6">
        <v>2500</v>
      </c>
      <c r="E71" s="8">
        <v>2734.11</v>
      </c>
      <c r="F71" t="s">
        <v>8218</v>
      </c>
      <c r="G71" t="s">
        <v>8223</v>
      </c>
      <c r="H71" t="s">
        <v>8245</v>
      </c>
      <c r="I71">
        <v>1349517540</v>
      </c>
      <c r="J71">
        <v>1347137731</v>
      </c>
      <c r="K71" t="b">
        <v>0</v>
      </c>
      <c r="L71">
        <v>54</v>
      </c>
      <c r="M71" t="b">
        <v>1</v>
      </c>
      <c r="N71" t="s">
        <v>8277</v>
      </c>
      <c r="O71">
        <v>109</v>
      </c>
      <c r="P71" s="9">
        <v>50.63</v>
      </c>
      <c r="Q71" s="12" t="s">
        <v>8327</v>
      </c>
      <c r="R71" t="s">
        <v>8328</v>
      </c>
      <c r="S71" s="15">
        <v>41160.871886574074</v>
      </c>
      <c r="T71" s="15">
        <v>41188.415972222225</v>
      </c>
    </row>
    <row r="72" spans="1:20" ht="43.5" x14ac:dyDescent="0.35">
      <c r="A72">
        <v>1935</v>
      </c>
      <c r="B72" s="3" t="s">
        <v>1936</v>
      </c>
      <c r="C72" s="3" t="s">
        <v>6045</v>
      </c>
      <c r="D72" s="6">
        <v>2500</v>
      </c>
      <c r="E72" s="8">
        <v>2710</v>
      </c>
      <c r="F72" t="s">
        <v>8218</v>
      </c>
      <c r="G72" t="s">
        <v>8223</v>
      </c>
      <c r="H72" t="s">
        <v>8245</v>
      </c>
      <c r="I72">
        <v>1403326740</v>
      </c>
      <c r="J72">
        <v>1400106171</v>
      </c>
      <c r="K72" t="b">
        <v>0</v>
      </c>
      <c r="L72">
        <v>50</v>
      </c>
      <c r="M72" t="b">
        <v>1</v>
      </c>
      <c r="N72" t="s">
        <v>8277</v>
      </c>
      <c r="O72">
        <v>108</v>
      </c>
      <c r="P72" s="9">
        <v>54.2</v>
      </c>
      <c r="Q72" s="12" t="s">
        <v>8327</v>
      </c>
      <c r="R72" t="s">
        <v>8328</v>
      </c>
      <c r="S72" s="15">
        <v>41773.932534722226</v>
      </c>
      <c r="T72" s="15">
        <v>41811.207638888889</v>
      </c>
    </row>
    <row r="73" spans="1:20" ht="29" x14ac:dyDescent="0.35">
      <c r="A73">
        <v>1928</v>
      </c>
      <c r="B73" s="3" t="s">
        <v>1929</v>
      </c>
      <c r="C73" s="3" t="s">
        <v>6038</v>
      </c>
      <c r="D73" s="6">
        <v>2550</v>
      </c>
      <c r="E73" s="8">
        <v>2630</v>
      </c>
      <c r="F73" t="s">
        <v>8218</v>
      </c>
      <c r="G73" t="s">
        <v>8223</v>
      </c>
      <c r="H73" t="s">
        <v>8245</v>
      </c>
      <c r="I73">
        <v>1367940794</v>
      </c>
      <c r="J73">
        <v>1365348794</v>
      </c>
      <c r="K73" t="b">
        <v>0</v>
      </c>
      <c r="L73">
        <v>34</v>
      </c>
      <c r="M73" t="b">
        <v>1</v>
      </c>
      <c r="N73" t="s">
        <v>8277</v>
      </c>
      <c r="O73">
        <v>103</v>
      </c>
      <c r="P73" s="9">
        <v>77.349999999999994</v>
      </c>
      <c r="Q73" s="12" t="s">
        <v>8327</v>
      </c>
      <c r="R73" t="s">
        <v>8328</v>
      </c>
      <c r="S73" s="15">
        <v>41371.648078703707</v>
      </c>
      <c r="T73" s="15">
        <v>41401.648078703707</v>
      </c>
    </row>
    <row r="74" spans="1:20" ht="29" x14ac:dyDescent="0.35">
      <c r="A74">
        <v>2475</v>
      </c>
      <c r="B74" s="3" t="s">
        <v>2476</v>
      </c>
      <c r="C74" s="3" t="s">
        <v>6585</v>
      </c>
      <c r="D74" s="6">
        <v>2500</v>
      </c>
      <c r="E74" s="8">
        <v>2618</v>
      </c>
      <c r="F74" t="s">
        <v>8218</v>
      </c>
      <c r="G74" t="s">
        <v>8223</v>
      </c>
      <c r="H74" t="s">
        <v>8245</v>
      </c>
      <c r="I74">
        <v>1278799200</v>
      </c>
      <c r="J74">
        <v>1273647255</v>
      </c>
      <c r="K74" t="b">
        <v>0</v>
      </c>
      <c r="L74">
        <v>81</v>
      </c>
      <c r="M74" t="b">
        <v>1</v>
      </c>
      <c r="N74" t="s">
        <v>8277</v>
      </c>
      <c r="O74">
        <v>105</v>
      </c>
      <c r="P74" s="9">
        <v>32.32</v>
      </c>
      <c r="Q74" s="12" t="s">
        <v>8327</v>
      </c>
      <c r="R74" t="s">
        <v>8328</v>
      </c>
      <c r="S74" s="15">
        <v>40310.287673611114</v>
      </c>
      <c r="T74" s="15">
        <v>40369.916666666664</v>
      </c>
    </row>
    <row r="75" spans="1:20" ht="29" x14ac:dyDescent="0.35">
      <c r="A75">
        <v>1893</v>
      </c>
      <c r="B75" s="3" t="s">
        <v>1894</v>
      </c>
      <c r="C75" s="3" t="s">
        <v>6003</v>
      </c>
      <c r="D75" s="6">
        <v>2500</v>
      </c>
      <c r="E75" s="8">
        <v>2600</v>
      </c>
      <c r="F75" t="s">
        <v>8218</v>
      </c>
      <c r="G75" t="s">
        <v>8223</v>
      </c>
      <c r="H75" t="s">
        <v>8245</v>
      </c>
      <c r="I75">
        <v>1302926340</v>
      </c>
      <c r="J75">
        <v>1301524585</v>
      </c>
      <c r="K75" t="b">
        <v>0</v>
      </c>
      <c r="L75">
        <v>45</v>
      </c>
      <c r="M75" t="b">
        <v>1</v>
      </c>
      <c r="N75" t="s">
        <v>8277</v>
      </c>
      <c r="O75">
        <v>104</v>
      </c>
      <c r="P75" s="9">
        <v>57.78</v>
      </c>
      <c r="Q75" s="12" t="s">
        <v>8327</v>
      </c>
      <c r="R75" t="s">
        <v>8328</v>
      </c>
      <c r="S75" s="15">
        <v>40632.94195601852</v>
      </c>
      <c r="T75" s="15">
        <v>40649.165972222225</v>
      </c>
    </row>
    <row r="76" spans="1:20" ht="29" x14ac:dyDescent="0.35">
      <c r="A76">
        <v>2315</v>
      </c>
      <c r="B76" s="3" t="s">
        <v>2316</v>
      </c>
      <c r="C76" s="3" t="s">
        <v>6425</v>
      </c>
      <c r="D76" s="6">
        <v>2500</v>
      </c>
      <c r="E76" s="8">
        <v>2565</v>
      </c>
      <c r="F76" t="s">
        <v>8218</v>
      </c>
      <c r="G76" t="s">
        <v>8223</v>
      </c>
      <c r="H76" t="s">
        <v>8245</v>
      </c>
      <c r="I76">
        <v>1336238743</v>
      </c>
      <c r="J76">
        <v>1333646743</v>
      </c>
      <c r="K76" t="b">
        <v>1</v>
      </c>
      <c r="L76">
        <v>64</v>
      </c>
      <c r="M76" t="b">
        <v>1</v>
      </c>
      <c r="N76" t="s">
        <v>8277</v>
      </c>
      <c r="O76">
        <v>103</v>
      </c>
      <c r="P76" s="9">
        <v>40.08</v>
      </c>
      <c r="Q76" s="12" t="s">
        <v>8327</v>
      </c>
      <c r="R76" t="s">
        <v>8328</v>
      </c>
      <c r="S76" s="15">
        <v>41004.72619212963</v>
      </c>
      <c r="T76" s="15">
        <v>41034.72619212963</v>
      </c>
    </row>
    <row r="77" spans="1:20" ht="43.5" x14ac:dyDescent="0.35">
      <c r="A77">
        <v>2095</v>
      </c>
      <c r="B77" s="3" t="s">
        <v>2096</v>
      </c>
      <c r="C77" s="3" t="s">
        <v>6205</v>
      </c>
      <c r="D77" s="6">
        <v>2500</v>
      </c>
      <c r="E77" s="8">
        <v>2500</v>
      </c>
      <c r="F77" t="s">
        <v>8218</v>
      </c>
      <c r="G77" t="s">
        <v>8223</v>
      </c>
      <c r="H77" t="s">
        <v>8245</v>
      </c>
      <c r="I77">
        <v>1317576973</v>
      </c>
      <c r="J77">
        <v>1312392973</v>
      </c>
      <c r="K77" t="b">
        <v>0</v>
      </c>
      <c r="L77">
        <v>22</v>
      </c>
      <c r="M77" t="b">
        <v>1</v>
      </c>
      <c r="N77" t="s">
        <v>8277</v>
      </c>
      <c r="O77">
        <v>100</v>
      </c>
      <c r="P77" s="9">
        <v>113.64</v>
      </c>
      <c r="Q77" s="12" t="s">
        <v>8327</v>
      </c>
      <c r="R77" t="s">
        <v>8328</v>
      </c>
      <c r="S77" s="15">
        <v>40758.733483796292</v>
      </c>
      <c r="T77" s="15">
        <v>40818.733483796292</v>
      </c>
    </row>
    <row r="78" spans="1:20" ht="29" x14ac:dyDescent="0.35">
      <c r="A78">
        <v>2466</v>
      </c>
      <c r="B78" s="3" t="s">
        <v>2467</v>
      </c>
      <c r="C78" s="3" t="s">
        <v>6576</v>
      </c>
      <c r="D78" s="6">
        <v>2500</v>
      </c>
      <c r="E78" s="8">
        <v>2500</v>
      </c>
      <c r="F78" t="s">
        <v>8218</v>
      </c>
      <c r="G78" t="s">
        <v>8223</v>
      </c>
      <c r="H78" t="s">
        <v>8245</v>
      </c>
      <c r="I78">
        <v>1368066453</v>
      </c>
      <c r="J78">
        <v>1365474453</v>
      </c>
      <c r="K78" t="b">
        <v>0</v>
      </c>
      <c r="L78">
        <v>52</v>
      </c>
      <c r="M78" t="b">
        <v>1</v>
      </c>
      <c r="N78" t="s">
        <v>8277</v>
      </c>
      <c r="O78">
        <v>100</v>
      </c>
      <c r="P78" s="9">
        <v>48.08</v>
      </c>
      <c r="Q78" s="12" t="s">
        <v>8327</v>
      </c>
      <c r="R78" t="s">
        <v>8328</v>
      </c>
      <c r="S78" s="15">
        <v>41373.102465277778</v>
      </c>
      <c r="T78" s="15">
        <v>41403.102465277778</v>
      </c>
    </row>
    <row r="79" spans="1:20" ht="29" x14ac:dyDescent="0.35">
      <c r="A79">
        <v>1931</v>
      </c>
      <c r="B79" s="3" t="s">
        <v>1932</v>
      </c>
      <c r="C79" s="3" t="s">
        <v>6041</v>
      </c>
      <c r="D79" s="6">
        <v>2000</v>
      </c>
      <c r="E79" s="8">
        <v>2412.02</v>
      </c>
      <c r="F79" t="s">
        <v>8218</v>
      </c>
      <c r="G79" t="s">
        <v>8223</v>
      </c>
      <c r="H79" t="s">
        <v>8245</v>
      </c>
      <c r="I79">
        <v>1337657400</v>
      </c>
      <c r="J79">
        <v>1336512309</v>
      </c>
      <c r="K79" t="b">
        <v>0</v>
      </c>
      <c r="L79">
        <v>50</v>
      </c>
      <c r="M79" t="b">
        <v>1</v>
      </c>
      <c r="N79" t="s">
        <v>8277</v>
      </c>
      <c r="O79">
        <v>121</v>
      </c>
      <c r="P79" s="9">
        <v>48.24</v>
      </c>
      <c r="Q79" s="12" t="s">
        <v>8327</v>
      </c>
      <c r="R79" t="s">
        <v>8328</v>
      </c>
      <c r="S79" s="15">
        <v>41037.892465277779</v>
      </c>
      <c r="T79" s="15">
        <v>41051.145833333336</v>
      </c>
    </row>
    <row r="80" spans="1:20" ht="43.5" x14ac:dyDescent="0.35">
      <c r="A80">
        <v>2106</v>
      </c>
      <c r="B80" s="3" t="s">
        <v>2107</v>
      </c>
      <c r="C80" s="3" t="s">
        <v>6216</v>
      </c>
      <c r="D80" s="6">
        <v>2200</v>
      </c>
      <c r="E80" s="8">
        <v>2355</v>
      </c>
      <c r="F80" t="s">
        <v>8218</v>
      </c>
      <c r="G80" t="s">
        <v>8223</v>
      </c>
      <c r="H80" t="s">
        <v>8245</v>
      </c>
      <c r="I80">
        <v>1359176974</v>
      </c>
      <c r="J80">
        <v>1356584974</v>
      </c>
      <c r="K80" t="b">
        <v>0</v>
      </c>
      <c r="L80">
        <v>44</v>
      </c>
      <c r="M80" t="b">
        <v>1</v>
      </c>
      <c r="N80" t="s">
        <v>8277</v>
      </c>
      <c r="O80">
        <v>107</v>
      </c>
      <c r="P80" s="9">
        <v>53.52</v>
      </c>
      <c r="Q80" s="12" t="s">
        <v>8327</v>
      </c>
      <c r="R80" t="s">
        <v>8328</v>
      </c>
      <c r="S80" s="15">
        <v>41270.21497685185</v>
      </c>
      <c r="T80" s="15">
        <v>41300.21497685185</v>
      </c>
    </row>
    <row r="81" spans="1:20" ht="29" x14ac:dyDescent="0.35">
      <c r="A81">
        <v>2463</v>
      </c>
      <c r="B81" s="3" t="s">
        <v>2464</v>
      </c>
      <c r="C81" s="3" t="s">
        <v>6573</v>
      </c>
      <c r="D81" s="6">
        <v>2000</v>
      </c>
      <c r="E81" s="8">
        <v>2325</v>
      </c>
      <c r="F81" t="s">
        <v>8218</v>
      </c>
      <c r="G81" t="s">
        <v>8223</v>
      </c>
      <c r="H81" t="s">
        <v>8245</v>
      </c>
      <c r="I81">
        <v>1366138800</v>
      </c>
      <c r="J81">
        <v>1362710425</v>
      </c>
      <c r="K81" t="b">
        <v>0</v>
      </c>
      <c r="L81">
        <v>75</v>
      </c>
      <c r="M81" t="b">
        <v>1</v>
      </c>
      <c r="N81" t="s">
        <v>8277</v>
      </c>
      <c r="O81">
        <v>116</v>
      </c>
      <c r="P81" s="9">
        <v>31</v>
      </c>
      <c r="Q81" s="12" t="s">
        <v>8327</v>
      </c>
      <c r="R81" t="s">
        <v>8328</v>
      </c>
      <c r="S81" s="15">
        <v>41341.111400462964</v>
      </c>
      <c r="T81" s="15">
        <v>41380.791666666664</v>
      </c>
    </row>
    <row r="82" spans="1:20" ht="29" x14ac:dyDescent="0.35">
      <c r="A82">
        <v>1922</v>
      </c>
      <c r="B82" s="3" t="s">
        <v>1923</v>
      </c>
      <c r="C82" s="3" t="s">
        <v>6032</v>
      </c>
      <c r="D82" s="6">
        <v>2000</v>
      </c>
      <c r="E82" s="8">
        <v>2311</v>
      </c>
      <c r="F82" t="s">
        <v>8218</v>
      </c>
      <c r="G82" t="s">
        <v>8223</v>
      </c>
      <c r="H82" t="s">
        <v>8245</v>
      </c>
      <c r="I82">
        <v>1386828507</v>
      </c>
      <c r="J82">
        <v>1384236507</v>
      </c>
      <c r="K82" t="b">
        <v>0</v>
      </c>
      <c r="L82">
        <v>64</v>
      </c>
      <c r="M82" t="b">
        <v>1</v>
      </c>
      <c r="N82" t="s">
        <v>8277</v>
      </c>
      <c r="O82">
        <v>116</v>
      </c>
      <c r="P82" s="9">
        <v>36.11</v>
      </c>
      <c r="Q82" s="12" t="s">
        <v>8327</v>
      </c>
      <c r="R82" t="s">
        <v>8328</v>
      </c>
      <c r="S82" s="15">
        <v>41590.255868055552</v>
      </c>
      <c r="T82" s="15">
        <v>41620.255868055552</v>
      </c>
    </row>
    <row r="83" spans="1:20" ht="43.5" x14ac:dyDescent="0.35">
      <c r="A83">
        <v>2101</v>
      </c>
      <c r="B83" s="3" t="s">
        <v>2102</v>
      </c>
      <c r="C83" s="3" t="s">
        <v>6211</v>
      </c>
      <c r="D83" s="6">
        <v>2000</v>
      </c>
      <c r="E83" s="8">
        <v>2265</v>
      </c>
      <c r="F83" t="s">
        <v>8218</v>
      </c>
      <c r="G83" t="s">
        <v>8223</v>
      </c>
      <c r="H83" t="s">
        <v>8245</v>
      </c>
      <c r="I83">
        <v>1329104114</v>
      </c>
      <c r="J83">
        <v>1323920114</v>
      </c>
      <c r="K83" t="b">
        <v>0</v>
      </c>
      <c r="L83">
        <v>44</v>
      </c>
      <c r="M83" t="b">
        <v>1</v>
      </c>
      <c r="N83" t="s">
        <v>8277</v>
      </c>
      <c r="O83">
        <v>113</v>
      </c>
      <c r="P83" s="9">
        <v>51.48</v>
      </c>
      <c r="Q83" s="12" t="s">
        <v>8327</v>
      </c>
      <c r="R83" t="s">
        <v>8328</v>
      </c>
      <c r="S83" s="15">
        <v>40892.149467592593</v>
      </c>
      <c r="T83" s="15">
        <v>40952.149467592593</v>
      </c>
    </row>
    <row r="84" spans="1:20" ht="29" x14ac:dyDescent="0.35">
      <c r="A84">
        <v>2107</v>
      </c>
      <c r="B84" s="3" t="s">
        <v>2108</v>
      </c>
      <c r="C84" s="3" t="s">
        <v>6217</v>
      </c>
      <c r="D84" s="6">
        <v>2000</v>
      </c>
      <c r="E84" s="8">
        <v>2154.66</v>
      </c>
      <c r="F84" t="s">
        <v>8218</v>
      </c>
      <c r="G84" t="s">
        <v>8223</v>
      </c>
      <c r="H84" t="s">
        <v>8245</v>
      </c>
      <c r="I84">
        <v>1415815393</v>
      </c>
      <c r="J84">
        <v>1413997393</v>
      </c>
      <c r="K84" t="b">
        <v>0</v>
      </c>
      <c r="L84">
        <v>58</v>
      </c>
      <c r="M84" t="b">
        <v>1</v>
      </c>
      <c r="N84" t="s">
        <v>8277</v>
      </c>
      <c r="O84">
        <v>108</v>
      </c>
      <c r="P84" s="9">
        <v>37.15</v>
      </c>
      <c r="Q84" s="12" t="s">
        <v>8327</v>
      </c>
      <c r="R84" t="s">
        <v>8328</v>
      </c>
      <c r="S84" s="15">
        <v>41934.71056712963</v>
      </c>
      <c r="T84" s="15">
        <v>41955.752233796295</v>
      </c>
    </row>
    <row r="85" spans="1:20" ht="29" x14ac:dyDescent="0.35">
      <c r="A85">
        <v>2468</v>
      </c>
      <c r="B85" s="3" t="s">
        <v>2469</v>
      </c>
      <c r="C85" s="3" t="s">
        <v>6578</v>
      </c>
      <c r="D85" s="6">
        <v>2000</v>
      </c>
      <c r="E85" s="8">
        <v>2144.34</v>
      </c>
      <c r="F85" t="s">
        <v>8218</v>
      </c>
      <c r="G85" t="s">
        <v>8223</v>
      </c>
      <c r="H85" t="s">
        <v>8245</v>
      </c>
      <c r="I85">
        <v>1351400400</v>
      </c>
      <c r="J85">
        <v>1348285321</v>
      </c>
      <c r="K85" t="b">
        <v>0</v>
      </c>
      <c r="L85">
        <v>58</v>
      </c>
      <c r="M85" t="b">
        <v>1</v>
      </c>
      <c r="N85" t="s">
        <v>8277</v>
      </c>
      <c r="O85">
        <v>107</v>
      </c>
      <c r="P85" s="9">
        <v>36.97</v>
      </c>
      <c r="Q85" s="12" t="s">
        <v>8327</v>
      </c>
      <c r="R85" t="s">
        <v>8328</v>
      </c>
      <c r="S85" s="15">
        <v>41174.154178240737</v>
      </c>
      <c r="T85" s="15">
        <v>41210.208333333336</v>
      </c>
    </row>
    <row r="86" spans="1:20" ht="43.5" x14ac:dyDescent="0.35">
      <c r="A86">
        <v>1889</v>
      </c>
      <c r="B86" s="3" t="s">
        <v>1890</v>
      </c>
      <c r="C86" s="3" t="s">
        <v>5999</v>
      </c>
      <c r="D86" s="6">
        <v>2000</v>
      </c>
      <c r="E86" s="8">
        <v>2132</v>
      </c>
      <c r="F86" t="s">
        <v>8218</v>
      </c>
      <c r="G86" t="s">
        <v>8223</v>
      </c>
      <c r="H86" t="s">
        <v>8245</v>
      </c>
      <c r="I86">
        <v>1363024946</v>
      </c>
      <c r="J86">
        <v>1359140546</v>
      </c>
      <c r="K86" t="b">
        <v>0</v>
      </c>
      <c r="L86">
        <v>44</v>
      </c>
      <c r="M86" t="b">
        <v>1</v>
      </c>
      <c r="N86" t="s">
        <v>8277</v>
      </c>
      <c r="O86">
        <v>107</v>
      </c>
      <c r="P86" s="9">
        <v>48.45</v>
      </c>
      <c r="Q86" s="12" t="s">
        <v>8327</v>
      </c>
      <c r="R86" t="s">
        <v>8328</v>
      </c>
      <c r="S86" s="15">
        <v>41299.793356481481</v>
      </c>
      <c r="T86" s="15">
        <v>41344.751689814817</v>
      </c>
    </row>
    <row r="87" spans="1:20" ht="43.5" x14ac:dyDescent="0.35">
      <c r="A87">
        <v>2111</v>
      </c>
      <c r="B87" s="3" t="s">
        <v>2112</v>
      </c>
      <c r="C87" s="3" t="s">
        <v>6221</v>
      </c>
      <c r="D87" s="6">
        <v>2000</v>
      </c>
      <c r="E87" s="8">
        <v>2130</v>
      </c>
      <c r="F87" t="s">
        <v>8218</v>
      </c>
      <c r="G87" t="s">
        <v>8223</v>
      </c>
      <c r="H87" t="s">
        <v>8245</v>
      </c>
      <c r="I87">
        <v>1313370000</v>
      </c>
      <c r="J87">
        <v>1307594625</v>
      </c>
      <c r="K87" t="b">
        <v>0</v>
      </c>
      <c r="L87">
        <v>39</v>
      </c>
      <c r="M87" t="b">
        <v>1</v>
      </c>
      <c r="N87" t="s">
        <v>8277</v>
      </c>
      <c r="O87">
        <v>107</v>
      </c>
      <c r="P87" s="9">
        <v>54.62</v>
      </c>
      <c r="Q87" s="12" t="s">
        <v>8327</v>
      </c>
      <c r="R87" t="s">
        <v>8328</v>
      </c>
      <c r="S87" s="15">
        <v>40703.197048611109</v>
      </c>
      <c r="T87" s="15">
        <v>40770.041666666664</v>
      </c>
    </row>
    <row r="88" spans="1:20" ht="29" x14ac:dyDescent="0.35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 s="9">
        <v>27.94</v>
      </c>
      <c r="Q88" s="12" t="s">
        <v>8327</v>
      </c>
      <c r="R88" t="s">
        <v>8328</v>
      </c>
      <c r="S88" s="15">
        <v>41004.802465277775</v>
      </c>
      <c r="T88" s="15">
        <v>41034.802407407406</v>
      </c>
    </row>
    <row r="89" spans="1:20" ht="43.5" x14ac:dyDescent="0.35">
      <c r="A89">
        <v>2485</v>
      </c>
      <c r="B89" s="3" t="s">
        <v>2485</v>
      </c>
      <c r="C89" s="3" t="s">
        <v>6595</v>
      </c>
      <c r="D89" s="6">
        <v>2000</v>
      </c>
      <c r="E89" s="8">
        <v>2065</v>
      </c>
      <c r="F89" t="s">
        <v>8218</v>
      </c>
      <c r="G89" t="s">
        <v>8223</v>
      </c>
      <c r="H89" t="s">
        <v>8245</v>
      </c>
      <c r="I89">
        <v>1318463879</v>
      </c>
      <c r="J89">
        <v>1315439879</v>
      </c>
      <c r="K89" t="b">
        <v>0</v>
      </c>
      <c r="L89">
        <v>41</v>
      </c>
      <c r="M89" t="b">
        <v>1</v>
      </c>
      <c r="N89" t="s">
        <v>8277</v>
      </c>
      <c r="O89">
        <v>103</v>
      </c>
      <c r="P89" s="9">
        <v>50.37</v>
      </c>
      <c r="Q89" s="12" t="s">
        <v>8327</v>
      </c>
      <c r="R89" t="s">
        <v>8328</v>
      </c>
      <c r="S89" s="15">
        <v>40793.998599537037</v>
      </c>
      <c r="T89" s="15">
        <v>40828.998599537037</v>
      </c>
    </row>
    <row r="90" spans="1:20" x14ac:dyDescent="0.35">
      <c r="A90">
        <v>1921</v>
      </c>
      <c r="B90" s="3" t="s">
        <v>1922</v>
      </c>
      <c r="C90" s="3" t="s">
        <v>6031</v>
      </c>
      <c r="D90" s="6">
        <v>1500</v>
      </c>
      <c r="E90" s="8">
        <v>2052</v>
      </c>
      <c r="F90" t="s">
        <v>8218</v>
      </c>
      <c r="G90" t="s">
        <v>8223</v>
      </c>
      <c r="H90" t="s">
        <v>8245</v>
      </c>
      <c r="I90">
        <v>1342243143</v>
      </c>
      <c r="J90">
        <v>1339651143</v>
      </c>
      <c r="K90" t="b">
        <v>0</v>
      </c>
      <c r="L90">
        <v>38</v>
      </c>
      <c r="M90" t="b">
        <v>1</v>
      </c>
      <c r="N90" t="s">
        <v>8277</v>
      </c>
      <c r="O90">
        <v>137</v>
      </c>
      <c r="P90" s="9">
        <v>54</v>
      </c>
      <c r="Q90" s="12" t="s">
        <v>8327</v>
      </c>
      <c r="R90" t="s">
        <v>8328</v>
      </c>
      <c r="S90" s="15">
        <v>41074.221562500003</v>
      </c>
      <c r="T90" s="15">
        <v>41104.221562500003</v>
      </c>
    </row>
    <row r="91" spans="1:20" ht="29" x14ac:dyDescent="0.35">
      <c r="A91">
        <v>2119</v>
      </c>
      <c r="B91" s="3" t="s">
        <v>2120</v>
      </c>
      <c r="C91" s="3" t="s">
        <v>6229</v>
      </c>
      <c r="D91" s="6">
        <v>2000</v>
      </c>
      <c r="E91" s="8">
        <v>2015</v>
      </c>
      <c r="F91" t="s">
        <v>8218</v>
      </c>
      <c r="G91" t="s">
        <v>8223</v>
      </c>
      <c r="H91" t="s">
        <v>8245</v>
      </c>
      <c r="I91">
        <v>1345086445</v>
      </c>
      <c r="J91">
        <v>1342494445</v>
      </c>
      <c r="K91" t="b">
        <v>0</v>
      </c>
      <c r="L91">
        <v>22</v>
      </c>
      <c r="M91" t="b">
        <v>1</v>
      </c>
      <c r="N91" t="s">
        <v>8277</v>
      </c>
      <c r="O91">
        <v>101</v>
      </c>
      <c r="P91" s="9">
        <v>91.59</v>
      </c>
      <c r="Q91" s="12" t="s">
        <v>8327</v>
      </c>
      <c r="R91" t="s">
        <v>8328</v>
      </c>
      <c r="S91" s="15">
        <v>41107.130150462966</v>
      </c>
      <c r="T91" s="15">
        <v>41137.130150462966</v>
      </c>
    </row>
    <row r="92" spans="1:20" ht="29" x14ac:dyDescent="0.35">
      <c r="A92">
        <v>2110</v>
      </c>
      <c r="B92" s="3" t="s">
        <v>2111</v>
      </c>
      <c r="C92" s="3" t="s">
        <v>6220</v>
      </c>
      <c r="D92" s="6">
        <v>2000</v>
      </c>
      <c r="E92" s="8">
        <v>2007</v>
      </c>
      <c r="F92" t="s">
        <v>8218</v>
      </c>
      <c r="G92" t="s">
        <v>8223</v>
      </c>
      <c r="H92" t="s">
        <v>8245</v>
      </c>
      <c r="I92">
        <v>1401253140</v>
      </c>
      <c r="J92">
        <v>1398873969</v>
      </c>
      <c r="K92" t="b">
        <v>0</v>
      </c>
      <c r="L92">
        <v>38</v>
      </c>
      <c r="M92" t="b">
        <v>1</v>
      </c>
      <c r="N92" t="s">
        <v>8277</v>
      </c>
      <c r="O92">
        <v>100</v>
      </c>
      <c r="P92" s="9">
        <v>52.82</v>
      </c>
      <c r="Q92" s="12" t="s">
        <v>8327</v>
      </c>
      <c r="R92" t="s">
        <v>8328</v>
      </c>
      <c r="S92" s="15">
        <v>41759.670937499999</v>
      </c>
      <c r="T92" s="15">
        <v>41787.207638888889</v>
      </c>
    </row>
    <row r="93" spans="1:20" ht="29" x14ac:dyDescent="0.35">
      <c r="A93">
        <v>2473</v>
      </c>
      <c r="B93" s="3" t="s">
        <v>2474</v>
      </c>
      <c r="C93" s="3" t="s">
        <v>6583</v>
      </c>
      <c r="D93" s="6">
        <v>2000</v>
      </c>
      <c r="E93" s="8">
        <v>2000</v>
      </c>
      <c r="F93" t="s">
        <v>8218</v>
      </c>
      <c r="G93" t="s">
        <v>8223</v>
      </c>
      <c r="H93" t="s">
        <v>8245</v>
      </c>
      <c r="I93">
        <v>1352573869</v>
      </c>
      <c r="J93">
        <v>1349978269</v>
      </c>
      <c r="K93" t="b">
        <v>0</v>
      </c>
      <c r="L93">
        <v>47</v>
      </c>
      <c r="M93" t="b">
        <v>1</v>
      </c>
      <c r="N93" t="s">
        <v>8277</v>
      </c>
      <c r="O93">
        <v>100</v>
      </c>
      <c r="P93" s="9">
        <v>42.55</v>
      </c>
      <c r="Q93" s="12" t="s">
        <v>8327</v>
      </c>
      <c r="R93" t="s">
        <v>8328</v>
      </c>
      <c r="S93" s="15">
        <v>41193.748483796298</v>
      </c>
      <c r="T93" s="15">
        <v>41223.790150462963</v>
      </c>
    </row>
    <row r="94" spans="1:20" ht="43.5" x14ac:dyDescent="0.35">
      <c r="A94">
        <v>2480</v>
      </c>
      <c r="B94" s="3" t="s">
        <v>2480</v>
      </c>
      <c r="C94" s="3" t="s">
        <v>6590</v>
      </c>
      <c r="D94" s="6">
        <v>2000</v>
      </c>
      <c r="E94" s="8">
        <v>2000</v>
      </c>
      <c r="F94" t="s">
        <v>8218</v>
      </c>
      <c r="G94" t="s">
        <v>8223</v>
      </c>
      <c r="H94" t="s">
        <v>8245</v>
      </c>
      <c r="I94">
        <v>1444516084</v>
      </c>
      <c r="J94">
        <v>1439332084</v>
      </c>
      <c r="K94" t="b">
        <v>0</v>
      </c>
      <c r="L94">
        <v>8</v>
      </c>
      <c r="M94" t="b">
        <v>1</v>
      </c>
      <c r="N94" t="s">
        <v>8277</v>
      </c>
      <c r="O94">
        <v>100</v>
      </c>
      <c r="P94" s="9">
        <v>250</v>
      </c>
      <c r="Q94" s="12" t="s">
        <v>8327</v>
      </c>
      <c r="R94" t="s">
        <v>8328</v>
      </c>
      <c r="S94" s="15">
        <v>42227.936157407406</v>
      </c>
      <c r="T94" s="15">
        <v>42287.936157407406</v>
      </c>
    </row>
    <row r="95" spans="1:20" ht="43.5" x14ac:dyDescent="0.35">
      <c r="A95">
        <v>2495</v>
      </c>
      <c r="B95" s="3" t="s">
        <v>2495</v>
      </c>
      <c r="C95" s="3" t="s">
        <v>6605</v>
      </c>
      <c r="D95" s="6">
        <v>1500</v>
      </c>
      <c r="E95" s="8">
        <v>1913.05</v>
      </c>
      <c r="F95" t="s">
        <v>8218</v>
      </c>
      <c r="G95" t="s">
        <v>8223</v>
      </c>
      <c r="H95" t="s">
        <v>8245</v>
      </c>
      <c r="I95">
        <v>1339022575</v>
      </c>
      <c r="J95">
        <v>1336430575</v>
      </c>
      <c r="K95" t="b">
        <v>0</v>
      </c>
      <c r="L95">
        <v>42</v>
      </c>
      <c r="M95" t="b">
        <v>1</v>
      </c>
      <c r="N95" t="s">
        <v>8277</v>
      </c>
      <c r="O95">
        <v>128</v>
      </c>
      <c r="P95" s="9">
        <v>45.55</v>
      </c>
      <c r="Q95" s="12" t="s">
        <v>8327</v>
      </c>
      <c r="R95" t="s">
        <v>8328</v>
      </c>
      <c r="S95" s="15">
        <v>41036.946469907409</v>
      </c>
      <c r="T95" s="15">
        <v>41066.946469907409</v>
      </c>
    </row>
    <row r="96" spans="1:20" ht="43.5" x14ac:dyDescent="0.35">
      <c r="A96">
        <v>2314</v>
      </c>
      <c r="B96" s="3" t="s">
        <v>2315</v>
      </c>
      <c r="C96" s="3" t="s">
        <v>6424</v>
      </c>
      <c r="D96" s="6">
        <v>1200</v>
      </c>
      <c r="E96" s="8">
        <v>1883.64</v>
      </c>
      <c r="F96" t="s">
        <v>8218</v>
      </c>
      <c r="G96" t="s">
        <v>8223</v>
      </c>
      <c r="H96" t="s">
        <v>8245</v>
      </c>
      <c r="I96">
        <v>1339074857</v>
      </c>
      <c r="J96">
        <v>1336482857</v>
      </c>
      <c r="K96" t="b">
        <v>1</v>
      </c>
      <c r="L96">
        <v>50</v>
      </c>
      <c r="M96" t="b">
        <v>1</v>
      </c>
      <c r="N96" t="s">
        <v>8277</v>
      </c>
      <c r="O96">
        <v>157</v>
      </c>
      <c r="P96" s="9">
        <v>37.67</v>
      </c>
      <c r="Q96" s="12" t="s">
        <v>8327</v>
      </c>
      <c r="R96" t="s">
        <v>8328</v>
      </c>
      <c r="S96" s="15">
        <v>41037.551585648151</v>
      </c>
      <c r="T96" s="15">
        <v>41067.551585648151</v>
      </c>
    </row>
    <row r="97" spans="1:20" ht="43.5" x14ac:dyDescent="0.35">
      <c r="A97">
        <v>2117</v>
      </c>
      <c r="B97" s="3" t="s">
        <v>2118</v>
      </c>
      <c r="C97" s="3" t="s">
        <v>6227</v>
      </c>
      <c r="D97" s="6">
        <v>1200</v>
      </c>
      <c r="E97" s="8">
        <v>1773</v>
      </c>
      <c r="F97" t="s">
        <v>8218</v>
      </c>
      <c r="G97" t="s">
        <v>8223</v>
      </c>
      <c r="H97" t="s">
        <v>8245</v>
      </c>
      <c r="I97">
        <v>1445921940</v>
      </c>
      <c r="J97">
        <v>1444699549</v>
      </c>
      <c r="K97" t="b">
        <v>0</v>
      </c>
      <c r="L97">
        <v>35</v>
      </c>
      <c r="M97" t="b">
        <v>1</v>
      </c>
      <c r="N97" t="s">
        <v>8277</v>
      </c>
      <c r="O97">
        <v>148</v>
      </c>
      <c r="P97" s="9">
        <v>50.66</v>
      </c>
      <c r="Q97" s="12" t="s">
        <v>8327</v>
      </c>
      <c r="R97" t="s">
        <v>8328</v>
      </c>
      <c r="S97" s="15">
        <v>42290.059594907405</v>
      </c>
      <c r="T97" s="15">
        <v>42304.207638888889</v>
      </c>
    </row>
    <row r="98" spans="1:20" ht="43.5" x14ac:dyDescent="0.35">
      <c r="A98">
        <v>2082</v>
      </c>
      <c r="B98" s="3" t="s">
        <v>2083</v>
      </c>
      <c r="C98" s="3" t="s">
        <v>6192</v>
      </c>
      <c r="D98" s="6">
        <v>1500</v>
      </c>
      <c r="E98" s="8">
        <v>1661</v>
      </c>
      <c r="F98" t="s">
        <v>8218</v>
      </c>
      <c r="G98" t="s">
        <v>8223</v>
      </c>
      <c r="H98" t="s">
        <v>8245</v>
      </c>
      <c r="I98">
        <v>1322106796</v>
      </c>
      <c r="J98">
        <v>1316919196</v>
      </c>
      <c r="K98" t="b">
        <v>0</v>
      </c>
      <c r="L98">
        <v>38</v>
      </c>
      <c r="M98" t="b">
        <v>1</v>
      </c>
      <c r="N98" t="s">
        <v>8277</v>
      </c>
      <c r="O98">
        <v>111</v>
      </c>
      <c r="P98" s="9">
        <v>43.71</v>
      </c>
      <c r="Q98" s="12" t="s">
        <v>8327</v>
      </c>
      <c r="R98" t="s">
        <v>8328</v>
      </c>
      <c r="S98" s="15">
        <v>40811.120324074072</v>
      </c>
      <c r="T98" s="15">
        <v>40871.161990740737</v>
      </c>
    </row>
    <row r="99" spans="1:20" ht="29" x14ac:dyDescent="0.35">
      <c r="A99">
        <v>1925</v>
      </c>
      <c r="B99" s="3" t="s">
        <v>1926</v>
      </c>
      <c r="C99" s="3" t="s">
        <v>6035</v>
      </c>
      <c r="D99" s="6">
        <v>1500</v>
      </c>
      <c r="E99" s="8">
        <v>1655</v>
      </c>
      <c r="F99" t="s">
        <v>8218</v>
      </c>
      <c r="G99" t="s">
        <v>8223</v>
      </c>
      <c r="H99" t="s">
        <v>8245</v>
      </c>
      <c r="I99">
        <v>1381449600</v>
      </c>
      <c r="J99">
        <v>1379540288</v>
      </c>
      <c r="K99" t="b">
        <v>0</v>
      </c>
      <c r="L99">
        <v>52</v>
      </c>
      <c r="M99" t="b">
        <v>1</v>
      </c>
      <c r="N99" t="s">
        <v>8277</v>
      </c>
      <c r="O99">
        <v>110</v>
      </c>
      <c r="P99" s="9">
        <v>31.83</v>
      </c>
      <c r="Q99" s="12" t="s">
        <v>8327</v>
      </c>
      <c r="R99" t="s">
        <v>8328</v>
      </c>
      <c r="S99" s="15">
        <v>41535.90148148148</v>
      </c>
      <c r="T99" s="15">
        <v>41558</v>
      </c>
    </row>
    <row r="100" spans="1:20" ht="43.5" x14ac:dyDescent="0.35">
      <c r="A100">
        <v>2087</v>
      </c>
      <c r="B100" s="3" t="s">
        <v>2088</v>
      </c>
      <c r="C100" s="3" t="s">
        <v>6197</v>
      </c>
      <c r="D100" s="6">
        <v>1500</v>
      </c>
      <c r="E100" s="8">
        <v>1553</v>
      </c>
      <c r="F100" t="s">
        <v>8218</v>
      </c>
      <c r="G100" t="s">
        <v>8223</v>
      </c>
      <c r="H100" t="s">
        <v>8245</v>
      </c>
      <c r="I100">
        <v>1315457658</v>
      </c>
      <c r="J100">
        <v>1312865658</v>
      </c>
      <c r="K100" t="b">
        <v>0</v>
      </c>
      <c r="L100">
        <v>25</v>
      </c>
      <c r="M100" t="b">
        <v>1</v>
      </c>
      <c r="N100" t="s">
        <v>8277</v>
      </c>
      <c r="O100">
        <v>104</v>
      </c>
      <c r="P100" s="9">
        <v>62.12</v>
      </c>
      <c r="Q100" s="12" t="s">
        <v>8327</v>
      </c>
      <c r="R100" t="s">
        <v>8328</v>
      </c>
      <c r="S100" s="15">
        <v>40764.204375000001</v>
      </c>
      <c r="T100" s="15">
        <v>40794.204375000001</v>
      </c>
    </row>
    <row r="101" spans="1:20" ht="29" x14ac:dyDescent="0.35">
      <c r="A101">
        <v>2093</v>
      </c>
      <c r="B101" s="3" t="s">
        <v>2094</v>
      </c>
      <c r="C101" s="3" t="s">
        <v>6203</v>
      </c>
      <c r="D101" s="6">
        <v>1500</v>
      </c>
      <c r="E101" s="8">
        <v>1537</v>
      </c>
      <c r="F101" t="s">
        <v>8218</v>
      </c>
      <c r="G101" t="s">
        <v>8223</v>
      </c>
      <c r="H101" t="s">
        <v>8245</v>
      </c>
      <c r="I101">
        <v>1356211832</v>
      </c>
      <c r="J101">
        <v>1351024232</v>
      </c>
      <c r="K101" t="b">
        <v>0</v>
      </c>
      <c r="L101">
        <v>23</v>
      </c>
      <c r="M101" t="b">
        <v>1</v>
      </c>
      <c r="N101" t="s">
        <v>8277</v>
      </c>
      <c r="O101">
        <v>102</v>
      </c>
      <c r="P101" s="9">
        <v>66.83</v>
      </c>
      <c r="Q101" s="12" t="s">
        <v>8327</v>
      </c>
      <c r="R101" t="s">
        <v>8328</v>
      </c>
      <c r="S101" s="15">
        <v>41205.854537037041</v>
      </c>
      <c r="T101" s="15">
        <v>41265.896203703705</v>
      </c>
    </row>
    <row r="102" spans="1:20" ht="43.5" x14ac:dyDescent="0.35">
      <c r="A102">
        <v>2494</v>
      </c>
      <c r="B102" s="3" t="s">
        <v>2494</v>
      </c>
      <c r="C102" s="3" t="s">
        <v>6604</v>
      </c>
      <c r="D102" s="6">
        <v>1500</v>
      </c>
      <c r="E102" s="8">
        <v>1515.08</v>
      </c>
      <c r="F102" t="s">
        <v>8218</v>
      </c>
      <c r="G102" t="s">
        <v>8223</v>
      </c>
      <c r="H102" t="s">
        <v>8245</v>
      </c>
      <c r="I102">
        <v>1337786944</v>
      </c>
      <c r="J102">
        <v>1335194944</v>
      </c>
      <c r="K102" t="b">
        <v>0</v>
      </c>
      <c r="L102">
        <v>39</v>
      </c>
      <c r="M102" t="b">
        <v>1</v>
      </c>
      <c r="N102" t="s">
        <v>8277</v>
      </c>
      <c r="O102">
        <v>101</v>
      </c>
      <c r="P102" s="9">
        <v>38.85</v>
      </c>
      <c r="Q102" s="12" t="s">
        <v>8327</v>
      </c>
      <c r="R102" t="s">
        <v>8328</v>
      </c>
      <c r="S102" s="15">
        <v>41022.645185185182</v>
      </c>
      <c r="T102" s="15">
        <v>41052.645185185182</v>
      </c>
    </row>
    <row r="103" spans="1:20" ht="29" x14ac:dyDescent="0.35">
      <c r="A103">
        <v>2487</v>
      </c>
      <c r="B103" s="3" t="s">
        <v>2487</v>
      </c>
      <c r="C103" s="3" t="s">
        <v>6597</v>
      </c>
      <c r="D103" s="6">
        <v>1500</v>
      </c>
      <c r="E103" s="8">
        <v>1500.76</v>
      </c>
      <c r="F103" t="s">
        <v>8218</v>
      </c>
      <c r="G103" t="s">
        <v>8223</v>
      </c>
      <c r="H103" t="s">
        <v>8245</v>
      </c>
      <c r="I103">
        <v>1338083997</v>
      </c>
      <c r="J103">
        <v>1335491997</v>
      </c>
      <c r="K103" t="b">
        <v>0</v>
      </c>
      <c r="L103">
        <v>38</v>
      </c>
      <c r="M103" t="b">
        <v>1</v>
      </c>
      <c r="N103" t="s">
        <v>8277</v>
      </c>
      <c r="O103">
        <v>100</v>
      </c>
      <c r="P103" s="9">
        <v>39.49</v>
      </c>
      <c r="Q103" s="12" t="s">
        <v>8327</v>
      </c>
      <c r="R103" t="s">
        <v>8328</v>
      </c>
      <c r="S103" s="15">
        <v>41026.083298611113</v>
      </c>
      <c r="T103" s="15">
        <v>41056.083298611113</v>
      </c>
    </row>
    <row r="104" spans="1:20" ht="43.5" x14ac:dyDescent="0.35">
      <c r="A104">
        <v>1898</v>
      </c>
      <c r="B104" s="3" t="s">
        <v>1899</v>
      </c>
      <c r="C104" s="3" t="s">
        <v>6008</v>
      </c>
      <c r="D104" s="6">
        <v>1000</v>
      </c>
      <c r="E104" s="8">
        <v>1445</v>
      </c>
      <c r="F104" t="s">
        <v>8218</v>
      </c>
      <c r="G104" t="s">
        <v>8223</v>
      </c>
      <c r="H104" t="s">
        <v>8245</v>
      </c>
      <c r="I104">
        <v>1454349600</v>
      </c>
      <c r="J104">
        <v>1451277473</v>
      </c>
      <c r="K104" t="b">
        <v>0</v>
      </c>
      <c r="L104">
        <v>21</v>
      </c>
      <c r="M104" t="b">
        <v>1</v>
      </c>
      <c r="N104" t="s">
        <v>8277</v>
      </c>
      <c r="O104">
        <v>145</v>
      </c>
      <c r="P104" s="9">
        <v>68.81</v>
      </c>
      <c r="Q104" s="12" t="s">
        <v>8327</v>
      </c>
      <c r="R104" t="s">
        <v>8328</v>
      </c>
      <c r="S104" s="15">
        <v>42366.192974537036</v>
      </c>
      <c r="T104" s="15">
        <v>42401.75</v>
      </c>
    </row>
    <row r="105" spans="1:20" ht="43.5" x14ac:dyDescent="0.35">
      <c r="A105">
        <v>2469</v>
      </c>
      <c r="B105" s="3" t="s">
        <v>2470</v>
      </c>
      <c r="C105" s="3" t="s">
        <v>6579</v>
      </c>
      <c r="D105" s="6">
        <v>1200</v>
      </c>
      <c r="E105" s="8">
        <v>1364</v>
      </c>
      <c r="F105" t="s">
        <v>8218</v>
      </c>
      <c r="G105" t="s">
        <v>8223</v>
      </c>
      <c r="H105" t="s">
        <v>8245</v>
      </c>
      <c r="I105">
        <v>1297160329</v>
      </c>
      <c r="J105">
        <v>1295000329</v>
      </c>
      <c r="K105" t="b">
        <v>0</v>
      </c>
      <c r="L105">
        <v>47</v>
      </c>
      <c r="M105" t="b">
        <v>1</v>
      </c>
      <c r="N105" t="s">
        <v>8277</v>
      </c>
      <c r="O105">
        <v>114</v>
      </c>
      <c r="P105" s="9">
        <v>29.02</v>
      </c>
      <c r="Q105" s="12" t="s">
        <v>8327</v>
      </c>
      <c r="R105" t="s">
        <v>8328</v>
      </c>
      <c r="S105" s="15">
        <v>40557.429733796293</v>
      </c>
      <c r="T105" s="15">
        <v>40582.429733796293</v>
      </c>
    </row>
    <row r="106" spans="1:20" ht="43.5" x14ac:dyDescent="0.35">
      <c r="A106">
        <v>2102</v>
      </c>
      <c r="B106" s="3" t="s">
        <v>2103</v>
      </c>
      <c r="C106" s="3" t="s">
        <v>6212</v>
      </c>
      <c r="D106" s="6">
        <v>1000</v>
      </c>
      <c r="E106" s="8">
        <v>1360</v>
      </c>
      <c r="F106" t="s">
        <v>8218</v>
      </c>
      <c r="G106" t="s">
        <v>8223</v>
      </c>
      <c r="H106" t="s">
        <v>8245</v>
      </c>
      <c r="I106">
        <v>1304628648</v>
      </c>
      <c r="J106">
        <v>1302036648</v>
      </c>
      <c r="K106" t="b">
        <v>0</v>
      </c>
      <c r="L106">
        <v>38</v>
      </c>
      <c r="M106" t="b">
        <v>1</v>
      </c>
      <c r="N106" t="s">
        <v>8277</v>
      </c>
      <c r="O106">
        <v>136</v>
      </c>
      <c r="P106" s="9">
        <v>35.79</v>
      </c>
      <c r="Q106" s="12" t="s">
        <v>8327</v>
      </c>
      <c r="R106" t="s">
        <v>8328</v>
      </c>
      <c r="S106" s="15">
        <v>40638.868611111109</v>
      </c>
      <c r="T106" s="15">
        <v>40668.868611111109</v>
      </c>
    </row>
    <row r="107" spans="1:20" ht="43.5" x14ac:dyDescent="0.35">
      <c r="A107">
        <v>1884</v>
      </c>
      <c r="B107" s="3" t="s">
        <v>1885</v>
      </c>
      <c r="C107" s="3" t="s">
        <v>5994</v>
      </c>
      <c r="D107" s="6">
        <v>1000</v>
      </c>
      <c r="E107" s="8">
        <v>1351</v>
      </c>
      <c r="F107" t="s">
        <v>8218</v>
      </c>
      <c r="G107" t="s">
        <v>8223</v>
      </c>
      <c r="H107" t="s">
        <v>8245</v>
      </c>
      <c r="I107">
        <v>1354017600</v>
      </c>
      <c r="J107">
        <v>1350967535</v>
      </c>
      <c r="K107" t="b">
        <v>0</v>
      </c>
      <c r="L107">
        <v>26</v>
      </c>
      <c r="M107" t="b">
        <v>1</v>
      </c>
      <c r="N107" t="s">
        <v>8277</v>
      </c>
      <c r="O107">
        <v>135</v>
      </c>
      <c r="P107" s="9">
        <v>51.96</v>
      </c>
      <c r="Q107" s="12" t="s">
        <v>8327</v>
      </c>
      <c r="R107" t="s">
        <v>8328</v>
      </c>
      <c r="S107" s="15">
        <v>41205.198321759257</v>
      </c>
      <c r="T107" s="15">
        <v>41240.5</v>
      </c>
    </row>
    <row r="108" spans="1:20" ht="29" x14ac:dyDescent="0.35">
      <c r="A108">
        <v>2118</v>
      </c>
      <c r="B108" s="3" t="s">
        <v>2119</v>
      </c>
      <c r="C108" s="3" t="s">
        <v>6228</v>
      </c>
      <c r="D108" s="6">
        <v>1000</v>
      </c>
      <c r="E108" s="8">
        <v>1346.11</v>
      </c>
      <c r="F108" t="s">
        <v>8218</v>
      </c>
      <c r="G108" t="s">
        <v>8223</v>
      </c>
      <c r="H108" t="s">
        <v>8245</v>
      </c>
      <c r="I108">
        <v>1311538136</v>
      </c>
      <c r="J108">
        <v>1308946136</v>
      </c>
      <c r="K108" t="b">
        <v>0</v>
      </c>
      <c r="L108">
        <v>17</v>
      </c>
      <c r="M108" t="b">
        <v>1</v>
      </c>
      <c r="N108" t="s">
        <v>8277</v>
      </c>
      <c r="O108">
        <v>135</v>
      </c>
      <c r="P108" s="9">
        <v>79.180000000000007</v>
      </c>
      <c r="Q108" s="12" t="s">
        <v>8327</v>
      </c>
      <c r="R108" t="s">
        <v>8328</v>
      </c>
      <c r="S108" s="15">
        <v>40718.839537037034</v>
      </c>
      <c r="T108" s="15">
        <v>40748.839537037034</v>
      </c>
    </row>
    <row r="109" spans="1:20" ht="29" x14ac:dyDescent="0.35">
      <c r="A109">
        <v>2477</v>
      </c>
      <c r="B109" s="3" t="s">
        <v>824</v>
      </c>
      <c r="C109" s="3" t="s">
        <v>6587</v>
      </c>
      <c r="D109" s="6">
        <v>750</v>
      </c>
      <c r="E109" s="8">
        <v>1285</v>
      </c>
      <c r="F109" t="s">
        <v>8218</v>
      </c>
      <c r="G109" t="s">
        <v>8223</v>
      </c>
      <c r="H109" t="s">
        <v>8245</v>
      </c>
      <c r="I109">
        <v>1344789345</v>
      </c>
      <c r="J109">
        <v>1340901345</v>
      </c>
      <c r="K109" t="b">
        <v>0</v>
      </c>
      <c r="L109">
        <v>41</v>
      </c>
      <c r="M109" t="b">
        <v>1</v>
      </c>
      <c r="N109" t="s">
        <v>8277</v>
      </c>
      <c r="O109">
        <v>171</v>
      </c>
      <c r="P109" s="9">
        <v>31.34</v>
      </c>
      <c r="Q109" s="12" t="s">
        <v>8327</v>
      </c>
      <c r="R109" t="s">
        <v>8328</v>
      </c>
      <c r="S109" s="15">
        <v>41088.691493055558</v>
      </c>
      <c r="T109" s="15">
        <v>41133.691493055558</v>
      </c>
    </row>
    <row r="110" spans="1:20" ht="29" x14ac:dyDescent="0.35">
      <c r="A110">
        <v>1930</v>
      </c>
      <c r="B110" s="3" t="s">
        <v>1931</v>
      </c>
      <c r="C110" s="3" t="s">
        <v>6040</v>
      </c>
      <c r="D110" s="6">
        <v>1000</v>
      </c>
      <c r="E110" s="8">
        <v>1270</v>
      </c>
      <c r="F110" t="s">
        <v>8218</v>
      </c>
      <c r="G110" t="s">
        <v>8223</v>
      </c>
      <c r="H110" t="s">
        <v>8245</v>
      </c>
      <c r="I110">
        <v>1373203482</v>
      </c>
      <c r="J110">
        <v>1368019482</v>
      </c>
      <c r="K110" t="b">
        <v>0</v>
      </c>
      <c r="L110">
        <v>26</v>
      </c>
      <c r="M110" t="b">
        <v>1</v>
      </c>
      <c r="N110" t="s">
        <v>8277</v>
      </c>
      <c r="O110">
        <v>127</v>
      </c>
      <c r="P110" s="9">
        <v>48.85</v>
      </c>
      <c r="Q110" s="12" t="s">
        <v>8327</v>
      </c>
      <c r="R110" t="s">
        <v>8328</v>
      </c>
      <c r="S110" s="15">
        <v>41402.558819444443</v>
      </c>
      <c r="T110" s="15">
        <v>41462.558819444443</v>
      </c>
    </row>
    <row r="111" spans="1:20" ht="29" x14ac:dyDescent="0.35">
      <c r="A111">
        <v>2465</v>
      </c>
      <c r="B111" s="3" t="s">
        <v>2466</v>
      </c>
      <c r="C111" s="3" t="s">
        <v>6575</v>
      </c>
      <c r="D111" s="6">
        <v>700</v>
      </c>
      <c r="E111" s="8">
        <v>1261</v>
      </c>
      <c r="F111" t="s">
        <v>8218</v>
      </c>
      <c r="G111" t="s">
        <v>8223</v>
      </c>
      <c r="H111" t="s">
        <v>8245</v>
      </c>
      <c r="I111">
        <v>1348420548</v>
      </c>
      <c r="J111">
        <v>1345828548</v>
      </c>
      <c r="K111" t="b">
        <v>0</v>
      </c>
      <c r="L111">
        <v>48</v>
      </c>
      <c r="M111" t="b">
        <v>1</v>
      </c>
      <c r="N111" t="s">
        <v>8277</v>
      </c>
      <c r="O111">
        <v>180</v>
      </c>
      <c r="P111" s="9">
        <v>26.27</v>
      </c>
      <c r="Q111" s="12" t="s">
        <v>8327</v>
      </c>
      <c r="R111" t="s">
        <v>8328</v>
      </c>
      <c r="S111" s="15">
        <v>41145.719305555554</v>
      </c>
      <c r="T111" s="15">
        <v>41175.719305555554</v>
      </c>
    </row>
    <row r="112" spans="1:20" ht="29" x14ac:dyDescent="0.35">
      <c r="A112">
        <v>2483</v>
      </c>
      <c r="B112" s="3" t="s">
        <v>2483</v>
      </c>
      <c r="C112" s="3" t="s">
        <v>6593</v>
      </c>
      <c r="D112" s="6">
        <v>1100</v>
      </c>
      <c r="E112" s="8">
        <v>1251</v>
      </c>
      <c r="F112" t="s">
        <v>8218</v>
      </c>
      <c r="G112" t="s">
        <v>8223</v>
      </c>
      <c r="H112" t="s">
        <v>8245</v>
      </c>
      <c r="I112">
        <v>1335891603</v>
      </c>
      <c r="J112">
        <v>1330711203</v>
      </c>
      <c r="K112" t="b">
        <v>0</v>
      </c>
      <c r="L112">
        <v>19</v>
      </c>
      <c r="M112" t="b">
        <v>1</v>
      </c>
      <c r="N112" t="s">
        <v>8277</v>
      </c>
      <c r="O112">
        <v>114</v>
      </c>
      <c r="P112" s="9">
        <v>65.84</v>
      </c>
      <c r="Q112" s="12" t="s">
        <v>8327</v>
      </c>
      <c r="R112" t="s">
        <v>8328</v>
      </c>
      <c r="S112" s="15">
        <v>40970.750034722223</v>
      </c>
      <c r="T112" s="15">
        <v>41030.708368055559</v>
      </c>
    </row>
    <row r="113" spans="1:20" ht="43.5" x14ac:dyDescent="0.35">
      <c r="A113">
        <v>1886</v>
      </c>
      <c r="B113" s="3" t="s">
        <v>1887</v>
      </c>
      <c r="C113" s="3" t="s">
        <v>5996</v>
      </c>
      <c r="D113" s="6">
        <v>1200</v>
      </c>
      <c r="E113" s="8">
        <v>1225</v>
      </c>
      <c r="F113" t="s">
        <v>8218</v>
      </c>
      <c r="G113" t="s">
        <v>8223</v>
      </c>
      <c r="H113" t="s">
        <v>8245</v>
      </c>
      <c r="I113">
        <v>1415832338</v>
      </c>
      <c r="J113">
        <v>1413236738</v>
      </c>
      <c r="K113" t="b">
        <v>0</v>
      </c>
      <c r="L113">
        <v>29</v>
      </c>
      <c r="M113" t="b">
        <v>1</v>
      </c>
      <c r="N113" t="s">
        <v>8277</v>
      </c>
      <c r="O113">
        <v>102</v>
      </c>
      <c r="P113" s="9">
        <v>42.24</v>
      </c>
      <c r="Q113" s="12" t="s">
        <v>8327</v>
      </c>
      <c r="R113" t="s">
        <v>8328</v>
      </c>
      <c r="S113" s="15">
        <v>41925.906689814816</v>
      </c>
      <c r="T113" s="15">
        <v>41955.94835648148</v>
      </c>
    </row>
    <row r="114" spans="1:20" ht="43.5" x14ac:dyDescent="0.35">
      <c r="A114">
        <v>1899</v>
      </c>
      <c r="B114" s="3" t="s">
        <v>1900</v>
      </c>
      <c r="C114" s="3" t="s">
        <v>6009</v>
      </c>
      <c r="D114" s="6">
        <v>900</v>
      </c>
      <c r="E114" s="8">
        <v>1200</v>
      </c>
      <c r="F114" t="s">
        <v>8218</v>
      </c>
      <c r="G114" t="s">
        <v>8223</v>
      </c>
      <c r="H114" t="s">
        <v>8245</v>
      </c>
      <c r="I114">
        <v>1427319366</v>
      </c>
      <c r="J114">
        <v>1424730966</v>
      </c>
      <c r="K114" t="b">
        <v>0</v>
      </c>
      <c r="L114">
        <v>42</v>
      </c>
      <c r="M114" t="b">
        <v>1</v>
      </c>
      <c r="N114" t="s">
        <v>8277</v>
      </c>
      <c r="O114">
        <v>133</v>
      </c>
      <c r="P114" s="9">
        <v>28.57</v>
      </c>
      <c r="Q114" s="12" t="s">
        <v>8327</v>
      </c>
      <c r="R114" t="s">
        <v>8328</v>
      </c>
      <c r="S114" s="15">
        <v>42058.941736111112</v>
      </c>
      <c r="T114" s="15">
        <v>42088.90006944444</v>
      </c>
    </row>
    <row r="115" spans="1:20" ht="29" x14ac:dyDescent="0.35">
      <c r="A115">
        <v>2467</v>
      </c>
      <c r="B115" s="3" t="s">
        <v>2468</v>
      </c>
      <c r="C115" s="3" t="s">
        <v>6577</v>
      </c>
      <c r="D115" s="6">
        <v>1000</v>
      </c>
      <c r="E115" s="8">
        <v>1185</v>
      </c>
      <c r="F115" t="s">
        <v>8218</v>
      </c>
      <c r="G115" t="s">
        <v>8223</v>
      </c>
      <c r="H115" t="s">
        <v>8245</v>
      </c>
      <c r="I115">
        <v>1336669200</v>
      </c>
      <c r="J115">
        <v>1335473931</v>
      </c>
      <c r="K115" t="b">
        <v>0</v>
      </c>
      <c r="L115">
        <v>43</v>
      </c>
      <c r="M115" t="b">
        <v>1</v>
      </c>
      <c r="N115" t="s">
        <v>8277</v>
      </c>
      <c r="O115">
        <v>119</v>
      </c>
      <c r="P115" s="9">
        <v>27.56</v>
      </c>
      <c r="Q115" s="12" t="s">
        <v>8327</v>
      </c>
      <c r="R115" t="s">
        <v>8328</v>
      </c>
      <c r="S115" s="15">
        <v>41025.874201388891</v>
      </c>
      <c r="T115" s="15">
        <v>41039.708333333336</v>
      </c>
    </row>
    <row r="116" spans="1:20" x14ac:dyDescent="0.35">
      <c r="A116">
        <v>1894</v>
      </c>
      <c r="B116" s="3" t="s">
        <v>1895</v>
      </c>
      <c r="C116" s="3" t="s">
        <v>6004</v>
      </c>
      <c r="D116" s="6">
        <v>1000</v>
      </c>
      <c r="E116" s="8">
        <v>1145</v>
      </c>
      <c r="F116" t="s">
        <v>8218</v>
      </c>
      <c r="G116" t="s">
        <v>8223</v>
      </c>
      <c r="H116" t="s">
        <v>8245</v>
      </c>
      <c r="I116">
        <v>1329082983</v>
      </c>
      <c r="J116">
        <v>1326404583</v>
      </c>
      <c r="K116" t="b">
        <v>0</v>
      </c>
      <c r="L116">
        <v>20</v>
      </c>
      <c r="M116" t="b">
        <v>1</v>
      </c>
      <c r="N116" t="s">
        <v>8277</v>
      </c>
      <c r="O116">
        <v>115</v>
      </c>
      <c r="P116" s="9">
        <v>57.25</v>
      </c>
      <c r="Q116" s="12" t="s">
        <v>8327</v>
      </c>
      <c r="R116" t="s">
        <v>8328</v>
      </c>
      <c r="S116" s="15">
        <v>40920.904895833337</v>
      </c>
      <c r="T116" s="15">
        <v>40951.904895833337</v>
      </c>
    </row>
    <row r="117" spans="1:20" ht="29" x14ac:dyDescent="0.35">
      <c r="A117">
        <v>1937</v>
      </c>
      <c r="B117" s="3" t="s">
        <v>1938</v>
      </c>
      <c r="C117" s="3" t="s">
        <v>6047</v>
      </c>
      <c r="D117" s="6">
        <v>600</v>
      </c>
      <c r="E117" s="8">
        <v>1123.47</v>
      </c>
      <c r="F117" t="s">
        <v>8218</v>
      </c>
      <c r="G117" t="s">
        <v>8223</v>
      </c>
      <c r="H117" t="s">
        <v>8245</v>
      </c>
      <c r="I117">
        <v>1339732740</v>
      </c>
      <c r="J117">
        <v>1338346281</v>
      </c>
      <c r="K117" t="b">
        <v>0</v>
      </c>
      <c r="L117">
        <v>29</v>
      </c>
      <c r="M117" t="b">
        <v>1</v>
      </c>
      <c r="N117" t="s">
        <v>8277</v>
      </c>
      <c r="O117">
        <v>187</v>
      </c>
      <c r="P117" s="9">
        <v>38.74</v>
      </c>
      <c r="Q117" s="12" t="s">
        <v>8327</v>
      </c>
      <c r="R117" t="s">
        <v>8328</v>
      </c>
      <c r="S117" s="15">
        <v>41059.118993055556</v>
      </c>
      <c r="T117" s="15">
        <v>41075.165972222225</v>
      </c>
    </row>
    <row r="118" spans="1:20" ht="29" x14ac:dyDescent="0.35">
      <c r="A118">
        <v>1940</v>
      </c>
      <c r="B118" s="3" t="s">
        <v>1941</v>
      </c>
      <c r="C118" s="3" t="s">
        <v>6050</v>
      </c>
      <c r="D118" s="6">
        <v>650</v>
      </c>
      <c r="E118" s="8">
        <v>1111</v>
      </c>
      <c r="F118" t="s">
        <v>8218</v>
      </c>
      <c r="G118" t="s">
        <v>8223</v>
      </c>
      <c r="H118" t="s">
        <v>8245</v>
      </c>
      <c r="I118">
        <v>1308110340</v>
      </c>
      <c r="J118">
        <v>1304770233</v>
      </c>
      <c r="K118" t="b">
        <v>0</v>
      </c>
      <c r="L118">
        <v>31</v>
      </c>
      <c r="M118" t="b">
        <v>1</v>
      </c>
      <c r="N118" t="s">
        <v>8277</v>
      </c>
      <c r="O118">
        <v>171</v>
      </c>
      <c r="P118" s="9">
        <v>35.840000000000003</v>
      </c>
      <c r="Q118" s="12" t="s">
        <v>8327</v>
      </c>
      <c r="R118" t="s">
        <v>8328</v>
      </c>
      <c r="S118" s="15">
        <v>40670.507326388892</v>
      </c>
      <c r="T118" s="15">
        <v>40709.165972222225</v>
      </c>
    </row>
    <row r="119" spans="1:20" ht="43.5" x14ac:dyDescent="0.35">
      <c r="A119">
        <v>2498</v>
      </c>
      <c r="B119" s="3" t="s">
        <v>2498</v>
      </c>
      <c r="C119" s="3" t="s">
        <v>6608</v>
      </c>
      <c r="D119" s="6">
        <v>1000</v>
      </c>
      <c r="E119" s="8">
        <v>1056</v>
      </c>
      <c r="F119" t="s">
        <v>8218</v>
      </c>
      <c r="G119" t="s">
        <v>8223</v>
      </c>
      <c r="H119" t="s">
        <v>8245</v>
      </c>
      <c r="I119">
        <v>1422400387</v>
      </c>
      <c r="J119">
        <v>1421190787</v>
      </c>
      <c r="K119" t="b">
        <v>0</v>
      </c>
      <c r="L119">
        <v>20</v>
      </c>
      <c r="M119" t="b">
        <v>1</v>
      </c>
      <c r="N119" t="s">
        <v>8277</v>
      </c>
      <c r="O119">
        <v>106</v>
      </c>
      <c r="P119" s="9">
        <v>52.8</v>
      </c>
      <c r="Q119" s="12" t="s">
        <v>8327</v>
      </c>
      <c r="R119" t="s">
        <v>8328</v>
      </c>
      <c r="S119" s="15">
        <v>42017.967442129629</v>
      </c>
      <c r="T119" s="15">
        <v>42031.967442129629</v>
      </c>
    </row>
    <row r="120" spans="1:20" ht="29" x14ac:dyDescent="0.35">
      <c r="A120">
        <v>1883</v>
      </c>
      <c r="B120" s="3" t="s">
        <v>1884</v>
      </c>
      <c r="C120" s="3" t="s">
        <v>5993</v>
      </c>
      <c r="D120" s="6">
        <v>999</v>
      </c>
      <c r="E120" s="8">
        <v>1047</v>
      </c>
      <c r="F120" t="s">
        <v>8218</v>
      </c>
      <c r="G120" t="s">
        <v>8223</v>
      </c>
      <c r="H120" t="s">
        <v>8245</v>
      </c>
      <c r="I120">
        <v>1333921508</v>
      </c>
      <c r="J120">
        <v>1331333108</v>
      </c>
      <c r="K120" t="b">
        <v>0</v>
      </c>
      <c r="L120">
        <v>32</v>
      </c>
      <c r="M120" t="b">
        <v>1</v>
      </c>
      <c r="N120" t="s">
        <v>8277</v>
      </c>
      <c r="O120">
        <v>105</v>
      </c>
      <c r="P120" s="9">
        <v>32.72</v>
      </c>
      <c r="Q120" s="12" t="s">
        <v>8327</v>
      </c>
      <c r="R120" t="s">
        <v>8328</v>
      </c>
      <c r="S120" s="15">
        <v>40977.948009259257</v>
      </c>
      <c r="T120" s="15">
        <v>41007.906342592592</v>
      </c>
    </row>
    <row r="121" spans="1:20" ht="29" x14ac:dyDescent="0.35">
      <c r="A121">
        <v>2104</v>
      </c>
      <c r="B121" s="3" t="s">
        <v>2105</v>
      </c>
      <c r="C121" s="3" t="s">
        <v>6214</v>
      </c>
      <c r="D121" s="6">
        <v>800</v>
      </c>
      <c r="E121" s="8">
        <v>1036</v>
      </c>
      <c r="F121" t="s">
        <v>8218</v>
      </c>
      <c r="G121" t="s">
        <v>8223</v>
      </c>
      <c r="H121" t="s">
        <v>8245</v>
      </c>
      <c r="I121">
        <v>1369958400</v>
      </c>
      <c r="J121">
        <v>1367286434</v>
      </c>
      <c r="K121" t="b">
        <v>0</v>
      </c>
      <c r="L121">
        <v>37</v>
      </c>
      <c r="M121" t="b">
        <v>1</v>
      </c>
      <c r="N121" t="s">
        <v>8277</v>
      </c>
      <c r="O121">
        <v>130</v>
      </c>
      <c r="P121" s="9">
        <v>28</v>
      </c>
      <c r="Q121" s="12" t="s">
        <v>8327</v>
      </c>
      <c r="R121" t="s">
        <v>8328</v>
      </c>
      <c r="S121" s="15">
        <v>41394.074467592596</v>
      </c>
      <c r="T121" s="15">
        <v>41425</v>
      </c>
    </row>
    <row r="122" spans="1:20" ht="29" x14ac:dyDescent="0.35">
      <c r="A122">
        <v>2470</v>
      </c>
      <c r="B122" s="3" t="s">
        <v>2471</v>
      </c>
      <c r="C122" s="3" t="s">
        <v>6580</v>
      </c>
      <c r="D122" s="6">
        <v>1000</v>
      </c>
      <c r="E122" s="8">
        <v>1031.6400000000001</v>
      </c>
      <c r="F122" t="s">
        <v>8218</v>
      </c>
      <c r="G122" t="s">
        <v>8223</v>
      </c>
      <c r="H122" t="s">
        <v>8245</v>
      </c>
      <c r="I122">
        <v>1337824055</v>
      </c>
      <c r="J122">
        <v>1335232055</v>
      </c>
      <c r="K122" t="b">
        <v>0</v>
      </c>
      <c r="L122">
        <v>36</v>
      </c>
      <c r="M122" t="b">
        <v>1</v>
      </c>
      <c r="N122" t="s">
        <v>8277</v>
      </c>
      <c r="O122">
        <v>103</v>
      </c>
      <c r="P122" s="9">
        <v>28.66</v>
      </c>
      <c r="Q122" s="12" t="s">
        <v>8327</v>
      </c>
      <c r="R122" t="s">
        <v>8328</v>
      </c>
      <c r="S122" s="15">
        <v>41023.07471064815</v>
      </c>
      <c r="T122" s="15">
        <v>41053.07471064815</v>
      </c>
    </row>
    <row r="123" spans="1:20" ht="43.5" x14ac:dyDescent="0.35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 s="9">
        <v>40.04</v>
      </c>
      <c r="Q123" s="12" t="s">
        <v>8327</v>
      </c>
      <c r="R123" t="s">
        <v>8328</v>
      </c>
      <c r="S123" s="15">
        <v>40711.782210648147</v>
      </c>
      <c r="T123" s="15">
        <v>40756.782210648147</v>
      </c>
    </row>
    <row r="124" spans="1:20" ht="43.5" x14ac:dyDescent="0.35">
      <c r="A124">
        <v>2083</v>
      </c>
      <c r="B124" s="3" t="s">
        <v>2084</v>
      </c>
      <c r="C124" s="3" t="s">
        <v>6193</v>
      </c>
      <c r="D124" s="6">
        <v>750</v>
      </c>
      <c r="E124" s="8">
        <v>850</v>
      </c>
      <c r="F124" t="s">
        <v>8218</v>
      </c>
      <c r="G124" t="s">
        <v>8223</v>
      </c>
      <c r="H124" t="s">
        <v>8245</v>
      </c>
      <c r="I124">
        <v>1338830395</v>
      </c>
      <c r="J124">
        <v>1336238395</v>
      </c>
      <c r="K124" t="b">
        <v>0</v>
      </c>
      <c r="L124">
        <v>25</v>
      </c>
      <c r="M124" t="b">
        <v>1</v>
      </c>
      <c r="N124" t="s">
        <v>8277</v>
      </c>
      <c r="O124">
        <v>113</v>
      </c>
      <c r="P124" s="9">
        <v>34</v>
      </c>
      <c r="Q124" s="12" t="s">
        <v>8327</v>
      </c>
      <c r="R124" t="s">
        <v>8328</v>
      </c>
      <c r="S124" s="15">
        <v>41034.72216435185</v>
      </c>
      <c r="T124" s="15">
        <v>41064.72216435185</v>
      </c>
    </row>
    <row r="125" spans="1:20" ht="43.5" x14ac:dyDescent="0.35">
      <c r="A125">
        <v>2100</v>
      </c>
      <c r="B125" s="3" t="s">
        <v>2101</v>
      </c>
      <c r="C125" s="3" t="s">
        <v>6210</v>
      </c>
      <c r="D125" s="6">
        <v>600</v>
      </c>
      <c r="E125" s="8">
        <v>820</v>
      </c>
      <c r="F125" t="s">
        <v>8218</v>
      </c>
      <c r="G125" t="s">
        <v>8223</v>
      </c>
      <c r="H125" t="s">
        <v>8245</v>
      </c>
      <c r="I125">
        <v>1341028740</v>
      </c>
      <c r="J125">
        <v>1339704141</v>
      </c>
      <c r="K125" t="b">
        <v>0</v>
      </c>
      <c r="L125">
        <v>27</v>
      </c>
      <c r="M125" t="b">
        <v>1</v>
      </c>
      <c r="N125" t="s">
        <v>8277</v>
      </c>
      <c r="O125">
        <v>137</v>
      </c>
      <c r="P125" s="9">
        <v>30.37</v>
      </c>
      <c r="Q125" s="12" t="s">
        <v>8327</v>
      </c>
      <c r="R125" t="s">
        <v>8328</v>
      </c>
      <c r="S125" s="15">
        <v>41074.834965277776</v>
      </c>
      <c r="T125" s="15">
        <v>41090.165972222225</v>
      </c>
    </row>
    <row r="126" spans="1:20" ht="43.5" x14ac:dyDescent="0.35">
      <c r="A126">
        <v>2486</v>
      </c>
      <c r="B126" s="3" t="s">
        <v>2486</v>
      </c>
      <c r="C126" s="3" t="s">
        <v>6596</v>
      </c>
      <c r="D126" s="6">
        <v>300</v>
      </c>
      <c r="E126" s="8">
        <v>797</v>
      </c>
      <c r="F126" t="s">
        <v>8218</v>
      </c>
      <c r="G126" t="s">
        <v>8223</v>
      </c>
      <c r="H126" t="s">
        <v>8245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8277</v>
      </c>
      <c r="O126">
        <v>266</v>
      </c>
      <c r="P126" s="9">
        <v>26.57</v>
      </c>
      <c r="Q126" s="12" t="s">
        <v>8327</v>
      </c>
      <c r="R126" t="s">
        <v>8328</v>
      </c>
      <c r="S126" s="15">
        <v>40991.708055555559</v>
      </c>
      <c r="T126" s="15">
        <v>41021.708055555559</v>
      </c>
    </row>
    <row r="127" spans="1:20" ht="29" x14ac:dyDescent="0.35">
      <c r="A127">
        <v>2492</v>
      </c>
      <c r="B127" s="3" t="s">
        <v>2492</v>
      </c>
      <c r="C127" s="3" t="s">
        <v>6602</v>
      </c>
      <c r="D127" s="6">
        <v>600</v>
      </c>
      <c r="E127" s="8">
        <v>750</v>
      </c>
      <c r="F127" t="s">
        <v>8218</v>
      </c>
      <c r="G127" t="s">
        <v>8223</v>
      </c>
      <c r="H127" t="s">
        <v>8245</v>
      </c>
      <c r="I127">
        <v>1339840740</v>
      </c>
      <c r="J127">
        <v>1335397188</v>
      </c>
      <c r="K127" t="b">
        <v>0</v>
      </c>
      <c r="L127">
        <v>27</v>
      </c>
      <c r="M127" t="b">
        <v>1</v>
      </c>
      <c r="N127" t="s">
        <v>8277</v>
      </c>
      <c r="O127">
        <v>125</v>
      </c>
      <c r="P127" s="9">
        <v>27.78</v>
      </c>
      <c r="Q127" s="12" t="s">
        <v>8327</v>
      </c>
      <c r="R127" t="s">
        <v>8328</v>
      </c>
      <c r="S127" s="15">
        <v>41024.985972222225</v>
      </c>
      <c r="T127" s="15">
        <v>41076.415972222225</v>
      </c>
    </row>
    <row r="128" spans="1:20" ht="29" x14ac:dyDescent="0.35">
      <c r="A128">
        <v>1892</v>
      </c>
      <c r="B128" s="3" t="s">
        <v>1893</v>
      </c>
      <c r="C128" s="3" t="s">
        <v>6002</v>
      </c>
      <c r="D128" s="6">
        <v>500</v>
      </c>
      <c r="E128" s="8">
        <v>683</v>
      </c>
      <c r="F128" t="s">
        <v>8218</v>
      </c>
      <c r="G128" t="s">
        <v>8223</v>
      </c>
      <c r="H128" t="s">
        <v>8245</v>
      </c>
      <c r="I128">
        <v>1307459881</v>
      </c>
      <c r="J128">
        <v>1304867881</v>
      </c>
      <c r="K128" t="b">
        <v>0</v>
      </c>
      <c r="L128">
        <v>26</v>
      </c>
      <c r="M128" t="b">
        <v>1</v>
      </c>
      <c r="N128" t="s">
        <v>8277</v>
      </c>
      <c r="O128">
        <v>137</v>
      </c>
      <c r="P128" s="9">
        <v>26.27</v>
      </c>
      <c r="Q128" s="12" t="s">
        <v>8327</v>
      </c>
      <c r="R128" t="s">
        <v>8328</v>
      </c>
      <c r="S128" s="15">
        <v>40671.637511574074</v>
      </c>
      <c r="T128" s="15">
        <v>40701.637511574074</v>
      </c>
    </row>
    <row r="129" spans="1:20" ht="29" x14ac:dyDescent="0.35">
      <c r="A129">
        <v>2500</v>
      </c>
      <c r="B129" s="3" t="s">
        <v>2500</v>
      </c>
      <c r="C129" s="3" t="s">
        <v>6610</v>
      </c>
      <c r="D129" s="6">
        <v>600</v>
      </c>
      <c r="E129" s="8">
        <v>680</v>
      </c>
      <c r="F129" t="s">
        <v>8218</v>
      </c>
      <c r="G129" t="s">
        <v>8223</v>
      </c>
      <c r="H129" t="s">
        <v>8245</v>
      </c>
      <c r="I129">
        <v>1340476375</v>
      </c>
      <c r="J129">
        <v>1337884375</v>
      </c>
      <c r="K129" t="b">
        <v>0</v>
      </c>
      <c r="L129">
        <v>29</v>
      </c>
      <c r="M129" t="b">
        <v>1</v>
      </c>
      <c r="N129" t="s">
        <v>8277</v>
      </c>
      <c r="O129">
        <v>113</v>
      </c>
      <c r="P129" s="9">
        <v>23.45</v>
      </c>
      <c r="Q129" s="12" t="s">
        <v>8327</v>
      </c>
      <c r="R129" t="s">
        <v>8328</v>
      </c>
      <c r="S129" s="15">
        <v>41053.772858796299</v>
      </c>
      <c r="T129" s="15">
        <v>41083.772858796299</v>
      </c>
    </row>
    <row r="130" spans="1:20" ht="43.5" x14ac:dyDescent="0.35">
      <c r="A130">
        <v>2471</v>
      </c>
      <c r="B130" s="3" t="s">
        <v>2472</v>
      </c>
      <c r="C130" s="3" t="s">
        <v>6581</v>
      </c>
      <c r="D130" s="6">
        <v>500</v>
      </c>
      <c r="E130" s="8">
        <v>640</v>
      </c>
      <c r="F130" t="s">
        <v>8218</v>
      </c>
      <c r="G130" t="s">
        <v>8223</v>
      </c>
      <c r="H130" t="s">
        <v>8245</v>
      </c>
      <c r="I130">
        <v>1327535392</v>
      </c>
      <c r="J130">
        <v>1324079392</v>
      </c>
      <c r="K130" t="b">
        <v>0</v>
      </c>
      <c r="L130">
        <v>17</v>
      </c>
      <c r="M130" t="b">
        <v>1</v>
      </c>
      <c r="N130" t="s">
        <v>8277</v>
      </c>
      <c r="O130">
        <v>128</v>
      </c>
      <c r="P130" s="9">
        <v>37.65</v>
      </c>
      <c r="Q130" s="12" t="s">
        <v>8327</v>
      </c>
      <c r="R130" t="s">
        <v>8328</v>
      </c>
      <c r="S130" s="15">
        <v>40893.992962962962</v>
      </c>
      <c r="T130" s="15">
        <v>40933.992962962962</v>
      </c>
    </row>
    <row r="131" spans="1:20" x14ac:dyDescent="0.35">
      <c r="A131">
        <v>1927</v>
      </c>
      <c r="B131" s="3" t="s">
        <v>1928</v>
      </c>
      <c r="C131" s="3" t="s">
        <v>6037</v>
      </c>
      <c r="D131" s="6">
        <v>600</v>
      </c>
      <c r="E131" s="8">
        <v>620</v>
      </c>
      <c r="F131" t="s">
        <v>8218</v>
      </c>
      <c r="G131" t="s">
        <v>8223</v>
      </c>
      <c r="H131" t="s">
        <v>8245</v>
      </c>
      <c r="I131">
        <v>1331182740</v>
      </c>
      <c r="J131">
        <v>1329856839</v>
      </c>
      <c r="K131" t="b">
        <v>0</v>
      </c>
      <c r="L131">
        <v>11</v>
      </c>
      <c r="M131" t="b">
        <v>1</v>
      </c>
      <c r="N131" t="s">
        <v>8277</v>
      </c>
      <c r="O131">
        <v>103</v>
      </c>
      <c r="P131" s="9">
        <v>56.36</v>
      </c>
      <c r="Q131" s="12" t="s">
        <v>8327</v>
      </c>
      <c r="R131" t="s">
        <v>8328</v>
      </c>
      <c r="S131" s="15">
        <v>40960.861562500002</v>
      </c>
      <c r="T131" s="15">
        <v>40976.207638888889</v>
      </c>
    </row>
    <row r="132" spans="1:20" ht="29" x14ac:dyDescent="0.35">
      <c r="A132">
        <v>2096</v>
      </c>
      <c r="B132" s="3" t="s">
        <v>2097</v>
      </c>
      <c r="C132" s="3" t="s">
        <v>6206</v>
      </c>
      <c r="D132" s="6">
        <v>600</v>
      </c>
      <c r="E132" s="8">
        <v>610</v>
      </c>
      <c r="F132" t="s">
        <v>8218</v>
      </c>
      <c r="G132" t="s">
        <v>8223</v>
      </c>
      <c r="H132" t="s">
        <v>8245</v>
      </c>
      <c r="I132">
        <v>1351223940</v>
      </c>
      <c r="J132">
        <v>1349892735</v>
      </c>
      <c r="K132" t="b">
        <v>0</v>
      </c>
      <c r="L132">
        <v>14</v>
      </c>
      <c r="M132" t="b">
        <v>1</v>
      </c>
      <c r="N132" t="s">
        <v>8277</v>
      </c>
      <c r="O132">
        <v>102</v>
      </c>
      <c r="P132" s="9">
        <v>43.57</v>
      </c>
      <c r="Q132" s="12" t="s">
        <v>8327</v>
      </c>
      <c r="R132" t="s">
        <v>8328</v>
      </c>
      <c r="S132" s="15">
        <v>41192.758506944447</v>
      </c>
      <c r="T132" s="15">
        <v>41208.165972222225</v>
      </c>
    </row>
    <row r="133" spans="1:20" ht="29" x14ac:dyDescent="0.35">
      <c r="A133">
        <v>2490</v>
      </c>
      <c r="B133" s="3" t="s">
        <v>2490</v>
      </c>
      <c r="C133" s="3" t="s">
        <v>6600</v>
      </c>
      <c r="D133" s="6">
        <v>500</v>
      </c>
      <c r="E133" s="8">
        <v>607</v>
      </c>
      <c r="F133" t="s">
        <v>8218</v>
      </c>
      <c r="G133" t="s">
        <v>8223</v>
      </c>
      <c r="H133" t="s">
        <v>8245</v>
      </c>
      <c r="I133">
        <v>1340429276</v>
      </c>
      <c r="J133">
        <v>1335245276</v>
      </c>
      <c r="K133" t="b">
        <v>0</v>
      </c>
      <c r="L133">
        <v>16</v>
      </c>
      <c r="M133" t="b">
        <v>1</v>
      </c>
      <c r="N133" t="s">
        <v>8277</v>
      </c>
      <c r="O133">
        <v>121</v>
      </c>
      <c r="P133" s="9">
        <v>37.94</v>
      </c>
      <c r="Q133" s="12" t="s">
        <v>8327</v>
      </c>
      <c r="R133" t="s">
        <v>8328</v>
      </c>
      <c r="S133" s="15">
        <v>41023.227731481478</v>
      </c>
      <c r="T133" s="15">
        <v>41083.227731481478</v>
      </c>
    </row>
    <row r="134" spans="1:20" ht="43.5" x14ac:dyDescent="0.35">
      <c r="A134">
        <v>1896</v>
      </c>
      <c r="B134" s="3" t="s">
        <v>1897</v>
      </c>
      <c r="C134" s="3" t="s">
        <v>6006</v>
      </c>
      <c r="D134" s="6">
        <v>451</v>
      </c>
      <c r="E134" s="8">
        <v>559</v>
      </c>
      <c r="F134" t="s">
        <v>8218</v>
      </c>
      <c r="G134" t="s">
        <v>8223</v>
      </c>
      <c r="H134" t="s">
        <v>8245</v>
      </c>
      <c r="I134">
        <v>1334250165</v>
      </c>
      <c r="J134">
        <v>1331658165</v>
      </c>
      <c r="K134" t="b">
        <v>0</v>
      </c>
      <c r="L134">
        <v>13</v>
      </c>
      <c r="M134" t="b">
        <v>1</v>
      </c>
      <c r="N134" t="s">
        <v>8277</v>
      </c>
      <c r="O134">
        <v>124</v>
      </c>
      <c r="P134" s="9">
        <v>43</v>
      </c>
      <c r="Q134" s="12" t="s">
        <v>8327</v>
      </c>
      <c r="R134" t="s">
        <v>8328</v>
      </c>
      <c r="S134" s="15">
        <v>40981.710243055553</v>
      </c>
      <c r="T134" s="15">
        <v>41011.710243055553</v>
      </c>
    </row>
    <row r="135" spans="1:20" ht="43.5" x14ac:dyDescent="0.35">
      <c r="A135">
        <v>2491</v>
      </c>
      <c r="B135" s="3" t="s">
        <v>2491</v>
      </c>
      <c r="C135" s="3" t="s">
        <v>6601</v>
      </c>
      <c r="D135" s="6">
        <v>500</v>
      </c>
      <c r="E135" s="8">
        <v>516</v>
      </c>
      <c r="F135" t="s">
        <v>8218</v>
      </c>
      <c r="G135" t="s">
        <v>8223</v>
      </c>
      <c r="H135" t="s">
        <v>8245</v>
      </c>
      <c r="I135">
        <v>1295142660</v>
      </c>
      <c r="J135">
        <v>1293739714</v>
      </c>
      <c r="K135" t="b">
        <v>0</v>
      </c>
      <c r="L135">
        <v>10</v>
      </c>
      <c r="M135" t="b">
        <v>1</v>
      </c>
      <c r="N135" t="s">
        <v>8277</v>
      </c>
      <c r="O135">
        <v>103</v>
      </c>
      <c r="P135" s="9">
        <v>51.6</v>
      </c>
      <c r="Q135" s="12" t="s">
        <v>8327</v>
      </c>
      <c r="R135" t="s">
        <v>8328</v>
      </c>
      <c r="S135" s="15">
        <v>40542.839282407411</v>
      </c>
      <c r="T135" s="15">
        <v>40559.07708333333</v>
      </c>
    </row>
    <row r="136" spans="1:20" ht="29" x14ac:dyDescent="0.35">
      <c r="A136">
        <v>2317</v>
      </c>
      <c r="B136" s="3" t="s">
        <v>2318</v>
      </c>
      <c r="C136" s="3" t="s">
        <v>6427</v>
      </c>
      <c r="D136" s="6">
        <v>400</v>
      </c>
      <c r="E136" s="8">
        <v>416</v>
      </c>
      <c r="F136" t="s">
        <v>8218</v>
      </c>
      <c r="G136" t="s">
        <v>8223</v>
      </c>
      <c r="H136" t="s">
        <v>8245</v>
      </c>
      <c r="I136">
        <v>1266210000</v>
      </c>
      <c r="J136">
        <v>1263474049</v>
      </c>
      <c r="K136" t="b">
        <v>1</v>
      </c>
      <c r="L136">
        <v>22</v>
      </c>
      <c r="M136" t="b">
        <v>1</v>
      </c>
      <c r="N136" t="s">
        <v>8277</v>
      </c>
      <c r="O136">
        <v>104</v>
      </c>
      <c r="P136" s="9">
        <v>18.91</v>
      </c>
      <c r="Q136" s="12" t="s">
        <v>8327</v>
      </c>
      <c r="R136" t="s">
        <v>8328</v>
      </c>
      <c r="S136" s="15">
        <v>40192.542233796295</v>
      </c>
      <c r="T136" s="15">
        <v>40224.208333333336</v>
      </c>
    </row>
    <row r="137" spans="1:20" ht="29" x14ac:dyDescent="0.35">
      <c r="A137">
        <v>2479</v>
      </c>
      <c r="B137" s="3" t="s">
        <v>2479</v>
      </c>
      <c r="C137" s="3" t="s">
        <v>6589</v>
      </c>
      <c r="D137" s="6">
        <v>300</v>
      </c>
      <c r="E137" s="8">
        <v>400.33</v>
      </c>
      <c r="F137" t="s">
        <v>8218</v>
      </c>
      <c r="G137" t="s">
        <v>8223</v>
      </c>
      <c r="H137" t="s">
        <v>8245</v>
      </c>
      <c r="I137">
        <v>1343440800</v>
      </c>
      <c r="J137">
        <v>1342545994</v>
      </c>
      <c r="K137" t="b">
        <v>0</v>
      </c>
      <c r="L137">
        <v>16</v>
      </c>
      <c r="M137" t="b">
        <v>1</v>
      </c>
      <c r="N137" t="s">
        <v>8277</v>
      </c>
      <c r="O137">
        <v>133</v>
      </c>
      <c r="P137" s="9">
        <v>25.02</v>
      </c>
      <c r="Q137" s="12" t="s">
        <v>8327</v>
      </c>
      <c r="R137" t="s">
        <v>8328</v>
      </c>
      <c r="S137" s="15">
        <v>41107.726782407408</v>
      </c>
      <c r="T137" s="15">
        <v>41118.083333333336</v>
      </c>
    </row>
    <row r="138" spans="1:20" ht="29" x14ac:dyDescent="0.35">
      <c r="A138">
        <v>1923</v>
      </c>
      <c r="B138" s="3" t="s">
        <v>1924</v>
      </c>
      <c r="C138" s="3" t="s">
        <v>6033</v>
      </c>
      <c r="D138" s="6">
        <v>125</v>
      </c>
      <c r="E138" s="8">
        <v>301</v>
      </c>
      <c r="F138" t="s">
        <v>8218</v>
      </c>
      <c r="G138" t="s">
        <v>8223</v>
      </c>
      <c r="H138" t="s">
        <v>8245</v>
      </c>
      <c r="I138">
        <v>1317099540</v>
      </c>
      <c r="J138">
        <v>1313612532</v>
      </c>
      <c r="K138" t="b">
        <v>0</v>
      </c>
      <c r="L138">
        <v>13</v>
      </c>
      <c r="M138" t="b">
        <v>1</v>
      </c>
      <c r="N138" t="s">
        <v>8277</v>
      </c>
      <c r="O138">
        <v>241</v>
      </c>
      <c r="P138" s="9">
        <v>23.15</v>
      </c>
      <c r="Q138" s="12" t="s">
        <v>8327</v>
      </c>
      <c r="R138" t="s">
        <v>8328</v>
      </c>
      <c r="S138" s="15">
        <v>40772.848749999997</v>
      </c>
      <c r="T138" s="15">
        <v>40813.207638888889</v>
      </c>
    </row>
    <row r="139" spans="1:20" ht="29" x14ac:dyDescent="0.35">
      <c r="A139">
        <v>2112</v>
      </c>
      <c r="B139" s="3" t="s">
        <v>2113</v>
      </c>
      <c r="C139" s="3" t="s">
        <v>6222</v>
      </c>
      <c r="D139" s="6">
        <v>300</v>
      </c>
      <c r="E139" s="8">
        <v>300</v>
      </c>
      <c r="F139" t="s">
        <v>8218</v>
      </c>
      <c r="G139" t="s">
        <v>8223</v>
      </c>
      <c r="H139" t="s">
        <v>8245</v>
      </c>
      <c r="I139">
        <v>1366064193</v>
      </c>
      <c r="J139">
        <v>1364854593</v>
      </c>
      <c r="K139" t="b">
        <v>0</v>
      </c>
      <c r="L139">
        <v>11</v>
      </c>
      <c r="M139" t="b">
        <v>1</v>
      </c>
      <c r="N139" t="s">
        <v>8277</v>
      </c>
      <c r="O139">
        <v>100</v>
      </c>
      <c r="P139" s="9">
        <v>27.27</v>
      </c>
      <c r="Q139" s="12" t="s">
        <v>8327</v>
      </c>
      <c r="R139" t="s">
        <v>8328</v>
      </c>
      <c r="S139" s="15">
        <v>41365.928159722222</v>
      </c>
      <c r="T139" s="15">
        <v>41379.928159722222</v>
      </c>
    </row>
    <row r="140" spans="1:20" x14ac:dyDescent="0.35">
      <c r="B140" s="3"/>
      <c r="C140" s="3"/>
      <c r="D140" s="6"/>
      <c r="E140" s="8"/>
      <c r="P140" s="9"/>
      <c r="Q140" s="12"/>
      <c r="S140" s="15"/>
      <c r="T140" s="15"/>
    </row>
    <row r="141" spans="1:20" x14ac:dyDescent="0.35">
      <c r="B141" s="3"/>
      <c r="C141" s="3"/>
      <c r="D141" s="6"/>
      <c r="E141" s="8"/>
      <c r="P141" s="9"/>
      <c r="Q141" s="12"/>
      <c r="S141" s="15"/>
      <c r="T141" s="15"/>
    </row>
    <row r="142" spans="1:20" x14ac:dyDescent="0.35">
      <c r="B142" s="3"/>
      <c r="C142" s="3"/>
      <c r="D142" s="6"/>
      <c r="E142" s="8"/>
      <c r="P142" s="9"/>
      <c r="Q142" s="12"/>
      <c r="S142" s="15"/>
      <c r="T142" s="15"/>
    </row>
    <row r="143" spans="1:20" x14ac:dyDescent="0.35">
      <c r="B143" s="3"/>
      <c r="C143" s="3"/>
      <c r="D143" s="6"/>
      <c r="E143" s="8"/>
      <c r="P143" s="9"/>
      <c r="Q143" s="12"/>
      <c r="S143" s="15"/>
      <c r="T143" s="15"/>
    </row>
    <row r="144" spans="1:20" x14ac:dyDescent="0.35">
      <c r="B144" s="3"/>
      <c r="C144" s="3"/>
      <c r="D144" s="6"/>
      <c r="E144" s="8"/>
      <c r="P144" s="9"/>
      <c r="Q144" s="12"/>
      <c r="S144" s="15"/>
      <c r="T144" s="15"/>
    </row>
    <row r="145" spans="2:20" x14ac:dyDescent="0.35">
      <c r="B145" s="3"/>
      <c r="C145" s="3"/>
      <c r="D145" s="6"/>
      <c r="E145" s="8"/>
      <c r="P145" s="9"/>
      <c r="Q145" s="12"/>
      <c r="S145" s="15"/>
      <c r="T145" s="15"/>
    </row>
    <row r="146" spans="2:20" x14ac:dyDescent="0.35">
      <c r="B146" s="3"/>
      <c r="C146" s="3"/>
      <c r="D146" s="6"/>
      <c r="E146" s="8"/>
      <c r="P146" s="9"/>
      <c r="Q146" s="12"/>
      <c r="S146" s="15"/>
      <c r="T146" s="15"/>
    </row>
    <row r="147" spans="2:20" x14ac:dyDescent="0.35">
      <c r="B147" s="3"/>
      <c r="C147" s="3"/>
      <c r="D147" s="6"/>
      <c r="E147" s="8"/>
      <c r="P147" s="9"/>
      <c r="Q147" s="12"/>
      <c r="S147" s="15"/>
      <c r="T147" s="15"/>
    </row>
    <row r="148" spans="2:20" x14ac:dyDescent="0.35">
      <c r="B148" s="3"/>
      <c r="C148" s="3"/>
      <c r="D148" s="6"/>
      <c r="E148" s="8"/>
      <c r="P148" s="9"/>
      <c r="Q148" s="12"/>
      <c r="S148" s="15"/>
      <c r="T148" s="15"/>
    </row>
    <row r="149" spans="2:20" x14ac:dyDescent="0.35">
      <c r="B149" s="3"/>
      <c r="C149" s="3"/>
      <c r="D149" s="6"/>
      <c r="E149" s="8"/>
      <c r="P149" s="9"/>
      <c r="Q149" s="12"/>
      <c r="S149" s="15"/>
      <c r="T149" s="15"/>
    </row>
    <row r="150" spans="2:20" x14ac:dyDescent="0.35">
      <c r="B150" s="3"/>
      <c r="C150" s="3"/>
      <c r="D150" s="6"/>
      <c r="E150" s="8"/>
      <c r="P150" s="9"/>
      <c r="Q150" s="12"/>
      <c r="S150" s="15"/>
      <c r="T150" s="15"/>
    </row>
    <row r="151" spans="2:20" x14ac:dyDescent="0.35">
      <c r="B151" s="3"/>
      <c r="C151" s="3"/>
      <c r="D151" s="6"/>
      <c r="E151" s="8"/>
      <c r="P151" s="9"/>
      <c r="Q151" s="12"/>
      <c r="S151" s="15"/>
      <c r="T151" s="15"/>
    </row>
    <row r="152" spans="2:20" x14ac:dyDescent="0.35">
      <c r="B152" s="3"/>
      <c r="C152" s="3"/>
      <c r="D152" s="6"/>
      <c r="E152" s="8"/>
      <c r="P152" s="9"/>
      <c r="Q152" s="12"/>
      <c r="S152" s="15"/>
      <c r="T152" s="15"/>
    </row>
    <row r="153" spans="2:20" x14ac:dyDescent="0.35">
      <c r="B153" s="3"/>
      <c r="C153" s="3"/>
      <c r="D153" s="6"/>
      <c r="E153" s="8"/>
      <c r="P153" s="9"/>
      <c r="Q153" s="12"/>
      <c r="S153" s="15"/>
      <c r="T153" s="15"/>
    </row>
    <row r="154" spans="2:20" x14ac:dyDescent="0.35">
      <c r="B154" s="3"/>
      <c r="C154" s="3"/>
      <c r="D154" s="6"/>
      <c r="E154" s="8"/>
      <c r="P154" s="9"/>
      <c r="Q154" s="12"/>
      <c r="S154" s="15"/>
      <c r="T154" s="15"/>
    </row>
    <row r="155" spans="2:20" x14ac:dyDescent="0.35">
      <c r="B155" s="3"/>
      <c r="C155" s="3"/>
      <c r="D155" s="6"/>
      <c r="E155" s="8"/>
      <c r="P155" s="9"/>
      <c r="Q155" s="12"/>
      <c r="S155" s="15"/>
      <c r="T155" s="15"/>
    </row>
    <row r="156" spans="2:20" x14ac:dyDescent="0.35">
      <c r="B156" s="3"/>
      <c r="C156" s="3"/>
      <c r="D156" s="6"/>
      <c r="E156" s="8"/>
      <c r="P156" s="9"/>
      <c r="Q156" s="12"/>
      <c r="S156" s="15"/>
      <c r="T156" s="15"/>
    </row>
    <row r="157" spans="2:20" x14ac:dyDescent="0.35">
      <c r="B157" s="3"/>
      <c r="C157" s="3"/>
      <c r="D157" s="6"/>
      <c r="E157" s="8"/>
      <c r="P157" s="9"/>
      <c r="Q157" s="12"/>
      <c r="S157" s="15"/>
      <c r="T157" s="15"/>
    </row>
    <row r="158" spans="2:20" x14ac:dyDescent="0.35">
      <c r="B158" s="3"/>
      <c r="C158" s="3"/>
      <c r="D158" s="6"/>
      <c r="E158" s="8"/>
      <c r="P158" s="9"/>
      <c r="Q158" s="12"/>
      <c r="S158" s="15"/>
      <c r="T158" s="15"/>
    </row>
    <row r="159" spans="2:20" x14ac:dyDescent="0.35">
      <c r="B159" s="3"/>
      <c r="C159" s="3"/>
      <c r="D159" s="6"/>
      <c r="E159" s="8"/>
      <c r="P159" s="9"/>
      <c r="Q159" s="12"/>
      <c r="S159" s="15"/>
      <c r="T159" s="15"/>
    </row>
    <row r="160" spans="2:20" x14ac:dyDescent="0.35">
      <c r="B160" s="3"/>
      <c r="C160" s="3"/>
      <c r="D160" s="6"/>
      <c r="E160" s="8"/>
      <c r="P160" s="9"/>
      <c r="Q160" s="12"/>
      <c r="S160" s="15"/>
      <c r="T160" s="15"/>
    </row>
    <row r="161" spans="2:20" x14ac:dyDescent="0.35">
      <c r="B161" s="3"/>
      <c r="C161" s="3"/>
      <c r="D161" s="6"/>
      <c r="E161" s="8"/>
      <c r="P161" s="9"/>
      <c r="Q161" s="12"/>
      <c r="S161" s="15"/>
      <c r="T161" s="15"/>
    </row>
    <row r="162" spans="2:20" x14ac:dyDescent="0.35">
      <c r="B162" s="3"/>
      <c r="C162" s="3"/>
      <c r="D162" s="6"/>
      <c r="E162" s="8"/>
      <c r="P162" s="9"/>
      <c r="Q162" s="12"/>
      <c r="S162" s="15"/>
      <c r="T162" s="15"/>
    </row>
    <row r="163" spans="2:20" x14ac:dyDescent="0.35">
      <c r="B163" s="3"/>
      <c r="C163" s="3"/>
      <c r="D163" s="6"/>
      <c r="E163" s="8"/>
      <c r="P163" s="9"/>
      <c r="Q163" s="12"/>
      <c r="S163" s="15"/>
      <c r="T163" s="15"/>
    </row>
    <row r="164" spans="2:20" x14ac:dyDescent="0.35">
      <c r="B164" s="3"/>
      <c r="C164" s="3"/>
      <c r="D164" s="6"/>
      <c r="E164" s="8"/>
      <c r="P164" s="9"/>
      <c r="Q164" s="12"/>
      <c r="S164" s="15"/>
      <c r="T164" s="15"/>
    </row>
    <row r="165" spans="2:20" x14ac:dyDescent="0.35">
      <c r="B165" s="3"/>
      <c r="C165" s="3"/>
      <c r="D165" s="6"/>
      <c r="E165" s="8"/>
      <c r="P165" s="9"/>
      <c r="Q165" s="12"/>
      <c r="S165" s="15"/>
      <c r="T165" s="15"/>
    </row>
    <row r="166" spans="2:20" x14ac:dyDescent="0.35">
      <c r="B166" s="3"/>
      <c r="C166" s="3"/>
      <c r="D166" s="6"/>
      <c r="E166" s="8"/>
      <c r="P166" s="9"/>
      <c r="Q166" s="12"/>
      <c r="S166" s="15"/>
      <c r="T166" s="15"/>
    </row>
    <row r="167" spans="2:20" x14ac:dyDescent="0.35">
      <c r="B167" s="3"/>
      <c r="C167" s="3"/>
      <c r="D167" s="6"/>
      <c r="E167" s="8"/>
      <c r="P167" s="9"/>
      <c r="Q167" s="12"/>
      <c r="S167" s="15"/>
      <c r="T167" s="15"/>
    </row>
    <row r="168" spans="2:20" x14ac:dyDescent="0.35">
      <c r="B168" s="3"/>
      <c r="C168" s="3"/>
      <c r="D168" s="6"/>
      <c r="E168" s="8"/>
      <c r="P168" s="9"/>
      <c r="Q168" s="12"/>
      <c r="S168" s="15"/>
      <c r="T168" s="15"/>
    </row>
    <row r="169" spans="2:20" x14ac:dyDescent="0.35">
      <c r="B169" s="3"/>
      <c r="C169" s="3"/>
      <c r="D169" s="6"/>
      <c r="E169" s="8"/>
      <c r="P169" s="9"/>
      <c r="Q169" s="12"/>
      <c r="S169" s="15"/>
      <c r="T169" s="15"/>
    </row>
    <row r="170" spans="2:20" x14ac:dyDescent="0.35">
      <c r="B170" s="3"/>
      <c r="C170" s="3"/>
      <c r="D170" s="6"/>
      <c r="E170" s="8"/>
      <c r="P170" s="9"/>
      <c r="Q170" s="12"/>
      <c r="S170" s="15"/>
      <c r="T170" s="15"/>
    </row>
    <row r="171" spans="2:20" x14ac:dyDescent="0.35">
      <c r="B171" s="3"/>
      <c r="C171" s="3"/>
      <c r="D171" s="6"/>
      <c r="E171" s="8"/>
      <c r="P171" s="9"/>
      <c r="Q171" s="12"/>
      <c r="S171" s="15"/>
      <c r="T171" s="15"/>
    </row>
    <row r="172" spans="2:20" x14ac:dyDescent="0.35">
      <c r="B172" s="3"/>
      <c r="C172" s="3"/>
      <c r="D172" s="6"/>
      <c r="E172" s="8"/>
      <c r="P172" s="9"/>
      <c r="Q172" s="12"/>
      <c r="S172" s="15"/>
      <c r="T172" s="15"/>
    </row>
    <row r="173" spans="2:20" x14ac:dyDescent="0.35">
      <c r="B173" s="3"/>
      <c r="C173" s="3"/>
      <c r="D173" s="6"/>
      <c r="E173" s="8"/>
      <c r="P173" s="9"/>
      <c r="Q173" s="12"/>
      <c r="S173" s="15"/>
      <c r="T173" s="15"/>
    </row>
    <row r="174" spans="2:20" x14ac:dyDescent="0.35">
      <c r="B174" s="3"/>
      <c r="C174" s="3"/>
      <c r="D174" s="6"/>
      <c r="E174" s="8"/>
      <c r="P174" s="9"/>
      <c r="Q174" s="12"/>
      <c r="S174" s="15"/>
      <c r="T174" s="15"/>
    </row>
    <row r="175" spans="2:20" x14ac:dyDescent="0.35">
      <c r="B175" s="3"/>
      <c r="C175" s="3"/>
      <c r="D175" s="6"/>
      <c r="E175" s="8"/>
      <c r="P175" s="9"/>
      <c r="Q175" s="12"/>
      <c r="S175" s="15"/>
      <c r="T175" s="15"/>
    </row>
    <row r="176" spans="2:20" x14ac:dyDescent="0.35">
      <c r="B176" s="3"/>
      <c r="C176" s="3"/>
      <c r="D176" s="6"/>
      <c r="E176" s="8"/>
      <c r="P176" s="9"/>
      <c r="Q176" s="12"/>
      <c r="S176" s="15"/>
      <c r="T176" s="15"/>
    </row>
    <row r="177" spans="2:20" x14ac:dyDescent="0.35">
      <c r="B177" s="3"/>
      <c r="C177" s="3"/>
      <c r="D177" s="6"/>
      <c r="E177" s="8"/>
      <c r="P177" s="9"/>
      <c r="Q177" s="12"/>
      <c r="S177" s="15"/>
      <c r="T177" s="15"/>
    </row>
    <row r="178" spans="2:20" x14ac:dyDescent="0.35">
      <c r="B178" s="3"/>
      <c r="C178" s="3"/>
      <c r="D178" s="6"/>
      <c r="E178" s="8"/>
      <c r="P178" s="9"/>
      <c r="Q178" s="12"/>
      <c r="S178" s="15"/>
      <c r="T178" s="15"/>
    </row>
    <row r="179" spans="2:20" x14ac:dyDescent="0.35">
      <c r="B179" s="3"/>
      <c r="C179" s="3"/>
      <c r="D179" s="6"/>
      <c r="E179" s="8"/>
      <c r="P179" s="9"/>
      <c r="Q179" s="12"/>
      <c r="S179" s="15"/>
      <c r="T179" s="15"/>
    </row>
    <row r="180" spans="2:20" x14ac:dyDescent="0.35">
      <c r="B180" s="3"/>
      <c r="C180" s="3"/>
      <c r="D180" s="6"/>
      <c r="E180" s="8"/>
      <c r="P180" s="9"/>
      <c r="Q180" s="12"/>
      <c r="S180" s="15"/>
      <c r="T180" s="15"/>
    </row>
    <row r="181" spans="2:20" x14ac:dyDescent="0.35">
      <c r="B181" s="3"/>
      <c r="C181" s="3"/>
      <c r="D181" s="6"/>
      <c r="E181" s="8"/>
      <c r="P181" s="9"/>
      <c r="Q181" s="12"/>
      <c r="S181" s="15"/>
      <c r="T181" s="15"/>
    </row>
    <row r="182" spans="2:20" x14ac:dyDescent="0.35">
      <c r="B182" s="3"/>
      <c r="C182" s="3"/>
      <c r="D182" s="6"/>
      <c r="E182" s="8"/>
      <c r="P182" s="9"/>
      <c r="Q182" s="12"/>
      <c r="S182" s="15"/>
      <c r="T182" s="15"/>
    </row>
    <row r="183" spans="2:20" x14ac:dyDescent="0.35">
      <c r="B183" s="3"/>
      <c r="C183" s="3"/>
      <c r="D183" s="6"/>
      <c r="E183" s="8"/>
      <c r="P183" s="9"/>
      <c r="Q183" s="12"/>
      <c r="S183" s="15"/>
      <c r="T183" s="15"/>
    </row>
    <row r="184" spans="2:20" x14ac:dyDescent="0.35">
      <c r="B184" s="3"/>
      <c r="C184" s="3"/>
      <c r="D184" s="6"/>
      <c r="E184" s="8"/>
      <c r="P184" s="9"/>
      <c r="Q184" s="12"/>
      <c r="S184" s="15"/>
      <c r="T184" s="15"/>
    </row>
    <row r="185" spans="2:20" x14ac:dyDescent="0.35">
      <c r="B185" s="3"/>
      <c r="C185" s="3"/>
      <c r="D185" s="6"/>
      <c r="E185" s="8"/>
      <c r="P185" s="9"/>
      <c r="Q185" s="12"/>
      <c r="S185" s="15"/>
      <c r="T185" s="15"/>
    </row>
    <row r="186" spans="2:20" x14ac:dyDescent="0.35">
      <c r="B186" s="3"/>
      <c r="C186" s="3"/>
      <c r="D186" s="6"/>
      <c r="E186" s="8"/>
      <c r="P186" s="9"/>
      <c r="Q186" s="12"/>
      <c r="S186" s="15"/>
      <c r="T186" s="15"/>
    </row>
    <row r="187" spans="2:20" x14ac:dyDescent="0.35">
      <c r="B187" s="3"/>
      <c r="C187" s="3"/>
      <c r="D187" s="6"/>
      <c r="E187" s="8"/>
      <c r="P187" s="9"/>
      <c r="Q187" s="12"/>
      <c r="S187" s="15"/>
      <c r="T187" s="15"/>
    </row>
    <row r="188" spans="2:20" x14ac:dyDescent="0.35">
      <c r="B188" s="3"/>
      <c r="C188" s="3"/>
      <c r="D188" s="6"/>
      <c r="E188" s="8"/>
      <c r="P188" s="9"/>
      <c r="Q188" s="12"/>
      <c r="S188" s="15"/>
      <c r="T188" s="15"/>
    </row>
    <row r="189" spans="2:20" x14ac:dyDescent="0.35">
      <c r="B189" s="3"/>
      <c r="C189" s="3"/>
      <c r="D189" s="6"/>
      <c r="E189" s="8"/>
      <c r="P189" s="9"/>
      <c r="Q189" s="12"/>
      <c r="S189" s="15"/>
      <c r="T189" s="15"/>
    </row>
    <row r="190" spans="2:20" x14ac:dyDescent="0.35">
      <c r="B190" s="3"/>
      <c r="C190" s="3"/>
      <c r="D190" s="6"/>
      <c r="E190" s="8"/>
      <c r="P190" s="9"/>
      <c r="Q190" s="12"/>
      <c r="S190" s="15"/>
      <c r="T190" s="15"/>
    </row>
    <row r="191" spans="2:20" x14ac:dyDescent="0.35">
      <c r="B191" s="3"/>
      <c r="C191" s="3"/>
      <c r="D191" s="6"/>
      <c r="E191" s="8"/>
      <c r="P191" s="9"/>
      <c r="Q191" s="12"/>
      <c r="S191" s="15"/>
      <c r="T191" s="15"/>
    </row>
    <row r="192" spans="2:20" x14ac:dyDescent="0.35">
      <c r="B192" s="3"/>
      <c r="C192" s="3"/>
      <c r="D192" s="6"/>
      <c r="E192" s="8"/>
      <c r="P192" s="9"/>
      <c r="Q192" s="12"/>
      <c r="S192" s="15"/>
      <c r="T192" s="15"/>
    </row>
    <row r="193" spans="2:20" x14ac:dyDescent="0.35">
      <c r="B193" s="3"/>
      <c r="C193" s="3"/>
      <c r="D193" s="6"/>
      <c r="E193" s="8"/>
      <c r="P193" s="9"/>
      <c r="Q193" s="12"/>
      <c r="S193" s="15"/>
      <c r="T193" s="15"/>
    </row>
    <row r="194" spans="2:20" x14ac:dyDescent="0.35">
      <c r="B194" s="3"/>
      <c r="C194" s="3"/>
      <c r="D194" s="6"/>
      <c r="E194" s="8"/>
      <c r="P194" s="9"/>
      <c r="Q194" s="12"/>
      <c r="S194" s="15"/>
      <c r="T194" s="15"/>
    </row>
    <row r="195" spans="2:20" x14ac:dyDescent="0.35">
      <c r="B195" s="3"/>
      <c r="C195" s="3"/>
      <c r="D195" s="6"/>
      <c r="E195" s="8"/>
      <c r="P195" s="9"/>
      <c r="Q195" s="12"/>
      <c r="S195" s="15"/>
      <c r="T195" s="15"/>
    </row>
    <row r="196" spans="2:20" x14ac:dyDescent="0.35">
      <c r="B196" s="3"/>
      <c r="C196" s="3"/>
      <c r="D196" s="6"/>
      <c r="E196" s="8"/>
      <c r="P196" s="9"/>
      <c r="Q196" s="12"/>
      <c r="S196" s="15"/>
      <c r="T196" s="15"/>
    </row>
    <row r="197" spans="2:20" x14ac:dyDescent="0.35">
      <c r="B197" s="3"/>
      <c r="C197" s="3"/>
      <c r="D197" s="6"/>
      <c r="E197" s="8"/>
      <c r="P197" s="9"/>
      <c r="Q197" s="12"/>
      <c r="S197" s="15"/>
      <c r="T197" s="15"/>
    </row>
    <row r="198" spans="2:20" x14ac:dyDescent="0.35">
      <c r="B198" s="3"/>
      <c r="C198" s="3"/>
      <c r="D198" s="6"/>
      <c r="E198" s="8"/>
      <c r="P198" s="9"/>
      <c r="Q198" s="12"/>
      <c r="S198" s="15"/>
      <c r="T198" s="15"/>
    </row>
    <row r="199" spans="2:20" x14ac:dyDescent="0.35">
      <c r="B199" s="3"/>
      <c r="C199" s="3"/>
      <c r="D199" s="6"/>
      <c r="E199" s="8"/>
      <c r="P199" s="9"/>
      <c r="Q199" s="12"/>
      <c r="S199" s="15"/>
      <c r="T199" s="15"/>
    </row>
    <row r="200" spans="2:20" x14ac:dyDescent="0.35">
      <c r="B200" s="3"/>
      <c r="C200" s="3"/>
      <c r="D200" s="6"/>
      <c r="E200" s="8"/>
      <c r="P200" s="9"/>
      <c r="Q200" s="12"/>
      <c r="S200" s="15"/>
      <c r="T200" s="15"/>
    </row>
    <row r="201" spans="2:20" x14ac:dyDescent="0.35">
      <c r="B201" s="3"/>
      <c r="C201" s="3"/>
      <c r="D201" s="6"/>
      <c r="E201" s="8"/>
      <c r="P201" s="9"/>
      <c r="Q201" s="12"/>
      <c r="S201" s="15"/>
      <c r="T201" s="15"/>
    </row>
    <row r="202" spans="2:20" x14ac:dyDescent="0.35">
      <c r="B202" s="3"/>
      <c r="C202" s="3"/>
      <c r="D202" s="6"/>
      <c r="E202" s="8"/>
      <c r="P202" s="9"/>
      <c r="Q202" s="12"/>
      <c r="S202" s="15"/>
      <c r="T202" s="15"/>
    </row>
    <row r="203" spans="2:20" x14ac:dyDescent="0.35">
      <c r="B203" s="3"/>
      <c r="C203" s="3"/>
      <c r="D203" s="6"/>
      <c r="E203" s="8"/>
      <c r="P203" s="9"/>
      <c r="Q203" s="12"/>
      <c r="S203" s="15"/>
      <c r="T203" s="15"/>
    </row>
    <row r="204" spans="2:20" x14ac:dyDescent="0.35">
      <c r="B204" s="3"/>
      <c r="C204" s="3"/>
      <c r="D204" s="6"/>
      <c r="E204" s="8"/>
      <c r="P204" s="9"/>
      <c r="Q204" s="12"/>
      <c r="S204" s="15"/>
      <c r="T204" s="15"/>
    </row>
    <row r="205" spans="2:20" x14ac:dyDescent="0.35">
      <c r="B205" s="3"/>
      <c r="C205" s="3"/>
      <c r="D205" s="6"/>
      <c r="E205" s="8"/>
      <c r="P205" s="9"/>
      <c r="Q205" s="12"/>
      <c r="S205" s="15"/>
      <c r="T205" s="15"/>
    </row>
    <row r="206" spans="2:20" x14ac:dyDescent="0.35">
      <c r="B206" s="3"/>
      <c r="C206" s="3"/>
      <c r="D206" s="6"/>
      <c r="E206" s="8"/>
      <c r="P206" s="9"/>
      <c r="Q206" s="12"/>
      <c r="S206" s="15"/>
      <c r="T206" s="15"/>
    </row>
    <row r="207" spans="2:20" x14ac:dyDescent="0.35">
      <c r="B207" s="3"/>
      <c r="C207" s="3"/>
      <c r="D207" s="6"/>
      <c r="E207" s="8"/>
      <c r="P207" s="9"/>
      <c r="Q207" s="12"/>
      <c r="S207" s="15"/>
      <c r="T207" s="15"/>
    </row>
    <row r="208" spans="2:20" x14ac:dyDescent="0.35">
      <c r="B208" s="3"/>
      <c r="C208" s="3"/>
      <c r="D208" s="6"/>
      <c r="E208" s="8"/>
      <c r="P208" s="9"/>
      <c r="Q208" s="12"/>
      <c r="S208" s="15"/>
      <c r="T208" s="15"/>
    </row>
    <row r="209" spans="2:20" x14ac:dyDescent="0.35">
      <c r="B209" s="3"/>
      <c r="C209" s="3"/>
      <c r="D209" s="6"/>
      <c r="E209" s="8"/>
      <c r="P209" s="9"/>
      <c r="Q209" s="12"/>
      <c r="S209" s="15"/>
      <c r="T209" s="15"/>
    </row>
    <row r="210" spans="2:20" x14ac:dyDescent="0.35">
      <c r="B210" s="3"/>
      <c r="C210" s="3"/>
      <c r="D210" s="6"/>
      <c r="E210" s="8"/>
      <c r="P210" s="9"/>
      <c r="Q210" s="12"/>
      <c r="S210" s="15"/>
      <c r="T210" s="15"/>
    </row>
    <row r="211" spans="2:20" x14ac:dyDescent="0.35">
      <c r="B211" s="3"/>
      <c r="C211" s="3"/>
      <c r="D211" s="6"/>
      <c r="E211" s="8"/>
      <c r="P211" s="9"/>
      <c r="Q211" s="12"/>
      <c r="S211" s="15"/>
      <c r="T211" s="15"/>
    </row>
    <row r="212" spans="2:20" x14ac:dyDescent="0.35">
      <c r="B212" s="3"/>
      <c r="C212" s="3"/>
      <c r="D212" s="6"/>
      <c r="E212" s="8"/>
      <c r="P212" s="9"/>
      <c r="Q212" s="12"/>
      <c r="S212" s="15"/>
      <c r="T212" s="15"/>
    </row>
    <row r="213" spans="2:20" x14ac:dyDescent="0.35">
      <c r="B213" s="3"/>
      <c r="C213" s="3"/>
      <c r="D213" s="6"/>
      <c r="E213" s="8"/>
      <c r="P213" s="9"/>
      <c r="Q213" s="12"/>
      <c r="S213" s="15"/>
      <c r="T213" s="15"/>
    </row>
    <row r="214" spans="2:20" x14ac:dyDescent="0.35">
      <c r="B214" s="3"/>
      <c r="C214" s="3"/>
      <c r="D214" s="6"/>
      <c r="E214" s="8"/>
      <c r="P214" s="9"/>
      <c r="Q214" s="12"/>
      <c r="S214" s="15"/>
      <c r="T214" s="15"/>
    </row>
    <row r="215" spans="2:20" x14ac:dyDescent="0.35">
      <c r="B215" s="3"/>
      <c r="C215" s="3"/>
      <c r="D215" s="6"/>
      <c r="E215" s="8"/>
      <c r="P215" s="9"/>
      <c r="Q215" s="12"/>
      <c r="S215" s="15"/>
      <c r="T215" s="15"/>
    </row>
    <row r="216" spans="2:20" x14ac:dyDescent="0.35">
      <c r="B216" s="3"/>
      <c r="C216" s="3"/>
      <c r="D216" s="6"/>
      <c r="E216" s="8"/>
      <c r="P216" s="9"/>
      <c r="Q216" s="12"/>
      <c r="S216" s="15"/>
      <c r="T216" s="15"/>
    </row>
    <row r="217" spans="2:20" x14ac:dyDescent="0.35">
      <c r="B217" s="3"/>
      <c r="C217" s="3"/>
      <c r="D217" s="6"/>
      <c r="E217" s="8"/>
      <c r="P217" s="9"/>
      <c r="Q217" s="12"/>
      <c r="S217" s="15"/>
      <c r="T217" s="15"/>
    </row>
    <row r="218" spans="2:20" x14ac:dyDescent="0.35">
      <c r="B218" s="3"/>
      <c r="C218" s="3"/>
      <c r="D218" s="6"/>
      <c r="E218" s="8"/>
      <c r="P218" s="9"/>
      <c r="Q218" s="12"/>
      <c r="S218" s="15"/>
      <c r="T218" s="15"/>
    </row>
    <row r="219" spans="2:20" x14ac:dyDescent="0.35">
      <c r="B219" s="3"/>
      <c r="C219" s="3"/>
      <c r="D219" s="6"/>
      <c r="E219" s="8"/>
      <c r="P219" s="9"/>
      <c r="Q219" s="12"/>
      <c r="S219" s="15"/>
      <c r="T219" s="15"/>
    </row>
    <row r="220" spans="2:20" x14ac:dyDescent="0.35">
      <c r="B220" s="3"/>
      <c r="C220" s="3"/>
      <c r="D220" s="6"/>
      <c r="E220" s="8"/>
      <c r="P220" s="9"/>
      <c r="Q220" s="12"/>
      <c r="S220" s="15"/>
      <c r="T220" s="15"/>
    </row>
    <row r="221" spans="2:20" x14ac:dyDescent="0.35">
      <c r="B221" s="3"/>
      <c r="C221" s="3"/>
      <c r="D221" s="6"/>
      <c r="E221" s="8"/>
      <c r="P221" s="9"/>
      <c r="Q221" s="12"/>
      <c r="S221" s="15"/>
      <c r="T221" s="15"/>
    </row>
    <row r="222" spans="2:20" x14ac:dyDescent="0.35">
      <c r="B222" s="3"/>
      <c r="C222" s="3"/>
      <c r="D222" s="6"/>
      <c r="E222" s="8"/>
      <c r="P222" s="9"/>
      <c r="Q222" s="12"/>
      <c r="S222" s="15"/>
      <c r="T222" s="15"/>
    </row>
    <row r="223" spans="2:20" x14ac:dyDescent="0.35">
      <c r="B223" s="3"/>
      <c r="C223" s="3"/>
      <c r="D223" s="6"/>
      <c r="E223" s="8"/>
      <c r="P223" s="9"/>
      <c r="Q223" s="12"/>
      <c r="S223" s="15"/>
      <c r="T223" s="15"/>
    </row>
    <row r="224" spans="2:20" x14ac:dyDescent="0.35">
      <c r="B224" s="3"/>
      <c r="C224" s="3"/>
      <c r="D224" s="6"/>
      <c r="E224" s="8"/>
      <c r="P224" s="9"/>
      <c r="Q224" s="12"/>
      <c r="S224" s="15"/>
      <c r="T224" s="15"/>
    </row>
    <row r="225" spans="2:20" x14ac:dyDescent="0.35">
      <c r="B225" s="3"/>
      <c r="C225" s="3"/>
      <c r="D225" s="6"/>
      <c r="E225" s="8"/>
      <c r="P225" s="9"/>
      <c r="Q225" s="12"/>
      <c r="S225" s="15"/>
      <c r="T225" s="15"/>
    </row>
    <row r="226" spans="2:20" x14ac:dyDescent="0.35">
      <c r="B226" s="3"/>
      <c r="C226" s="3"/>
      <c r="D226" s="6"/>
      <c r="E226" s="8"/>
      <c r="P226" s="9"/>
      <c r="Q226" s="12"/>
      <c r="S226" s="15"/>
      <c r="T226" s="15"/>
    </row>
    <row r="227" spans="2:20" x14ac:dyDescent="0.35">
      <c r="B227" s="3"/>
      <c r="C227" s="3"/>
      <c r="D227" s="6"/>
      <c r="E227" s="8"/>
      <c r="P227" s="9"/>
      <c r="Q227" s="12"/>
      <c r="S227" s="15"/>
      <c r="T227" s="15"/>
    </row>
    <row r="228" spans="2:20" x14ac:dyDescent="0.35">
      <c r="B228" s="3"/>
      <c r="C228" s="3"/>
      <c r="D228" s="6"/>
      <c r="E228" s="8"/>
      <c r="P228" s="9"/>
      <c r="Q228" s="12"/>
      <c r="S228" s="15"/>
      <c r="T228" s="15"/>
    </row>
    <row r="229" spans="2:20" x14ac:dyDescent="0.35">
      <c r="B229" s="3"/>
      <c r="C229" s="3"/>
      <c r="D229" s="6"/>
      <c r="E229" s="8"/>
      <c r="P229" s="9"/>
      <c r="Q229" s="12"/>
      <c r="S229" s="15"/>
      <c r="T229" s="15"/>
    </row>
    <row r="230" spans="2:20" x14ac:dyDescent="0.35">
      <c r="B230" s="3"/>
      <c r="C230" s="3"/>
      <c r="D230" s="6"/>
      <c r="E230" s="8"/>
      <c r="P230" s="9"/>
      <c r="Q230" s="12"/>
      <c r="S230" s="15"/>
      <c r="T230" s="15"/>
    </row>
    <row r="231" spans="2:20" x14ac:dyDescent="0.35">
      <c r="B231" s="3"/>
      <c r="C231" s="3"/>
      <c r="D231" s="6"/>
      <c r="E231" s="8"/>
      <c r="P231" s="9"/>
      <c r="Q231" s="12"/>
      <c r="S231" s="15"/>
      <c r="T231" s="15"/>
    </row>
    <row r="232" spans="2:20" x14ac:dyDescent="0.35">
      <c r="B232" s="3"/>
      <c r="C232" s="3"/>
      <c r="D232" s="6"/>
      <c r="E232" s="8"/>
      <c r="P232" s="9"/>
      <c r="Q232" s="12"/>
      <c r="S232" s="15"/>
      <c r="T232" s="15"/>
    </row>
    <row r="233" spans="2:20" x14ac:dyDescent="0.35">
      <c r="B233" s="3"/>
      <c r="C233" s="3"/>
      <c r="D233" s="6"/>
      <c r="E233" s="8"/>
      <c r="P233" s="9"/>
      <c r="Q233" s="12"/>
      <c r="S233" s="15"/>
      <c r="T233" s="15"/>
    </row>
    <row r="234" spans="2:20" x14ac:dyDescent="0.35">
      <c r="B234" s="3"/>
      <c r="C234" s="3"/>
      <c r="D234" s="6"/>
      <c r="E234" s="8"/>
      <c r="P234" s="9"/>
      <c r="Q234" s="12"/>
      <c r="S234" s="15"/>
      <c r="T234" s="15"/>
    </row>
    <row r="235" spans="2:20" x14ac:dyDescent="0.35">
      <c r="B235" s="3"/>
      <c r="C235" s="3"/>
      <c r="D235" s="6"/>
      <c r="E235" s="8"/>
      <c r="P235" s="9"/>
      <c r="Q235" s="12"/>
      <c r="S235" s="15"/>
      <c r="T235" s="15"/>
    </row>
    <row r="236" spans="2:20" x14ac:dyDescent="0.35">
      <c r="B236" s="3"/>
      <c r="C236" s="3"/>
      <c r="D236" s="6"/>
      <c r="E236" s="8"/>
      <c r="P236" s="9"/>
      <c r="Q236" s="12"/>
      <c r="S236" s="15"/>
      <c r="T236" s="15"/>
    </row>
    <row r="237" spans="2:20" x14ac:dyDescent="0.35">
      <c r="B237" s="3"/>
      <c r="C237" s="3"/>
      <c r="D237" s="6"/>
      <c r="E237" s="8"/>
      <c r="P237" s="9"/>
      <c r="Q237" s="12"/>
      <c r="S237" s="15"/>
      <c r="T237" s="15"/>
    </row>
    <row r="238" spans="2:20" x14ac:dyDescent="0.35">
      <c r="B238" s="3"/>
      <c r="C238" s="3"/>
      <c r="D238" s="6"/>
      <c r="E238" s="8"/>
      <c r="P238" s="9"/>
      <c r="Q238" s="12"/>
      <c r="S238" s="15"/>
      <c r="T238" s="15"/>
    </row>
    <row r="239" spans="2:20" x14ac:dyDescent="0.35">
      <c r="B239" s="3"/>
      <c r="C239" s="3"/>
      <c r="D239" s="6"/>
      <c r="E239" s="8"/>
      <c r="P239" s="9"/>
      <c r="Q239" s="12"/>
      <c r="S239" s="15"/>
      <c r="T239" s="15"/>
    </row>
    <row r="240" spans="2:20" x14ac:dyDescent="0.35">
      <c r="B240" s="3"/>
      <c r="C240" s="3"/>
      <c r="D240" s="6"/>
      <c r="E240" s="8"/>
      <c r="P240" s="9"/>
      <c r="Q240" s="12"/>
      <c r="S240" s="15"/>
      <c r="T240" s="15"/>
    </row>
    <row r="241" spans="2:20" x14ac:dyDescent="0.35">
      <c r="B241" s="3"/>
      <c r="C241" s="3"/>
      <c r="D241" s="6"/>
      <c r="E241" s="8"/>
      <c r="P241" s="9"/>
      <c r="Q241" s="12"/>
      <c r="S241" s="15"/>
      <c r="T241" s="15"/>
    </row>
    <row r="242" spans="2:20" x14ac:dyDescent="0.35">
      <c r="B242" s="3"/>
      <c r="C242" s="3"/>
      <c r="D242" s="6"/>
      <c r="E242" s="8"/>
      <c r="P242" s="9"/>
      <c r="Q242" s="12"/>
      <c r="S242" s="15"/>
      <c r="T242" s="15"/>
    </row>
    <row r="243" spans="2:20" x14ac:dyDescent="0.35">
      <c r="B243" s="3"/>
      <c r="C243" s="3"/>
      <c r="D243" s="6"/>
      <c r="E243" s="8"/>
      <c r="P243" s="9"/>
      <c r="Q243" s="12"/>
      <c r="S243" s="15"/>
      <c r="T243" s="15"/>
    </row>
    <row r="244" spans="2:20" x14ac:dyDescent="0.35">
      <c r="B244" s="3"/>
      <c r="C244" s="3"/>
      <c r="D244" s="6"/>
      <c r="E244" s="8"/>
      <c r="P244" s="9"/>
      <c r="Q244" s="12"/>
      <c r="S244" s="15"/>
      <c r="T244" s="15"/>
    </row>
    <row r="245" spans="2:20" x14ac:dyDescent="0.35">
      <c r="B245" s="3"/>
      <c r="C245" s="3"/>
      <c r="D245" s="6"/>
      <c r="E245" s="8"/>
      <c r="P245" s="9"/>
      <c r="Q245" s="12"/>
      <c r="S245" s="15"/>
      <c r="T245" s="15"/>
    </row>
    <row r="246" spans="2:20" x14ac:dyDescent="0.35">
      <c r="B246" s="3"/>
      <c r="C246" s="3"/>
      <c r="D246" s="6"/>
      <c r="E246" s="8"/>
      <c r="P246" s="9"/>
      <c r="Q246" s="12"/>
      <c r="S246" s="15"/>
      <c r="T246" s="15"/>
    </row>
    <row r="247" spans="2:20" x14ac:dyDescent="0.35">
      <c r="B247" s="3"/>
      <c r="C247" s="3"/>
      <c r="D247" s="6"/>
      <c r="E247" s="8"/>
      <c r="P247" s="9"/>
      <c r="Q247" s="12"/>
      <c r="S247" s="15"/>
      <c r="T247" s="15"/>
    </row>
    <row r="248" spans="2:20" x14ac:dyDescent="0.35">
      <c r="B248" s="3"/>
      <c r="C248" s="3"/>
      <c r="D248" s="6"/>
      <c r="E248" s="8"/>
      <c r="P248" s="9"/>
      <c r="Q248" s="12"/>
      <c r="S248" s="15"/>
      <c r="T248" s="15"/>
    </row>
    <row r="249" spans="2:20" x14ac:dyDescent="0.35">
      <c r="B249" s="3"/>
      <c r="C249" s="3"/>
      <c r="D249" s="6"/>
      <c r="E249" s="8"/>
      <c r="P249" s="9"/>
      <c r="Q249" s="12"/>
      <c r="S249" s="15"/>
      <c r="T249" s="15"/>
    </row>
    <row r="250" spans="2:20" x14ac:dyDescent="0.35">
      <c r="B250" s="3"/>
      <c r="C250" s="3"/>
      <c r="D250" s="6"/>
      <c r="E250" s="8"/>
      <c r="P250" s="9"/>
      <c r="Q250" s="12"/>
      <c r="S250" s="15"/>
      <c r="T250" s="15"/>
    </row>
    <row r="251" spans="2:20" x14ac:dyDescent="0.35">
      <c r="B251" s="3"/>
      <c r="C251" s="3"/>
      <c r="D251" s="6"/>
      <c r="E251" s="8"/>
      <c r="P251" s="9"/>
      <c r="Q251" s="12"/>
      <c r="S251" s="15"/>
      <c r="T251" s="15"/>
    </row>
    <row r="252" spans="2:20" x14ac:dyDescent="0.35">
      <c r="B252" s="3"/>
      <c r="C252" s="3"/>
      <c r="D252" s="6"/>
      <c r="E252" s="8"/>
      <c r="P252" s="9"/>
      <c r="Q252" s="12"/>
      <c r="S252" s="15"/>
      <c r="T252" s="15"/>
    </row>
    <row r="253" spans="2:20" x14ac:dyDescent="0.35">
      <c r="B253" s="3"/>
      <c r="C253" s="3"/>
      <c r="D253" s="6"/>
      <c r="E253" s="8"/>
      <c r="P253" s="9"/>
      <c r="Q253" s="12"/>
      <c r="S253" s="15"/>
      <c r="T253" s="15"/>
    </row>
    <row r="254" spans="2:20" x14ac:dyDescent="0.35">
      <c r="B254" s="3"/>
      <c r="C254" s="3"/>
      <c r="D254" s="6"/>
      <c r="E254" s="8"/>
      <c r="P254" s="9"/>
      <c r="Q254" s="12"/>
      <c r="S254" s="15"/>
      <c r="T254" s="15"/>
    </row>
    <row r="255" spans="2:20" x14ac:dyDescent="0.35">
      <c r="B255" s="3"/>
      <c r="C255" s="3"/>
      <c r="D255" s="6"/>
      <c r="E255" s="8"/>
      <c r="P255" s="9"/>
      <c r="Q255" s="12"/>
      <c r="S255" s="15"/>
      <c r="T255" s="15"/>
    </row>
    <row r="256" spans="2:20" x14ac:dyDescent="0.35">
      <c r="B256" s="3"/>
      <c r="C256" s="3"/>
      <c r="D256" s="6"/>
      <c r="E256" s="8"/>
      <c r="P256" s="9"/>
      <c r="Q256" s="12"/>
      <c r="S256" s="15"/>
      <c r="T256" s="15"/>
    </row>
    <row r="257" spans="2:20" x14ac:dyDescent="0.35">
      <c r="B257" s="3"/>
      <c r="C257" s="3"/>
      <c r="D257" s="6"/>
      <c r="E257" s="8"/>
      <c r="P257" s="9"/>
      <c r="Q257" s="12"/>
      <c r="S257" s="15"/>
      <c r="T257" s="15"/>
    </row>
    <row r="258" spans="2:20" x14ac:dyDescent="0.35">
      <c r="B258" s="3"/>
      <c r="C258" s="3"/>
      <c r="D258" s="6"/>
      <c r="E258" s="8"/>
      <c r="P258" s="9"/>
      <c r="Q258" s="12"/>
      <c r="S258" s="15"/>
      <c r="T258" s="15"/>
    </row>
    <row r="259" spans="2:20" x14ac:dyDescent="0.35">
      <c r="B259" s="3"/>
      <c r="C259" s="3"/>
      <c r="D259" s="6"/>
      <c r="E259" s="8"/>
      <c r="P259" s="9"/>
      <c r="Q259" s="12"/>
      <c r="S259" s="15"/>
      <c r="T259" s="15"/>
    </row>
    <row r="260" spans="2:20" x14ac:dyDescent="0.35">
      <c r="B260" s="3"/>
      <c r="C260" s="3"/>
      <c r="D260" s="6"/>
      <c r="E260" s="8"/>
      <c r="P260" s="9"/>
      <c r="Q260" s="12"/>
      <c r="S260" s="15"/>
      <c r="T260" s="15"/>
    </row>
    <row r="261" spans="2:20" x14ac:dyDescent="0.35">
      <c r="B261" s="3"/>
      <c r="C261" s="3"/>
      <c r="D261" s="6"/>
      <c r="E261" s="8"/>
      <c r="P261" s="9"/>
      <c r="Q261" s="12"/>
      <c r="S261" s="15"/>
      <c r="T261" s="15"/>
    </row>
    <row r="262" spans="2:20" x14ac:dyDescent="0.35">
      <c r="B262" s="3"/>
      <c r="C262" s="3"/>
      <c r="D262" s="6"/>
      <c r="E262" s="8"/>
      <c r="P262" s="9"/>
      <c r="Q262" s="12"/>
      <c r="S262" s="15"/>
      <c r="T262" s="15"/>
    </row>
    <row r="263" spans="2:20" x14ac:dyDescent="0.35">
      <c r="B263" s="3"/>
      <c r="C263" s="3"/>
      <c r="D263" s="6"/>
      <c r="E263" s="8"/>
      <c r="P263" s="9"/>
      <c r="Q263" s="12"/>
      <c r="S263" s="15"/>
      <c r="T263" s="15"/>
    </row>
    <row r="264" spans="2:20" x14ac:dyDescent="0.35">
      <c r="B264" s="3"/>
      <c r="C264" s="3"/>
      <c r="D264" s="6"/>
      <c r="E264" s="8"/>
      <c r="P264" s="9"/>
      <c r="Q264" s="12"/>
      <c r="S264" s="15"/>
      <c r="T264" s="15"/>
    </row>
    <row r="265" spans="2:20" x14ac:dyDescent="0.35">
      <c r="B265" s="3"/>
      <c r="C265" s="3"/>
      <c r="D265" s="6"/>
      <c r="E265" s="8"/>
      <c r="P265" s="9"/>
      <c r="Q265" s="12"/>
      <c r="S265" s="15"/>
      <c r="T265" s="15"/>
    </row>
    <row r="266" spans="2:20" x14ac:dyDescent="0.35">
      <c r="B266" s="3"/>
      <c r="C266" s="3"/>
      <c r="D266" s="6"/>
      <c r="E266" s="8"/>
      <c r="P266" s="9"/>
      <c r="Q266" s="12"/>
      <c r="S266" s="15"/>
      <c r="T266" s="15"/>
    </row>
    <row r="267" spans="2:20" x14ac:dyDescent="0.35">
      <c r="B267" s="3"/>
      <c r="C267" s="3"/>
      <c r="D267" s="6"/>
      <c r="E267" s="8"/>
      <c r="P267" s="9"/>
      <c r="Q267" s="12"/>
      <c r="S267" s="15"/>
      <c r="T267" s="15"/>
    </row>
    <row r="268" spans="2:20" x14ac:dyDescent="0.35">
      <c r="B268" s="3"/>
      <c r="C268" s="3"/>
      <c r="D268" s="6"/>
      <c r="E268" s="8"/>
      <c r="P268" s="9"/>
      <c r="Q268" s="12"/>
      <c r="S268" s="15"/>
      <c r="T268" s="15"/>
    </row>
    <row r="269" spans="2:20" x14ac:dyDescent="0.35">
      <c r="B269" s="3"/>
      <c r="C269" s="3"/>
      <c r="D269" s="6"/>
      <c r="E269" s="8"/>
      <c r="P269" s="9"/>
      <c r="Q269" s="12"/>
      <c r="S269" s="15"/>
      <c r="T269" s="15"/>
    </row>
    <row r="270" spans="2:20" x14ac:dyDescent="0.35">
      <c r="B270" s="3"/>
      <c r="C270" s="3"/>
      <c r="D270" s="6"/>
      <c r="E270" s="8"/>
      <c r="P270" s="9"/>
      <c r="Q270" s="12"/>
      <c r="S270" s="15"/>
      <c r="T270" s="15"/>
    </row>
    <row r="271" spans="2:20" x14ac:dyDescent="0.35">
      <c r="B271" s="3"/>
      <c r="C271" s="3"/>
      <c r="D271" s="6"/>
      <c r="E271" s="8"/>
      <c r="P271" s="9"/>
      <c r="Q271" s="12"/>
      <c r="S271" s="15"/>
      <c r="T271" s="15"/>
    </row>
    <row r="272" spans="2:20" x14ac:dyDescent="0.35">
      <c r="B272" s="3"/>
      <c r="C272" s="3"/>
      <c r="D272" s="6"/>
      <c r="E272" s="8"/>
      <c r="P272" s="9"/>
      <c r="Q272" s="12"/>
      <c r="S272" s="15"/>
      <c r="T272" s="15"/>
    </row>
    <row r="273" spans="2:20" x14ac:dyDescent="0.35">
      <c r="B273" s="3"/>
      <c r="C273" s="3"/>
      <c r="D273" s="6"/>
      <c r="E273" s="8"/>
      <c r="P273" s="9"/>
      <c r="Q273" s="12"/>
      <c r="S273" s="15"/>
      <c r="T273" s="15"/>
    </row>
    <row r="274" spans="2:20" x14ac:dyDescent="0.35">
      <c r="B274" s="3"/>
      <c r="C274" s="3"/>
      <c r="D274" s="6"/>
      <c r="E274" s="8"/>
      <c r="P274" s="9"/>
      <c r="Q274" s="12"/>
      <c r="S274" s="15"/>
      <c r="T274" s="15"/>
    </row>
    <row r="275" spans="2:20" x14ac:dyDescent="0.35">
      <c r="B275" s="3"/>
      <c r="C275" s="3"/>
      <c r="D275" s="6"/>
      <c r="E275" s="8"/>
      <c r="P275" s="9"/>
      <c r="Q275" s="12"/>
      <c r="S275" s="15"/>
      <c r="T275" s="15"/>
    </row>
    <row r="276" spans="2:20" x14ac:dyDescent="0.35">
      <c r="B276" s="3"/>
      <c r="C276" s="3"/>
      <c r="D276" s="6"/>
      <c r="E276" s="8"/>
      <c r="P276" s="9"/>
      <c r="Q276" s="12"/>
      <c r="S276" s="15"/>
      <c r="T276" s="15"/>
    </row>
    <row r="277" spans="2:20" x14ac:dyDescent="0.35">
      <c r="B277" s="3"/>
      <c r="C277" s="3"/>
      <c r="D277" s="6"/>
      <c r="E277" s="8"/>
      <c r="P277" s="9"/>
      <c r="Q277" s="12"/>
      <c r="S277" s="15"/>
      <c r="T277" s="15"/>
    </row>
    <row r="278" spans="2:20" x14ac:dyDescent="0.35">
      <c r="B278" s="3"/>
      <c r="C278" s="3"/>
      <c r="D278" s="6"/>
      <c r="E278" s="8"/>
      <c r="P278" s="9"/>
      <c r="Q278" s="12"/>
      <c r="S278" s="15"/>
      <c r="T278" s="15"/>
    </row>
    <row r="279" spans="2:20" x14ac:dyDescent="0.35">
      <c r="B279" s="3"/>
      <c r="C279" s="3"/>
      <c r="D279" s="6"/>
      <c r="E279" s="8"/>
      <c r="P279" s="9"/>
      <c r="Q279" s="12"/>
      <c r="S279" s="15"/>
      <c r="T279" s="15"/>
    </row>
    <row r="280" spans="2:20" x14ac:dyDescent="0.35">
      <c r="B280" s="3"/>
      <c r="C280" s="3"/>
      <c r="D280" s="6"/>
      <c r="E280" s="8"/>
      <c r="P280" s="9"/>
      <c r="Q280" s="12"/>
      <c r="S280" s="15"/>
      <c r="T280" s="15"/>
    </row>
    <row r="281" spans="2:20" x14ac:dyDescent="0.35">
      <c r="B281" s="3"/>
      <c r="C281" s="3"/>
      <c r="D281" s="6"/>
      <c r="E281" s="8"/>
      <c r="P281" s="9"/>
      <c r="Q281" s="12"/>
      <c r="S281" s="15"/>
      <c r="T281" s="15"/>
    </row>
    <row r="282" spans="2:20" x14ac:dyDescent="0.35">
      <c r="B282" s="3"/>
      <c r="C282" s="3"/>
      <c r="D282" s="6"/>
      <c r="E282" s="8"/>
      <c r="P282" s="9"/>
      <c r="Q282" s="12"/>
      <c r="S282" s="15"/>
      <c r="T282" s="15"/>
    </row>
    <row r="283" spans="2:20" x14ac:dyDescent="0.35">
      <c r="B283" s="3"/>
      <c r="C283" s="3"/>
      <c r="D283" s="6"/>
      <c r="E283" s="8"/>
      <c r="P283" s="9"/>
      <c r="Q283" s="12"/>
      <c r="S283" s="15"/>
      <c r="T283" s="15"/>
    </row>
    <row r="284" spans="2:20" x14ac:dyDescent="0.35">
      <c r="B284" s="3"/>
      <c r="C284" s="3"/>
      <c r="D284" s="6"/>
      <c r="E284" s="8"/>
      <c r="P284" s="9"/>
      <c r="Q284" s="12"/>
      <c r="S284" s="15"/>
      <c r="T284" s="15"/>
    </row>
    <row r="285" spans="2:20" x14ac:dyDescent="0.35">
      <c r="B285" s="3"/>
      <c r="C285" s="3"/>
      <c r="D285" s="6"/>
      <c r="E285" s="8"/>
      <c r="P285" s="9"/>
      <c r="Q285" s="12"/>
      <c r="S285" s="15"/>
      <c r="T285" s="15"/>
    </row>
    <row r="286" spans="2:20" x14ac:dyDescent="0.35">
      <c r="B286" s="3"/>
      <c r="C286" s="3"/>
      <c r="D286" s="6"/>
      <c r="E286" s="8"/>
      <c r="P286" s="9"/>
      <c r="Q286" s="12"/>
      <c r="S286" s="15"/>
      <c r="T286" s="15"/>
    </row>
    <row r="287" spans="2:20" x14ac:dyDescent="0.35">
      <c r="B287" s="3"/>
      <c r="C287" s="3"/>
      <c r="D287" s="6"/>
      <c r="E287" s="8"/>
      <c r="P287" s="9"/>
      <c r="Q287" s="12"/>
      <c r="S287" s="15"/>
      <c r="T287" s="15"/>
    </row>
    <row r="288" spans="2:20" x14ac:dyDescent="0.35">
      <c r="B288" s="3"/>
      <c r="C288" s="3"/>
      <c r="D288" s="6"/>
      <c r="E288" s="8"/>
      <c r="P288" s="9"/>
      <c r="Q288" s="12"/>
      <c r="S288" s="15"/>
      <c r="T288" s="15"/>
    </row>
    <row r="289" spans="2:20" x14ac:dyDescent="0.35">
      <c r="B289" s="3"/>
      <c r="C289" s="3"/>
      <c r="D289" s="6"/>
      <c r="E289" s="8"/>
      <c r="P289" s="9"/>
      <c r="Q289" s="12"/>
      <c r="S289" s="15"/>
      <c r="T289" s="15"/>
    </row>
    <row r="290" spans="2:20" x14ac:dyDescent="0.35">
      <c r="B290" s="3"/>
      <c r="C290" s="3"/>
      <c r="D290" s="6"/>
      <c r="E290" s="8"/>
      <c r="P290" s="9"/>
      <c r="Q290" s="12"/>
      <c r="S290" s="15"/>
      <c r="T290" s="15"/>
    </row>
    <row r="291" spans="2:20" x14ac:dyDescent="0.35">
      <c r="B291" s="3"/>
      <c r="C291" s="3"/>
      <c r="D291" s="6"/>
      <c r="E291" s="8"/>
      <c r="P291" s="9"/>
      <c r="Q291" s="12"/>
      <c r="S291" s="15"/>
      <c r="T291" s="15"/>
    </row>
    <row r="292" spans="2:20" x14ac:dyDescent="0.35">
      <c r="B292" s="3"/>
      <c r="C292" s="3"/>
      <c r="D292" s="6"/>
      <c r="E292" s="8"/>
      <c r="P292" s="9"/>
      <c r="Q292" s="12"/>
      <c r="S292" s="15"/>
      <c r="T292" s="15"/>
    </row>
    <row r="293" spans="2:20" x14ac:dyDescent="0.35">
      <c r="B293" s="3"/>
      <c r="C293" s="3"/>
      <c r="D293" s="6"/>
      <c r="E293" s="8"/>
      <c r="P293" s="9"/>
      <c r="Q293" s="12"/>
      <c r="S293" s="15"/>
      <c r="T293" s="15"/>
    </row>
    <row r="294" spans="2:20" x14ac:dyDescent="0.35">
      <c r="B294" s="3"/>
      <c r="C294" s="3"/>
      <c r="D294" s="6"/>
      <c r="E294" s="8"/>
      <c r="P294" s="9"/>
      <c r="Q294" s="12"/>
      <c r="S294" s="15"/>
      <c r="T294" s="15"/>
    </row>
    <row r="295" spans="2:20" x14ac:dyDescent="0.35">
      <c r="B295" s="3"/>
      <c r="C295" s="3"/>
      <c r="D295" s="6"/>
      <c r="E295" s="8"/>
      <c r="P295" s="9"/>
      <c r="Q295" s="12"/>
      <c r="S295" s="15"/>
      <c r="T295" s="15"/>
    </row>
    <row r="296" spans="2:20" x14ac:dyDescent="0.35">
      <c r="B296" s="3"/>
      <c r="C296" s="3"/>
      <c r="D296" s="6"/>
      <c r="E296" s="8"/>
      <c r="P296" s="9"/>
      <c r="Q296" s="12"/>
      <c r="S296" s="15"/>
      <c r="T296" s="15"/>
    </row>
    <row r="297" spans="2:20" x14ac:dyDescent="0.35">
      <c r="B297" s="3"/>
      <c r="C297" s="3"/>
      <c r="D297" s="6"/>
      <c r="E297" s="8"/>
      <c r="P297" s="9"/>
      <c r="Q297" s="12"/>
      <c r="S297" s="15"/>
      <c r="T297" s="15"/>
    </row>
    <row r="298" spans="2:20" x14ac:dyDescent="0.35">
      <c r="B298" s="3"/>
      <c r="C298" s="3"/>
      <c r="D298" s="6"/>
      <c r="E298" s="8"/>
      <c r="P298" s="9"/>
      <c r="Q298" s="12"/>
      <c r="S298" s="15"/>
      <c r="T298" s="15"/>
    </row>
    <row r="299" spans="2:20" x14ac:dyDescent="0.35">
      <c r="B299" s="3"/>
      <c r="C299" s="3"/>
      <c r="D299" s="6"/>
      <c r="E299" s="8"/>
      <c r="P299" s="9"/>
      <c r="Q299" s="12"/>
      <c r="S299" s="15"/>
      <c r="T299" s="15"/>
    </row>
    <row r="300" spans="2:20" x14ac:dyDescent="0.35">
      <c r="B300" s="3"/>
      <c r="C300" s="3"/>
      <c r="D300" s="6"/>
      <c r="E300" s="8"/>
      <c r="P300" s="9"/>
      <c r="Q300" s="12"/>
      <c r="S300" s="15"/>
      <c r="T300" s="15"/>
    </row>
    <row r="301" spans="2:20" x14ac:dyDescent="0.35">
      <c r="B301" s="3"/>
      <c r="C301" s="3"/>
      <c r="D301" s="6"/>
      <c r="E301" s="8"/>
      <c r="P301" s="9"/>
      <c r="Q301" s="12"/>
      <c r="S301" s="15"/>
      <c r="T301" s="15"/>
    </row>
    <row r="302" spans="2:20" x14ac:dyDescent="0.35">
      <c r="B302" s="3"/>
      <c r="C302" s="3"/>
      <c r="D302" s="6"/>
      <c r="E302" s="8"/>
      <c r="P302" s="9"/>
      <c r="Q302" s="12"/>
      <c r="S302" s="15"/>
      <c r="T302" s="15"/>
    </row>
    <row r="303" spans="2:20" x14ac:dyDescent="0.35">
      <c r="B303" s="3"/>
      <c r="C303" s="3"/>
      <c r="D303" s="6"/>
      <c r="E303" s="8"/>
      <c r="P303" s="9"/>
      <c r="Q303" s="12"/>
      <c r="S303" s="15"/>
      <c r="T303" s="15"/>
    </row>
    <row r="304" spans="2:20" x14ac:dyDescent="0.35">
      <c r="B304" s="3"/>
      <c r="C304" s="3"/>
      <c r="D304" s="6"/>
      <c r="E304" s="8"/>
      <c r="P304" s="9"/>
      <c r="Q304" s="12"/>
      <c r="S304" s="15"/>
      <c r="T304" s="15"/>
    </row>
    <row r="305" spans="2:20" x14ac:dyDescent="0.35">
      <c r="B305" s="3"/>
      <c r="C305" s="3"/>
      <c r="D305" s="6"/>
      <c r="E305" s="8"/>
      <c r="P305" s="9"/>
      <c r="Q305" s="12"/>
      <c r="S305" s="15"/>
      <c r="T305" s="15"/>
    </row>
    <row r="306" spans="2:20" x14ac:dyDescent="0.35">
      <c r="B306" s="3"/>
      <c r="C306" s="3"/>
      <c r="D306" s="6"/>
      <c r="E306" s="8"/>
      <c r="P306" s="9"/>
      <c r="Q306" s="12"/>
      <c r="S306" s="15"/>
      <c r="T306" s="15"/>
    </row>
    <row r="307" spans="2:20" x14ac:dyDescent="0.35">
      <c r="B307" s="3"/>
      <c r="C307" s="3"/>
      <c r="D307" s="6"/>
      <c r="E307" s="8"/>
      <c r="P307" s="9"/>
      <c r="Q307" s="12"/>
      <c r="S307" s="15"/>
      <c r="T307" s="15"/>
    </row>
    <row r="308" spans="2:20" x14ac:dyDescent="0.35">
      <c r="B308" s="3"/>
      <c r="C308" s="3"/>
      <c r="D308" s="6"/>
      <c r="E308" s="8"/>
      <c r="P308" s="9"/>
      <c r="Q308" s="12"/>
      <c r="S308" s="15"/>
      <c r="T308" s="15"/>
    </row>
    <row r="309" spans="2:20" x14ac:dyDescent="0.35">
      <c r="B309" s="3"/>
      <c r="C309" s="3"/>
      <c r="D309" s="6"/>
      <c r="E309" s="8"/>
      <c r="P309" s="9"/>
      <c r="Q309" s="12"/>
      <c r="S309" s="15"/>
      <c r="T309" s="15"/>
    </row>
    <row r="310" spans="2:20" x14ac:dyDescent="0.35">
      <c r="B310" s="3"/>
      <c r="C310" s="3"/>
      <c r="D310" s="6"/>
      <c r="E310" s="8"/>
      <c r="P310" s="9"/>
      <c r="Q310" s="12"/>
      <c r="S310" s="15"/>
      <c r="T310" s="15"/>
    </row>
    <row r="311" spans="2:20" x14ac:dyDescent="0.35">
      <c r="B311" s="3"/>
      <c r="C311" s="3"/>
      <c r="D311" s="6"/>
      <c r="E311" s="8"/>
      <c r="P311" s="9"/>
      <c r="Q311" s="12"/>
      <c r="S311" s="15"/>
      <c r="T311" s="15"/>
    </row>
    <row r="312" spans="2:20" x14ac:dyDescent="0.35">
      <c r="B312" s="3"/>
      <c r="C312" s="3"/>
      <c r="D312" s="6"/>
      <c r="E312" s="8"/>
      <c r="P312" s="9"/>
      <c r="Q312" s="12"/>
      <c r="S312" s="15"/>
      <c r="T312" s="15"/>
    </row>
    <row r="313" spans="2:20" x14ac:dyDescent="0.35">
      <c r="B313" s="3"/>
      <c r="C313" s="3"/>
      <c r="D313" s="6"/>
      <c r="E313" s="8"/>
      <c r="P313" s="9"/>
      <c r="Q313" s="12"/>
      <c r="S313" s="15"/>
      <c r="T313" s="15"/>
    </row>
    <row r="314" spans="2:20" x14ac:dyDescent="0.35">
      <c r="B314" s="3"/>
      <c r="C314" s="3"/>
      <c r="D314" s="6"/>
      <c r="E314" s="8"/>
      <c r="P314" s="9"/>
      <c r="Q314" s="12"/>
      <c r="S314" s="15"/>
      <c r="T314" s="15"/>
    </row>
    <row r="315" spans="2:20" x14ac:dyDescent="0.35">
      <c r="B315" s="3"/>
      <c r="C315" s="3"/>
      <c r="D315" s="6"/>
      <c r="E315" s="8"/>
      <c r="P315" s="9"/>
      <c r="Q315" s="12"/>
      <c r="S315" s="15"/>
      <c r="T315" s="15"/>
    </row>
    <row r="316" spans="2:20" x14ac:dyDescent="0.35">
      <c r="B316" s="3"/>
      <c r="C316" s="3"/>
      <c r="D316" s="6"/>
      <c r="E316" s="8"/>
      <c r="P316" s="9"/>
      <c r="Q316" s="12"/>
      <c r="S316" s="15"/>
      <c r="T316" s="15"/>
    </row>
    <row r="317" spans="2:20" x14ac:dyDescent="0.35">
      <c r="B317" s="3"/>
      <c r="C317" s="3"/>
      <c r="D317" s="6"/>
      <c r="E317" s="8"/>
      <c r="P317" s="9"/>
      <c r="Q317" s="12"/>
      <c r="S317" s="15"/>
      <c r="T317" s="15"/>
    </row>
    <row r="318" spans="2:20" x14ac:dyDescent="0.35">
      <c r="B318" s="3"/>
      <c r="C318" s="3"/>
      <c r="D318" s="6"/>
      <c r="E318" s="8"/>
      <c r="P318" s="9"/>
      <c r="Q318" s="12"/>
      <c r="S318" s="15"/>
      <c r="T318" s="15"/>
    </row>
    <row r="319" spans="2:20" x14ac:dyDescent="0.35">
      <c r="B319" s="3"/>
      <c r="C319" s="3"/>
      <c r="D319" s="6"/>
      <c r="E319" s="8"/>
      <c r="P319" s="9"/>
      <c r="Q319" s="12"/>
      <c r="S319" s="15"/>
      <c r="T319" s="15"/>
    </row>
    <row r="320" spans="2:20" x14ac:dyDescent="0.35">
      <c r="B320" s="3"/>
      <c r="C320" s="3"/>
      <c r="D320" s="6"/>
      <c r="E320" s="8"/>
      <c r="P320" s="9"/>
      <c r="Q320" s="12"/>
      <c r="S320" s="15"/>
      <c r="T320" s="15"/>
    </row>
    <row r="321" spans="2:20" x14ac:dyDescent="0.35">
      <c r="B321" s="3"/>
      <c r="C321" s="3"/>
      <c r="D321" s="6"/>
      <c r="E321" s="8"/>
      <c r="P321" s="9"/>
      <c r="Q321" s="12"/>
      <c r="S321" s="15"/>
      <c r="T321" s="15"/>
    </row>
    <row r="322" spans="2:20" x14ac:dyDescent="0.35">
      <c r="B322" s="3"/>
      <c r="C322" s="3"/>
      <c r="D322" s="6"/>
      <c r="E322" s="8"/>
      <c r="P322" s="9"/>
      <c r="Q322" s="12"/>
      <c r="S322" s="15"/>
      <c r="T322" s="15"/>
    </row>
    <row r="323" spans="2:20" x14ac:dyDescent="0.35">
      <c r="B323" s="3"/>
      <c r="C323" s="3"/>
      <c r="D323" s="6"/>
      <c r="E323" s="8"/>
      <c r="P323" s="9"/>
      <c r="Q323" s="12"/>
      <c r="S323" s="15"/>
      <c r="T323" s="15"/>
    </row>
    <row r="324" spans="2:20" x14ac:dyDescent="0.35">
      <c r="B324" s="3"/>
      <c r="C324" s="3"/>
      <c r="D324" s="6"/>
      <c r="E324" s="8"/>
      <c r="P324" s="9"/>
      <c r="Q324" s="12"/>
      <c r="S324" s="15"/>
      <c r="T324" s="15"/>
    </row>
    <row r="325" spans="2:20" x14ac:dyDescent="0.35">
      <c r="B325" s="3"/>
      <c r="C325" s="3"/>
      <c r="D325" s="6"/>
      <c r="E325" s="8"/>
      <c r="P325" s="9"/>
      <c r="Q325" s="12"/>
      <c r="S325" s="15"/>
      <c r="T325" s="15"/>
    </row>
    <row r="326" spans="2:20" x14ac:dyDescent="0.35">
      <c r="B326" s="3"/>
      <c r="C326" s="3"/>
      <c r="D326" s="6"/>
      <c r="E326" s="8"/>
      <c r="P326" s="9"/>
      <c r="Q326" s="12"/>
      <c r="S326" s="15"/>
      <c r="T326" s="15"/>
    </row>
    <row r="327" spans="2:20" x14ac:dyDescent="0.35">
      <c r="B327" s="3"/>
      <c r="C327" s="3"/>
      <c r="D327" s="6"/>
      <c r="E327" s="8"/>
      <c r="P327" s="9"/>
      <c r="Q327" s="12"/>
      <c r="S327" s="15"/>
      <c r="T327" s="15"/>
    </row>
    <row r="328" spans="2:20" x14ac:dyDescent="0.35">
      <c r="B328" s="3"/>
      <c r="C328" s="3"/>
      <c r="D328" s="6"/>
      <c r="E328" s="8"/>
      <c r="P328" s="9"/>
      <c r="Q328" s="12"/>
      <c r="S328" s="15"/>
      <c r="T328" s="15"/>
    </row>
    <row r="329" spans="2:20" x14ac:dyDescent="0.35">
      <c r="B329" s="3"/>
      <c r="C329" s="3"/>
      <c r="D329" s="6"/>
      <c r="E329" s="8"/>
      <c r="P329" s="9"/>
      <c r="Q329" s="12"/>
      <c r="S329" s="15"/>
      <c r="T329" s="15"/>
    </row>
    <row r="330" spans="2:20" x14ac:dyDescent="0.35">
      <c r="B330" s="3"/>
      <c r="C330" s="3"/>
      <c r="D330" s="6"/>
      <c r="E330" s="8"/>
      <c r="P330" s="9"/>
      <c r="Q330" s="12"/>
      <c r="S330" s="15"/>
      <c r="T330" s="15"/>
    </row>
    <row r="331" spans="2:20" x14ac:dyDescent="0.35">
      <c r="B331" s="3"/>
      <c r="C331" s="3"/>
      <c r="D331" s="6"/>
      <c r="E331" s="8"/>
      <c r="P331" s="9"/>
      <c r="Q331" s="12"/>
      <c r="S331" s="15"/>
      <c r="T331" s="15"/>
    </row>
    <row r="332" spans="2:20" x14ac:dyDescent="0.35">
      <c r="B332" s="3"/>
      <c r="C332" s="3"/>
      <c r="D332" s="6"/>
      <c r="E332" s="8"/>
      <c r="P332" s="9"/>
      <c r="Q332" s="12"/>
      <c r="S332" s="15"/>
      <c r="T332" s="15"/>
    </row>
    <row r="333" spans="2:20" x14ac:dyDescent="0.35">
      <c r="B333" s="3"/>
      <c r="C333" s="3"/>
      <c r="D333" s="6"/>
      <c r="E333" s="8"/>
      <c r="P333" s="9"/>
      <c r="Q333" s="12"/>
      <c r="S333" s="15"/>
      <c r="T333" s="15"/>
    </row>
    <row r="334" spans="2:20" x14ac:dyDescent="0.35">
      <c r="B334" s="3"/>
      <c r="C334" s="3"/>
      <c r="D334" s="6"/>
      <c r="E334" s="8"/>
      <c r="P334" s="9"/>
      <c r="Q334" s="12"/>
      <c r="S334" s="15"/>
      <c r="T334" s="15"/>
    </row>
    <row r="335" spans="2:20" x14ac:dyDescent="0.35">
      <c r="B335" s="3"/>
      <c r="C335" s="3"/>
      <c r="D335" s="6"/>
      <c r="E335" s="8"/>
      <c r="P335" s="9"/>
      <c r="Q335" s="12"/>
      <c r="S335" s="15"/>
      <c r="T335" s="15"/>
    </row>
    <row r="336" spans="2:20" x14ac:dyDescent="0.35">
      <c r="B336" s="3"/>
      <c r="C336" s="3"/>
      <c r="D336" s="6"/>
      <c r="E336" s="8"/>
      <c r="P336" s="9"/>
      <c r="Q336" s="12"/>
      <c r="S336" s="15"/>
      <c r="T336" s="15"/>
    </row>
    <row r="337" spans="2:20" x14ac:dyDescent="0.35">
      <c r="B337" s="3"/>
      <c r="C337" s="3"/>
      <c r="D337" s="6"/>
      <c r="E337" s="8"/>
      <c r="P337" s="9"/>
      <c r="Q337" s="12"/>
      <c r="S337" s="15"/>
      <c r="T337" s="15"/>
    </row>
    <row r="338" spans="2:20" x14ac:dyDescent="0.35">
      <c r="B338" s="3"/>
      <c r="C338" s="3"/>
      <c r="D338" s="6"/>
      <c r="E338" s="8"/>
      <c r="P338" s="9"/>
      <c r="Q338" s="12"/>
      <c r="S338" s="15"/>
      <c r="T338" s="15"/>
    </row>
    <row r="339" spans="2:20" x14ac:dyDescent="0.35">
      <c r="B339" s="3"/>
      <c r="C339" s="3"/>
      <c r="D339" s="6"/>
      <c r="E339" s="8"/>
      <c r="P339" s="9"/>
      <c r="Q339" s="12"/>
      <c r="S339" s="15"/>
      <c r="T339" s="15"/>
    </row>
    <row r="340" spans="2:20" x14ac:dyDescent="0.35">
      <c r="B340" s="3"/>
      <c r="C340" s="3"/>
      <c r="D340" s="6"/>
      <c r="E340" s="8"/>
      <c r="P340" s="9"/>
      <c r="Q340" s="12"/>
      <c r="S340" s="15"/>
      <c r="T340" s="15"/>
    </row>
    <row r="341" spans="2:20" x14ac:dyDescent="0.35">
      <c r="B341" s="3"/>
      <c r="C341" s="3"/>
      <c r="D341" s="6"/>
      <c r="E341" s="8"/>
      <c r="P341" s="9"/>
      <c r="Q341" s="12"/>
      <c r="S341" s="15"/>
      <c r="T341" s="15"/>
    </row>
    <row r="342" spans="2:20" x14ac:dyDescent="0.35">
      <c r="B342" s="3"/>
      <c r="C342" s="3"/>
      <c r="D342" s="6"/>
      <c r="E342" s="8"/>
      <c r="P342" s="9"/>
      <c r="Q342" s="12"/>
      <c r="S342" s="15"/>
      <c r="T342" s="15"/>
    </row>
    <row r="343" spans="2:20" x14ac:dyDescent="0.35">
      <c r="B343" s="3"/>
      <c r="C343" s="3"/>
      <c r="D343" s="6"/>
      <c r="E343" s="8"/>
      <c r="P343" s="9"/>
      <c r="Q343" s="12"/>
      <c r="S343" s="15"/>
      <c r="T343" s="15"/>
    </row>
    <row r="344" spans="2:20" x14ac:dyDescent="0.35">
      <c r="B344" s="3"/>
      <c r="C344" s="3"/>
      <c r="D344" s="6"/>
      <c r="E344" s="8"/>
      <c r="P344" s="9"/>
      <c r="Q344" s="12"/>
      <c r="S344" s="15"/>
      <c r="T344" s="15"/>
    </row>
    <row r="345" spans="2:20" x14ac:dyDescent="0.35">
      <c r="B345" s="3"/>
      <c r="C345" s="3"/>
      <c r="D345" s="6"/>
      <c r="E345" s="8"/>
      <c r="P345" s="9"/>
      <c r="Q345" s="12"/>
      <c r="S345" s="15"/>
      <c r="T345" s="15"/>
    </row>
    <row r="346" spans="2:20" x14ac:dyDescent="0.35">
      <c r="B346" s="3"/>
      <c r="C346" s="3"/>
      <c r="D346" s="6"/>
      <c r="E346" s="8"/>
      <c r="P346" s="9"/>
      <c r="Q346" s="12"/>
      <c r="S346" s="15"/>
      <c r="T346" s="15"/>
    </row>
    <row r="347" spans="2:20" x14ac:dyDescent="0.35">
      <c r="B347" s="3"/>
      <c r="C347" s="3"/>
      <c r="D347" s="6"/>
      <c r="E347" s="8"/>
      <c r="P347" s="9"/>
      <c r="Q347" s="12"/>
      <c r="S347" s="15"/>
      <c r="T347" s="15"/>
    </row>
    <row r="348" spans="2:20" x14ac:dyDescent="0.35">
      <c r="B348" s="3"/>
      <c r="C348" s="3"/>
      <c r="D348" s="6"/>
      <c r="E348" s="8"/>
      <c r="P348" s="9"/>
      <c r="Q348" s="12"/>
      <c r="S348" s="15"/>
      <c r="T348" s="15"/>
    </row>
    <row r="349" spans="2:20" x14ac:dyDescent="0.35">
      <c r="B349" s="3"/>
      <c r="C349" s="3"/>
      <c r="D349" s="6"/>
      <c r="E349" s="8"/>
      <c r="P349" s="9"/>
      <c r="Q349" s="12"/>
      <c r="S349" s="15"/>
      <c r="T349" s="15"/>
    </row>
    <row r="350" spans="2:20" x14ac:dyDescent="0.35">
      <c r="B350" s="3"/>
      <c r="C350" s="3"/>
      <c r="D350" s="6"/>
      <c r="E350" s="8"/>
      <c r="P350" s="9"/>
      <c r="Q350" s="12"/>
      <c r="S350" s="15"/>
      <c r="T350" s="15"/>
    </row>
    <row r="351" spans="2:20" x14ac:dyDescent="0.35">
      <c r="B351" s="3"/>
      <c r="C351" s="3"/>
      <c r="D351" s="6"/>
      <c r="E351" s="8"/>
      <c r="P351" s="9"/>
      <c r="Q351" s="12"/>
      <c r="S351" s="15"/>
      <c r="T351" s="15"/>
    </row>
    <row r="352" spans="2:20" x14ac:dyDescent="0.35">
      <c r="B352" s="3"/>
      <c r="C352" s="3"/>
      <c r="D352" s="6"/>
      <c r="E352" s="8"/>
      <c r="P352" s="9"/>
      <c r="Q352" s="12"/>
      <c r="S352" s="15"/>
      <c r="T352" s="15"/>
    </row>
    <row r="353" spans="2:20" x14ac:dyDescent="0.35">
      <c r="B353" s="3"/>
      <c r="C353" s="3"/>
      <c r="D353" s="6"/>
      <c r="E353" s="8"/>
      <c r="P353" s="9"/>
      <c r="Q353" s="12"/>
      <c r="S353" s="15"/>
      <c r="T353" s="15"/>
    </row>
    <row r="354" spans="2:20" x14ac:dyDescent="0.35">
      <c r="B354" s="3"/>
      <c r="C354" s="3"/>
      <c r="D354" s="6"/>
      <c r="E354" s="8"/>
      <c r="P354" s="9"/>
      <c r="Q354" s="12"/>
      <c r="S354" s="15"/>
      <c r="T354" s="15"/>
    </row>
    <row r="355" spans="2:20" x14ac:dyDescent="0.35">
      <c r="B355" s="3"/>
      <c r="C355" s="3"/>
      <c r="D355" s="6"/>
      <c r="E355" s="8"/>
      <c r="P355" s="9"/>
      <c r="Q355" s="12"/>
      <c r="S355" s="15"/>
      <c r="T355" s="15"/>
    </row>
    <row r="356" spans="2:20" x14ac:dyDescent="0.35">
      <c r="B356" s="3"/>
      <c r="C356" s="3"/>
      <c r="D356" s="6"/>
      <c r="E356" s="8"/>
      <c r="P356" s="9"/>
      <c r="Q356" s="12"/>
      <c r="S356" s="15"/>
      <c r="T356" s="15"/>
    </row>
    <row r="357" spans="2:20" x14ac:dyDescent="0.35">
      <c r="B357" s="3"/>
      <c r="C357" s="3"/>
      <c r="D357" s="6"/>
      <c r="E357" s="8"/>
      <c r="P357" s="9"/>
      <c r="Q357" s="12"/>
      <c r="S357" s="15"/>
      <c r="T357" s="15"/>
    </row>
    <row r="358" spans="2:20" x14ac:dyDescent="0.35">
      <c r="B358" s="3"/>
      <c r="C358" s="3"/>
      <c r="D358" s="6"/>
      <c r="E358" s="8"/>
      <c r="P358" s="9"/>
      <c r="Q358" s="12"/>
      <c r="S358" s="15"/>
      <c r="T358" s="15"/>
    </row>
    <row r="359" spans="2:20" x14ac:dyDescent="0.35">
      <c r="B359" s="3"/>
      <c r="C359" s="3"/>
      <c r="D359" s="6"/>
      <c r="E359" s="8"/>
      <c r="P359" s="9"/>
      <c r="Q359" s="12"/>
      <c r="S359" s="15"/>
      <c r="T359" s="15"/>
    </row>
    <row r="360" spans="2:20" x14ac:dyDescent="0.35">
      <c r="B360" s="3"/>
      <c r="C360" s="3"/>
      <c r="D360" s="6"/>
      <c r="E360" s="8"/>
      <c r="P360" s="9"/>
      <c r="Q360" s="12"/>
      <c r="S360" s="15"/>
      <c r="T360" s="15"/>
    </row>
    <row r="361" spans="2:20" x14ac:dyDescent="0.35">
      <c r="B361" s="3"/>
      <c r="C361" s="3"/>
      <c r="D361" s="6"/>
      <c r="E361" s="8"/>
      <c r="P361" s="9"/>
      <c r="Q361" s="12"/>
      <c r="S361" s="15"/>
      <c r="T361" s="15"/>
    </row>
    <row r="362" spans="2:20" x14ac:dyDescent="0.35">
      <c r="B362" s="3"/>
      <c r="C362" s="3"/>
      <c r="D362" s="6"/>
      <c r="E362" s="8"/>
      <c r="P362" s="9"/>
      <c r="Q362" s="12"/>
      <c r="S362" s="15"/>
      <c r="T362" s="15"/>
    </row>
    <row r="363" spans="2:20" x14ac:dyDescent="0.35">
      <c r="B363" s="3"/>
      <c r="C363" s="3"/>
      <c r="D363" s="6"/>
      <c r="E363" s="8"/>
      <c r="P363" s="9"/>
      <c r="Q363" s="12"/>
      <c r="S363" s="15"/>
      <c r="T363" s="15"/>
    </row>
    <row r="364" spans="2:20" x14ac:dyDescent="0.35">
      <c r="B364" s="3"/>
      <c r="C364" s="3"/>
      <c r="D364" s="6"/>
      <c r="E364" s="8"/>
      <c r="P364" s="9"/>
      <c r="Q364" s="12"/>
      <c r="S364" s="15"/>
      <c r="T364" s="15"/>
    </row>
    <row r="365" spans="2:20" x14ac:dyDescent="0.35">
      <c r="B365" s="3"/>
      <c r="C365" s="3"/>
      <c r="D365" s="6"/>
      <c r="E365" s="8"/>
      <c r="P365" s="9"/>
      <c r="Q365" s="12"/>
      <c r="S365" s="15"/>
      <c r="T365" s="15"/>
    </row>
    <row r="366" spans="2:20" x14ac:dyDescent="0.35">
      <c r="B366" s="3"/>
      <c r="C366" s="3"/>
      <c r="D366" s="6"/>
      <c r="E366" s="8"/>
      <c r="P366" s="9"/>
      <c r="Q366" s="12"/>
      <c r="S366" s="15"/>
      <c r="T366" s="15"/>
    </row>
    <row r="367" spans="2:20" x14ac:dyDescent="0.35">
      <c r="B367" s="3"/>
      <c r="C367" s="3"/>
      <c r="D367" s="6"/>
      <c r="E367" s="8"/>
      <c r="P367" s="9"/>
      <c r="Q367" s="12"/>
      <c r="S367" s="15"/>
      <c r="T367" s="15"/>
    </row>
    <row r="368" spans="2:20" x14ac:dyDescent="0.35">
      <c r="B368" s="3"/>
      <c r="C368" s="3"/>
      <c r="D368" s="6"/>
      <c r="E368" s="8"/>
      <c r="P368" s="9"/>
      <c r="Q368" s="12"/>
      <c r="S368" s="15"/>
      <c r="T368" s="15"/>
    </row>
    <row r="369" spans="2:20" x14ac:dyDescent="0.35">
      <c r="B369" s="3"/>
      <c r="C369" s="3"/>
      <c r="D369" s="6"/>
      <c r="E369" s="8"/>
      <c r="P369" s="9"/>
      <c r="Q369" s="12"/>
      <c r="S369" s="15"/>
      <c r="T369" s="15"/>
    </row>
    <row r="370" spans="2:20" x14ac:dyDescent="0.35">
      <c r="B370" s="3"/>
      <c r="C370" s="3"/>
      <c r="D370" s="6"/>
      <c r="E370" s="8"/>
      <c r="P370" s="9"/>
      <c r="Q370" s="12"/>
      <c r="S370" s="15"/>
      <c r="T370" s="15"/>
    </row>
    <row r="371" spans="2:20" x14ac:dyDescent="0.35">
      <c r="B371" s="3"/>
      <c r="C371" s="3"/>
      <c r="D371" s="6"/>
      <c r="E371" s="8"/>
      <c r="P371" s="9"/>
      <c r="Q371" s="12"/>
      <c r="S371" s="15"/>
      <c r="T371" s="15"/>
    </row>
    <row r="372" spans="2:20" x14ac:dyDescent="0.35">
      <c r="B372" s="3"/>
      <c r="C372" s="3"/>
      <c r="D372" s="6"/>
      <c r="E372" s="8"/>
      <c r="P372" s="9"/>
      <c r="Q372" s="12"/>
      <c r="S372" s="15"/>
      <c r="T372" s="15"/>
    </row>
    <row r="373" spans="2:20" x14ac:dyDescent="0.35">
      <c r="B373" s="3"/>
      <c r="C373" s="3"/>
      <c r="D373" s="6"/>
      <c r="E373" s="8"/>
      <c r="P373" s="9"/>
      <c r="Q373" s="12"/>
      <c r="S373" s="15"/>
      <c r="T373" s="15"/>
    </row>
    <row r="374" spans="2:20" x14ac:dyDescent="0.35">
      <c r="B374" s="3"/>
      <c r="C374" s="3"/>
      <c r="D374" s="6"/>
      <c r="E374" s="8"/>
      <c r="P374" s="9"/>
      <c r="Q374" s="12"/>
      <c r="S374" s="15"/>
      <c r="T374" s="15"/>
    </row>
    <row r="375" spans="2:20" x14ac:dyDescent="0.35">
      <c r="B375" s="3"/>
      <c r="C375" s="3"/>
      <c r="D375" s="6"/>
      <c r="E375" s="8"/>
      <c r="P375" s="9"/>
      <c r="Q375" s="12"/>
      <c r="S375" s="15"/>
      <c r="T375" s="15"/>
    </row>
    <row r="376" spans="2:20" x14ac:dyDescent="0.35">
      <c r="B376" s="3"/>
      <c r="C376" s="3"/>
      <c r="D376" s="6"/>
      <c r="E376" s="8"/>
      <c r="P376" s="9"/>
      <c r="Q376" s="12"/>
      <c r="S376" s="15"/>
      <c r="T376" s="15"/>
    </row>
    <row r="377" spans="2:20" x14ac:dyDescent="0.35">
      <c r="B377" s="3"/>
      <c r="C377" s="3"/>
      <c r="D377" s="6"/>
      <c r="E377" s="8"/>
      <c r="P377" s="9"/>
      <c r="Q377" s="12"/>
      <c r="S377" s="15"/>
      <c r="T377" s="15"/>
    </row>
    <row r="378" spans="2:20" x14ac:dyDescent="0.35">
      <c r="B378" s="3"/>
      <c r="C378" s="3"/>
      <c r="D378" s="6"/>
      <c r="E378" s="8"/>
      <c r="P378" s="9"/>
      <c r="Q378" s="12"/>
      <c r="S378" s="15"/>
      <c r="T378" s="15"/>
    </row>
    <row r="379" spans="2:20" x14ac:dyDescent="0.35">
      <c r="B379" s="3"/>
      <c r="C379" s="3"/>
      <c r="D379" s="6"/>
      <c r="E379" s="8"/>
      <c r="P379" s="9"/>
      <c r="Q379" s="12"/>
      <c r="S379" s="15"/>
      <c r="T379" s="15"/>
    </row>
    <row r="380" spans="2:20" x14ac:dyDescent="0.35">
      <c r="B380" s="3"/>
      <c r="C380" s="3"/>
      <c r="D380" s="6"/>
      <c r="E380" s="8"/>
      <c r="P380" s="9"/>
      <c r="Q380" s="12"/>
      <c r="S380" s="15"/>
      <c r="T380" s="15"/>
    </row>
    <row r="381" spans="2:20" x14ac:dyDescent="0.35">
      <c r="B381" s="3"/>
      <c r="C381" s="3"/>
      <c r="D381" s="6"/>
      <c r="E381" s="8"/>
      <c r="P381" s="9"/>
      <c r="Q381" s="12"/>
      <c r="S381" s="15"/>
      <c r="T381" s="15"/>
    </row>
    <row r="382" spans="2:20" x14ac:dyDescent="0.35">
      <c r="B382" s="3"/>
      <c r="C382" s="3"/>
      <c r="D382" s="6"/>
      <c r="E382" s="8"/>
      <c r="P382" s="9"/>
      <c r="Q382" s="12"/>
      <c r="S382" s="15"/>
      <c r="T382" s="15"/>
    </row>
    <row r="383" spans="2:20" x14ac:dyDescent="0.35">
      <c r="B383" s="3"/>
      <c r="C383" s="3"/>
      <c r="D383" s="6"/>
      <c r="E383" s="8"/>
      <c r="P383" s="9"/>
      <c r="Q383" s="12"/>
      <c r="S383" s="15"/>
      <c r="T383" s="15"/>
    </row>
    <row r="384" spans="2:20" x14ac:dyDescent="0.35">
      <c r="B384" s="3"/>
      <c r="C384" s="3"/>
      <c r="D384" s="6"/>
      <c r="E384" s="8"/>
      <c r="P384" s="9"/>
      <c r="Q384" s="12"/>
      <c r="S384" s="15"/>
      <c r="T384" s="15"/>
    </row>
    <row r="385" spans="2:20" x14ac:dyDescent="0.35">
      <c r="B385" s="3"/>
      <c r="C385" s="3"/>
      <c r="D385" s="6"/>
      <c r="E385" s="8"/>
      <c r="P385" s="9"/>
      <c r="Q385" s="12"/>
      <c r="S385" s="15"/>
      <c r="T385" s="15"/>
    </row>
    <row r="386" spans="2:20" x14ac:dyDescent="0.35">
      <c r="B386" s="3"/>
      <c r="C386" s="3"/>
      <c r="D386" s="6"/>
      <c r="E386" s="8"/>
      <c r="P386" s="9"/>
      <c r="Q386" s="12"/>
      <c r="S386" s="15"/>
      <c r="T386" s="15"/>
    </row>
    <row r="387" spans="2:20" x14ac:dyDescent="0.35">
      <c r="B387" s="3"/>
      <c r="C387" s="3"/>
      <c r="D387" s="6"/>
      <c r="E387" s="8"/>
      <c r="P387" s="9"/>
      <c r="Q387" s="12"/>
      <c r="S387" s="15"/>
      <c r="T387" s="15"/>
    </row>
    <row r="388" spans="2:20" x14ac:dyDescent="0.35">
      <c r="B388" s="3"/>
      <c r="C388" s="3"/>
      <c r="D388" s="6"/>
      <c r="E388" s="8"/>
      <c r="P388" s="9"/>
      <c r="Q388" s="12"/>
      <c r="S388" s="15"/>
      <c r="T388" s="15"/>
    </row>
    <row r="389" spans="2:20" x14ac:dyDescent="0.35">
      <c r="B389" s="3"/>
      <c r="C389" s="3"/>
      <c r="D389" s="6"/>
      <c r="E389" s="8"/>
      <c r="P389" s="9"/>
      <c r="Q389" s="12"/>
      <c r="S389" s="15"/>
      <c r="T389" s="15"/>
    </row>
    <row r="390" spans="2:20" x14ac:dyDescent="0.35">
      <c r="B390" s="3"/>
      <c r="C390" s="3"/>
      <c r="D390" s="6"/>
      <c r="E390" s="8"/>
      <c r="P390" s="9"/>
      <c r="Q390" s="12"/>
      <c r="S390" s="15"/>
      <c r="T390" s="15"/>
    </row>
    <row r="391" spans="2:20" x14ac:dyDescent="0.35">
      <c r="B391" s="3"/>
      <c r="C391" s="3"/>
      <c r="D391" s="6"/>
      <c r="E391" s="8"/>
      <c r="P391" s="9"/>
      <c r="Q391" s="12"/>
      <c r="S391" s="15"/>
      <c r="T391" s="15"/>
    </row>
    <row r="392" spans="2:20" x14ac:dyDescent="0.35">
      <c r="B392" s="3"/>
      <c r="C392" s="3"/>
      <c r="D392" s="6"/>
      <c r="E392" s="8"/>
      <c r="P392" s="9"/>
      <c r="Q392" s="12"/>
      <c r="S392" s="15"/>
      <c r="T392" s="15"/>
    </row>
    <row r="393" spans="2:20" x14ac:dyDescent="0.35">
      <c r="B393" s="3"/>
      <c r="C393" s="3"/>
      <c r="D393" s="6"/>
      <c r="E393" s="8"/>
      <c r="P393" s="9"/>
      <c r="Q393" s="12"/>
      <c r="S393" s="15"/>
      <c r="T393" s="15"/>
    </row>
    <row r="394" spans="2:20" x14ac:dyDescent="0.35">
      <c r="B394" s="3"/>
      <c r="C394" s="3"/>
      <c r="D394" s="6"/>
      <c r="E394" s="8"/>
      <c r="P394" s="9"/>
      <c r="Q394" s="12"/>
      <c r="S394" s="15"/>
      <c r="T394" s="15"/>
    </row>
    <row r="395" spans="2:20" x14ac:dyDescent="0.35">
      <c r="B395" s="3"/>
      <c r="C395" s="3"/>
      <c r="D395" s="6"/>
      <c r="E395" s="8"/>
      <c r="P395" s="9"/>
      <c r="Q395" s="12"/>
      <c r="S395" s="15"/>
      <c r="T395" s="15"/>
    </row>
    <row r="396" spans="2:20" x14ac:dyDescent="0.35">
      <c r="B396" s="3"/>
      <c r="C396" s="3"/>
      <c r="D396" s="6"/>
      <c r="E396" s="8"/>
      <c r="P396" s="9"/>
      <c r="Q396" s="12"/>
      <c r="S396" s="15"/>
      <c r="T396" s="15"/>
    </row>
    <row r="397" spans="2:20" x14ac:dyDescent="0.35">
      <c r="B397" s="3"/>
      <c r="C397" s="3"/>
      <c r="D397" s="6"/>
      <c r="E397" s="8"/>
      <c r="P397" s="9"/>
      <c r="Q397" s="12"/>
      <c r="S397" s="15"/>
      <c r="T397" s="15"/>
    </row>
    <row r="398" spans="2:20" x14ac:dyDescent="0.35">
      <c r="B398" s="3"/>
      <c r="C398" s="3"/>
      <c r="D398" s="6"/>
      <c r="E398" s="8"/>
      <c r="P398" s="9"/>
      <c r="Q398" s="12"/>
      <c r="S398" s="15"/>
      <c r="T398" s="15"/>
    </row>
    <row r="399" spans="2:20" x14ac:dyDescent="0.35">
      <c r="B399" s="3"/>
      <c r="C399" s="3"/>
      <c r="D399" s="6"/>
      <c r="E399" s="8"/>
      <c r="P399" s="9"/>
      <c r="Q399" s="12"/>
      <c r="S399" s="15"/>
      <c r="T399" s="15"/>
    </row>
    <row r="400" spans="2:20" x14ac:dyDescent="0.35">
      <c r="B400" s="3"/>
      <c r="C400" s="3"/>
      <c r="D400" s="6"/>
      <c r="E400" s="8"/>
      <c r="P400" s="9"/>
      <c r="Q400" s="12"/>
      <c r="S400" s="15"/>
      <c r="T400" s="15"/>
    </row>
    <row r="401" spans="2:20" x14ac:dyDescent="0.35">
      <c r="B401" s="3"/>
      <c r="C401" s="3"/>
      <c r="D401" s="6"/>
      <c r="E401" s="8"/>
      <c r="P401" s="9"/>
      <c r="Q401" s="12"/>
      <c r="S401" s="15"/>
      <c r="T401" s="15"/>
    </row>
    <row r="402" spans="2:20" x14ac:dyDescent="0.35">
      <c r="B402" s="3"/>
      <c r="C402" s="3"/>
      <c r="D402" s="6"/>
      <c r="E402" s="8"/>
      <c r="P402" s="9"/>
      <c r="Q402" s="12"/>
      <c r="S402" s="15"/>
      <c r="T402" s="15"/>
    </row>
    <row r="403" spans="2:20" x14ac:dyDescent="0.35">
      <c r="B403" s="3"/>
      <c r="C403" s="3"/>
      <c r="D403" s="6"/>
      <c r="E403" s="8"/>
      <c r="P403" s="9"/>
      <c r="Q403" s="12"/>
      <c r="S403" s="15"/>
      <c r="T403" s="15"/>
    </row>
    <row r="404" spans="2:20" x14ac:dyDescent="0.35">
      <c r="B404" s="3"/>
      <c r="C404" s="3"/>
      <c r="D404" s="6"/>
      <c r="E404" s="8"/>
      <c r="P404" s="9"/>
      <c r="Q404" s="12"/>
      <c r="S404" s="15"/>
      <c r="T404" s="15"/>
    </row>
    <row r="405" spans="2:20" x14ac:dyDescent="0.35">
      <c r="B405" s="3"/>
      <c r="C405" s="3"/>
      <c r="D405" s="6"/>
      <c r="E405" s="8"/>
      <c r="P405" s="9"/>
      <c r="Q405" s="12"/>
      <c r="S405" s="15"/>
      <c r="T405" s="15"/>
    </row>
    <row r="406" spans="2:20" x14ac:dyDescent="0.35">
      <c r="B406" s="3"/>
      <c r="C406" s="3"/>
      <c r="D406" s="6"/>
      <c r="E406" s="8"/>
      <c r="P406" s="9"/>
      <c r="Q406" s="12"/>
      <c r="S406" s="15"/>
      <c r="T406" s="15"/>
    </row>
    <row r="407" spans="2:20" x14ac:dyDescent="0.35">
      <c r="B407" s="3"/>
      <c r="C407" s="3"/>
      <c r="D407" s="6"/>
      <c r="E407" s="8"/>
      <c r="P407" s="9"/>
      <c r="Q407" s="12"/>
      <c r="S407" s="15"/>
      <c r="T407" s="15"/>
    </row>
    <row r="408" spans="2:20" x14ac:dyDescent="0.35">
      <c r="B408" s="3"/>
      <c r="C408" s="3"/>
      <c r="D408" s="6"/>
      <c r="E408" s="8"/>
      <c r="P408" s="9"/>
      <c r="Q408" s="12"/>
      <c r="S408" s="15"/>
      <c r="T408" s="15"/>
    </row>
    <row r="409" spans="2:20" x14ac:dyDescent="0.35">
      <c r="B409" s="3"/>
      <c r="C409" s="3"/>
      <c r="D409" s="6"/>
      <c r="E409" s="8"/>
      <c r="P409" s="9"/>
      <c r="Q409" s="12"/>
      <c r="S409" s="15"/>
      <c r="T409" s="15"/>
    </row>
    <row r="410" spans="2:20" x14ac:dyDescent="0.35">
      <c r="B410" s="3"/>
      <c r="C410" s="3"/>
      <c r="D410" s="6"/>
      <c r="E410" s="8"/>
      <c r="P410" s="9"/>
      <c r="Q410" s="12"/>
      <c r="S410" s="15"/>
      <c r="T410" s="15"/>
    </row>
    <row r="411" spans="2:20" x14ac:dyDescent="0.35">
      <c r="B411" s="3"/>
      <c r="C411" s="3"/>
      <c r="D411" s="6"/>
      <c r="E411" s="8"/>
      <c r="P411" s="9"/>
      <c r="Q411" s="12"/>
      <c r="S411" s="15"/>
      <c r="T411" s="15"/>
    </row>
    <row r="412" spans="2:20" x14ac:dyDescent="0.35">
      <c r="B412" s="3"/>
      <c r="C412" s="3"/>
      <c r="D412" s="6"/>
      <c r="E412" s="8"/>
      <c r="P412" s="9"/>
      <c r="Q412" s="12"/>
      <c r="S412" s="15"/>
      <c r="T412" s="15"/>
    </row>
    <row r="413" spans="2:20" x14ac:dyDescent="0.35">
      <c r="B413" s="3"/>
      <c r="C413" s="3"/>
      <c r="D413" s="6"/>
      <c r="E413" s="8"/>
      <c r="P413" s="9"/>
      <c r="Q413" s="12"/>
      <c r="S413" s="15"/>
      <c r="T413" s="15"/>
    </row>
  </sheetData>
  <autoFilter ref="A1:T1" xr:uid="{9C8C11F8-580E-481E-8BF4-6B0BE6B43F53}"/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1BD7A-33BF-476D-B7F2-0C59497D7C34}">
  <dimension ref="A1:T413"/>
  <sheetViews>
    <sheetView workbookViewId="0"/>
  </sheetViews>
  <sheetFormatPr defaultRowHeight="14.5" x14ac:dyDescent="0.35"/>
  <cols>
    <col min="2" max="2" width="35.453125" customWidth="1"/>
    <col min="3" max="3" width="54.453125" customWidth="1"/>
    <col min="4" max="4" width="12.08984375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9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9">
        <v>63.56</v>
      </c>
      <c r="Q2" s="12" t="s">
        <v>8323</v>
      </c>
      <c r="R2" t="s">
        <v>8326</v>
      </c>
      <c r="S2" s="15">
        <v>41990.584108796291</v>
      </c>
      <c r="T2" s="15">
        <v>42036.120833333334</v>
      </c>
    </row>
    <row r="3" spans="1:20" ht="43.5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9">
        <v>128.27000000000001</v>
      </c>
      <c r="Q3" s="12" t="s">
        <v>8323</v>
      </c>
      <c r="R3" t="s">
        <v>8326</v>
      </c>
      <c r="S3" s="15">
        <v>41779.657870370371</v>
      </c>
      <c r="T3" s="15">
        <v>41821.25</v>
      </c>
    </row>
    <row r="4" spans="1:20" ht="43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9">
        <v>105.03</v>
      </c>
      <c r="Q4" s="12" t="s">
        <v>8323</v>
      </c>
      <c r="R4" t="s">
        <v>8326</v>
      </c>
      <c r="S4" s="15">
        <v>42618.827013888891</v>
      </c>
      <c r="T4" s="15">
        <v>42648.827013888891</v>
      </c>
    </row>
    <row r="5" spans="1:20" ht="43.5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9">
        <v>81.319999999999993</v>
      </c>
      <c r="Q5" s="12" t="s">
        <v>8323</v>
      </c>
      <c r="R5" t="s">
        <v>8326</v>
      </c>
      <c r="S5" s="15">
        <v>41766.617291666669</v>
      </c>
      <c r="T5" s="15">
        <v>41793.290972222225</v>
      </c>
    </row>
    <row r="6" spans="1:20" ht="43.5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9">
        <v>105.54</v>
      </c>
      <c r="Q6" s="12" t="s">
        <v>8323</v>
      </c>
      <c r="R6" t="s">
        <v>8326</v>
      </c>
      <c r="S6" s="15">
        <v>42469.68414351852</v>
      </c>
      <c r="T6" s="15">
        <v>42499.166666666672</v>
      </c>
    </row>
    <row r="7" spans="1:20" ht="43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9">
        <v>84.28</v>
      </c>
      <c r="Q7" s="12" t="s">
        <v>8323</v>
      </c>
      <c r="R7" t="s">
        <v>8326</v>
      </c>
      <c r="S7" s="15">
        <v>41747.86986111111</v>
      </c>
      <c r="T7" s="15">
        <v>41779.290972222225</v>
      </c>
    </row>
    <row r="8" spans="1:20" ht="29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9">
        <v>147.4</v>
      </c>
      <c r="Q8" s="12" t="s">
        <v>8323</v>
      </c>
      <c r="R8" t="s">
        <v>8326</v>
      </c>
      <c r="S8" s="15">
        <v>41903.882951388885</v>
      </c>
      <c r="T8" s="15">
        <v>41933.882951388885</v>
      </c>
    </row>
    <row r="9" spans="1:20" ht="43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9">
        <v>106.97</v>
      </c>
      <c r="Q9" s="12" t="s">
        <v>8323</v>
      </c>
      <c r="R9" t="s">
        <v>8326</v>
      </c>
      <c r="S9" s="15">
        <v>42053.049375000002</v>
      </c>
      <c r="T9" s="15">
        <v>42096.041666666672</v>
      </c>
    </row>
    <row r="10" spans="1:20" ht="43.5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9">
        <v>486.43</v>
      </c>
      <c r="Q10" s="12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3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9">
        <v>179.12</v>
      </c>
      <c r="Q11" s="12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9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9">
        <v>83.14</v>
      </c>
      <c r="Q12" s="12" t="s">
        <v>8323</v>
      </c>
      <c r="R12" t="s">
        <v>8326</v>
      </c>
      <c r="S12" s="15">
        <v>41939.8122337963</v>
      </c>
      <c r="T12" s="15">
        <v>41969.853900462964</v>
      </c>
    </row>
    <row r="13" spans="1:20" ht="43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9">
        <v>166.06</v>
      </c>
      <c r="Q13" s="12" t="s">
        <v>8323</v>
      </c>
      <c r="R13" t="s">
        <v>8326</v>
      </c>
      <c r="S13" s="15">
        <v>41804.937083333331</v>
      </c>
      <c r="T13" s="15">
        <v>41821.9375</v>
      </c>
    </row>
    <row r="14" spans="1:20" ht="43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9">
        <v>96.55</v>
      </c>
      <c r="Q14" s="12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3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9">
        <v>315.5</v>
      </c>
      <c r="Q15" s="12" t="s">
        <v>8323</v>
      </c>
      <c r="R15" t="s">
        <v>8326</v>
      </c>
      <c r="S15" s="15">
        <v>42171.758611111116</v>
      </c>
      <c r="T15" s="15">
        <v>42231.758611111116</v>
      </c>
    </row>
    <row r="16" spans="1:20" ht="29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9">
        <v>1250</v>
      </c>
      <c r="Q16" s="12" t="s">
        <v>8323</v>
      </c>
      <c r="R16" t="s">
        <v>8326</v>
      </c>
      <c r="S16" s="15">
        <v>42144.231527777782</v>
      </c>
      <c r="T16" s="15">
        <v>42203.125</v>
      </c>
    </row>
    <row r="17" spans="1:20" ht="43.5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9">
        <v>248.5</v>
      </c>
      <c r="Q17" s="12" t="s">
        <v>8323</v>
      </c>
      <c r="R17" t="s">
        <v>8326</v>
      </c>
      <c r="S17" s="15">
        <v>42534.631481481483</v>
      </c>
      <c r="T17" s="15">
        <v>42562.631481481483</v>
      </c>
    </row>
    <row r="18" spans="1:20" ht="29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9">
        <v>60.67</v>
      </c>
      <c r="Q18" s="12" t="s">
        <v>8323</v>
      </c>
      <c r="R18" t="s">
        <v>8326</v>
      </c>
      <c r="S18" s="15">
        <v>42103.016585648147</v>
      </c>
      <c r="T18" s="15">
        <v>42163.016585648147</v>
      </c>
    </row>
    <row r="19" spans="1:20" ht="43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9">
        <v>57.25</v>
      </c>
      <c r="Q19" s="12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3.5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9">
        <v>49.51</v>
      </c>
      <c r="Q20" s="12" t="s">
        <v>8323</v>
      </c>
      <c r="R20" t="s">
        <v>8326</v>
      </c>
      <c r="S20" s="15">
        <v>42265.817002314812</v>
      </c>
      <c r="T20" s="15">
        <v>42295.817002314812</v>
      </c>
    </row>
    <row r="21" spans="1:20" ht="43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9">
        <v>78.08</v>
      </c>
      <c r="Q21" s="12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3.5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9">
        <v>381.6</v>
      </c>
      <c r="Q22" s="12" t="s">
        <v>8323</v>
      </c>
      <c r="R22" t="s">
        <v>8326</v>
      </c>
      <c r="S22" s="15">
        <v>42370.90320601852</v>
      </c>
      <c r="T22" s="15">
        <v>42406.207638888889</v>
      </c>
    </row>
    <row r="23" spans="1:20" ht="29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9">
        <v>60.06</v>
      </c>
      <c r="Q23" s="12" t="s">
        <v>8323</v>
      </c>
      <c r="R23" t="s">
        <v>8326</v>
      </c>
      <c r="S23" s="15">
        <v>42205.171018518522</v>
      </c>
      <c r="T23" s="15">
        <v>42235.171018518522</v>
      </c>
    </row>
    <row r="24" spans="1:20" ht="29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9">
        <v>89.4</v>
      </c>
      <c r="Q24" s="12" t="s">
        <v>8323</v>
      </c>
      <c r="R24" t="s">
        <v>8326</v>
      </c>
      <c r="S24" s="15">
        <v>42103.884930555556</v>
      </c>
      <c r="T24" s="15">
        <v>42133.884930555556</v>
      </c>
    </row>
    <row r="25" spans="1:20" ht="29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9">
        <v>137.08000000000001</v>
      </c>
      <c r="Q25" s="12" t="s">
        <v>8323</v>
      </c>
      <c r="R25" t="s">
        <v>8326</v>
      </c>
      <c r="S25" s="15">
        <v>42279.778564814813</v>
      </c>
      <c r="T25" s="15">
        <v>42310.701388888891</v>
      </c>
    </row>
    <row r="26" spans="1:20" ht="29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9">
        <v>45.84</v>
      </c>
      <c r="Q26" s="12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9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9">
        <v>188.56</v>
      </c>
      <c r="Q27" s="12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9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9">
        <v>68.099999999999994</v>
      </c>
      <c r="Q28" s="12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3.5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9">
        <v>222.5</v>
      </c>
      <c r="Q29" s="12" t="s">
        <v>8323</v>
      </c>
      <c r="R29" t="s">
        <v>8326</v>
      </c>
      <c r="S29" s="15">
        <v>42695.7105787037</v>
      </c>
      <c r="T29" s="15">
        <v>42725.7105787037</v>
      </c>
    </row>
    <row r="30" spans="1:20" ht="43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9">
        <v>217.5</v>
      </c>
      <c r="Q30" s="12" t="s">
        <v>8323</v>
      </c>
      <c r="R30" t="s">
        <v>8326</v>
      </c>
      <c r="S30" s="15">
        <v>42543.788564814815</v>
      </c>
      <c r="T30" s="15">
        <v>42573.788564814815</v>
      </c>
    </row>
    <row r="31" spans="1:20" ht="29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9">
        <v>175</v>
      </c>
      <c r="Q31" s="12" t="s">
        <v>8323</v>
      </c>
      <c r="R31" t="s">
        <v>8326</v>
      </c>
      <c r="S31" s="15">
        <v>42508.179965277777</v>
      </c>
      <c r="T31" s="15">
        <v>42568.179965277777</v>
      </c>
    </row>
    <row r="32" spans="1:20" ht="29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9">
        <v>82.57</v>
      </c>
      <c r="Q32" s="12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9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9">
        <v>81.569999999999993</v>
      </c>
      <c r="Q33" s="12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3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9">
        <v>86.62</v>
      </c>
      <c r="Q34" s="12" t="s">
        <v>8323</v>
      </c>
      <c r="R34" t="s">
        <v>8326</v>
      </c>
      <c r="S34" s="15">
        <v>41865.878657407404</v>
      </c>
      <c r="T34" s="15">
        <v>41925.878657407404</v>
      </c>
    </row>
    <row r="35" spans="1:20" ht="43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9">
        <v>91.83</v>
      </c>
      <c r="Q35" s="12" t="s">
        <v>8323</v>
      </c>
      <c r="R35" t="s">
        <v>8326</v>
      </c>
      <c r="S35" s="15">
        <v>42538.968310185184</v>
      </c>
      <c r="T35" s="15">
        <v>42568.029861111107</v>
      </c>
    </row>
    <row r="36" spans="1:20" ht="29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9">
        <v>56.05</v>
      </c>
      <c r="Q36" s="12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3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9">
        <v>81.540000000000006</v>
      </c>
      <c r="Q37" s="12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9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9">
        <v>142.86000000000001</v>
      </c>
      <c r="Q38" s="12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3.5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9">
        <v>119.13</v>
      </c>
      <c r="Q39" s="12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3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9">
        <v>25.65</v>
      </c>
      <c r="Q40" s="12" t="s">
        <v>8323</v>
      </c>
      <c r="R40" t="s">
        <v>8326</v>
      </c>
      <c r="S40" s="15">
        <v>41780.785729166666</v>
      </c>
      <c r="T40" s="15">
        <v>41840.785729166666</v>
      </c>
    </row>
    <row r="41" spans="1:20" ht="58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9">
        <v>70.17</v>
      </c>
      <c r="Q41" s="12" t="s">
        <v>8323</v>
      </c>
      <c r="R41" t="s">
        <v>8326</v>
      </c>
      <c r="S41" s="15">
        <v>42248.627013888887</v>
      </c>
      <c r="T41" s="15">
        <v>42278.627013888887</v>
      </c>
    </row>
    <row r="42" spans="1:20" ht="43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9">
        <v>88.33</v>
      </c>
      <c r="Q42" s="12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3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9">
        <v>126.5</v>
      </c>
      <c r="Q43" s="12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3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9">
        <v>83.33</v>
      </c>
      <c r="Q44" s="12" t="s">
        <v>8323</v>
      </c>
      <c r="R44" t="s">
        <v>8326</v>
      </c>
      <c r="S44" s="15">
        <v>41746.189409722225</v>
      </c>
      <c r="T44" s="15">
        <v>41776.189409722225</v>
      </c>
    </row>
    <row r="45" spans="1:20" ht="29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9">
        <v>91.25</v>
      </c>
      <c r="Q45" s="12" t="s">
        <v>8323</v>
      </c>
      <c r="R45" t="s">
        <v>8326</v>
      </c>
      <c r="S45" s="15">
        <v>41890.086805555555</v>
      </c>
      <c r="T45" s="15">
        <v>41934.207638888889</v>
      </c>
    </row>
    <row r="46" spans="1:20" ht="29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9">
        <v>59.58</v>
      </c>
      <c r="Q46" s="12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3.5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9">
        <v>46.93</v>
      </c>
      <c r="Q47" s="12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3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9">
        <v>93</v>
      </c>
      <c r="Q48" s="12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9">
        <v>108.33</v>
      </c>
      <c r="Q49" s="12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3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9">
        <v>40.06</v>
      </c>
      <c r="Q50" s="12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3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9">
        <v>33.74</v>
      </c>
      <c r="Q51" s="12" t="s">
        <v>8323</v>
      </c>
      <c r="R51" t="s">
        <v>8326</v>
      </c>
      <c r="S51" s="15">
        <v>42399.707407407404</v>
      </c>
      <c r="T51" s="15">
        <v>42420.878472222219</v>
      </c>
    </row>
    <row r="52" spans="1:20" ht="29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9">
        <v>52.08</v>
      </c>
      <c r="Q52" s="12" t="s">
        <v>8323</v>
      </c>
      <c r="R52" t="s">
        <v>8326</v>
      </c>
      <c r="S52" s="15">
        <v>42701.908807870372</v>
      </c>
      <c r="T52" s="15">
        <v>42716.25</v>
      </c>
    </row>
    <row r="53" spans="1:20" ht="29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9">
        <v>36.590000000000003</v>
      </c>
      <c r="Q53" s="12" t="s">
        <v>8323</v>
      </c>
      <c r="R53" t="s">
        <v>8326</v>
      </c>
      <c r="S53" s="15">
        <v>42606.056863425925</v>
      </c>
      <c r="T53" s="15">
        <v>42620.056863425925</v>
      </c>
    </row>
    <row r="54" spans="1:20" ht="43.5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9">
        <v>51.67</v>
      </c>
      <c r="Q54" s="12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3.5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9">
        <v>62</v>
      </c>
      <c r="Q55" s="12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3.5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9">
        <v>80.709999999999994</v>
      </c>
      <c r="Q56" s="12" t="s">
        <v>8323</v>
      </c>
      <c r="R56" t="s">
        <v>8326</v>
      </c>
      <c r="S56" s="15">
        <v>42199.648912037039</v>
      </c>
      <c r="T56" s="15">
        <v>42217.041666666672</v>
      </c>
    </row>
    <row r="57" spans="1:20" ht="29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9">
        <v>51</v>
      </c>
      <c r="Q57" s="12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3.5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9">
        <v>183.33</v>
      </c>
      <c r="Q58" s="12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9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9">
        <v>45.83</v>
      </c>
      <c r="Q59" s="12" t="s">
        <v>8323</v>
      </c>
      <c r="R59" t="s">
        <v>8326</v>
      </c>
      <c r="S59" s="15">
        <v>42233.671747685185</v>
      </c>
      <c r="T59" s="15">
        <v>42278.541666666672</v>
      </c>
    </row>
    <row r="60" spans="1:20" ht="29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9">
        <v>60.11</v>
      </c>
      <c r="Q60" s="12" t="s">
        <v>8323</v>
      </c>
      <c r="R60" t="s">
        <v>8326</v>
      </c>
      <c r="S60" s="15">
        <v>42289.94049768518</v>
      </c>
      <c r="T60" s="15">
        <v>42349.982164351852</v>
      </c>
    </row>
    <row r="61" spans="1:20" ht="29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9">
        <v>47.91</v>
      </c>
      <c r="Q61" s="12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3.5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9">
        <v>47.27</v>
      </c>
      <c r="Q62" s="12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3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9">
        <v>50.4</v>
      </c>
      <c r="Q63" s="12" t="s">
        <v>8323</v>
      </c>
      <c r="R63" t="s">
        <v>8326</v>
      </c>
      <c r="S63" s="15">
        <v>42531.195277777777</v>
      </c>
      <c r="T63" s="15">
        <v>42555.166666666672</v>
      </c>
    </row>
    <row r="64" spans="1:20" ht="29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9">
        <v>29.41</v>
      </c>
      <c r="Q64" s="12" t="s">
        <v>8323</v>
      </c>
      <c r="R64" t="s">
        <v>8326</v>
      </c>
      <c r="S64" s="15">
        <v>41869.714166666665</v>
      </c>
      <c r="T64" s="15">
        <v>41876.875</v>
      </c>
    </row>
    <row r="65" spans="1:20" ht="29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9">
        <v>29.24</v>
      </c>
      <c r="Q65" s="12" t="s">
        <v>8323</v>
      </c>
      <c r="R65" t="s">
        <v>8326</v>
      </c>
      <c r="S65" s="15">
        <v>41950.26694444444</v>
      </c>
      <c r="T65" s="15">
        <v>41963.669444444444</v>
      </c>
    </row>
    <row r="66" spans="1:20" ht="43.5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9">
        <v>163.33000000000001</v>
      </c>
      <c r="Q66" s="12" t="s">
        <v>8323</v>
      </c>
      <c r="R66" t="s">
        <v>8326</v>
      </c>
      <c r="S66" s="15">
        <v>42523.739212962959</v>
      </c>
      <c r="T66" s="15">
        <v>42553.739212962959</v>
      </c>
    </row>
    <row r="67" spans="1:20" ht="29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9">
        <v>35.92</v>
      </c>
      <c r="Q67" s="12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3.5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9">
        <v>38.33</v>
      </c>
      <c r="Q68" s="12" t="s">
        <v>8323</v>
      </c>
      <c r="R68" t="s">
        <v>8326</v>
      </c>
      <c r="S68" s="15">
        <v>41904.650578703702</v>
      </c>
      <c r="T68" s="15">
        <v>41934.650578703702</v>
      </c>
    </row>
    <row r="69" spans="1:20" ht="29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9">
        <v>32.36</v>
      </c>
      <c r="Q69" s="12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3.5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9">
        <v>64.290000000000006</v>
      </c>
      <c r="Q70" s="12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9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9">
        <v>48.56</v>
      </c>
      <c r="Q71" s="12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3.5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9">
        <v>61</v>
      </c>
      <c r="Q72" s="12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9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9">
        <v>53.13</v>
      </c>
      <c r="Q73" s="12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3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9">
        <v>59</v>
      </c>
      <c r="Q74" s="12" t="s">
        <v>8323</v>
      </c>
      <c r="R74" t="s">
        <v>8326</v>
      </c>
      <c r="S74" s="15">
        <v>42293.809212962966</v>
      </c>
      <c r="T74" s="15">
        <v>42353.85087962963</v>
      </c>
    </row>
    <row r="75" spans="1:20" ht="43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9">
        <v>41</v>
      </c>
      <c r="Q75" s="12" t="s">
        <v>8323</v>
      </c>
      <c r="R75" t="s">
        <v>8326</v>
      </c>
      <c r="S75" s="15">
        <v>42770.290590277778</v>
      </c>
      <c r="T75" s="15">
        <v>42800.290590277778</v>
      </c>
    </row>
    <row r="76" spans="1:20" ht="43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9">
        <v>66.67</v>
      </c>
      <c r="Q76" s="12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3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9">
        <v>79.400000000000006</v>
      </c>
      <c r="Q77" s="12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3.5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9">
        <v>72.400000000000006</v>
      </c>
      <c r="Q78" s="12" t="s">
        <v>8323</v>
      </c>
      <c r="R78" t="s">
        <v>8326</v>
      </c>
      <c r="S78" s="15">
        <v>42041.205000000002</v>
      </c>
      <c r="T78" s="15">
        <v>42086.16333333333</v>
      </c>
    </row>
    <row r="79" spans="1:20" ht="43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9">
        <v>25.57</v>
      </c>
      <c r="Q79" s="12" t="s">
        <v>8323</v>
      </c>
      <c r="R79" t="s">
        <v>8326</v>
      </c>
      <c r="S79" s="15">
        <v>41833.089756944442</v>
      </c>
      <c r="T79" s="15">
        <v>41863.079143518517</v>
      </c>
    </row>
    <row r="80" spans="1:20" ht="29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9">
        <v>29.17</v>
      </c>
      <c r="Q80" s="12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3.5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9">
        <v>26.33</v>
      </c>
      <c r="Q81" s="12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3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9">
        <v>23.92</v>
      </c>
      <c r="Q82" s="12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9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9">
        <v>75.25</v>
      </c>
      <c r="Q83" s="12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3.5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9">
        <v>60</v>
      </c>
      <c r="Q84" s="12" t="s">
        <v>8323</v>
      </c>
      <c r="R84" t="s">
        <v>8326</v>
      </c>
      <c r="S84" s="15">
        <v>42370.007766203707</v>
      </c>
      <c r="T84" s="15">
        <v>42398.981944444444</v>
      </c>
    </row>
    <row r="85" spans="1:20" ht="29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9">
        <v>60</v>
      </c>
      <c r="Q85" s="12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3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9">
        <v>24.33</v>
      </c>
      <c r="Q86" s="12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3.5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9">
        <v>71.25</v>
      </c>
      <c r="Q87" s="12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3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9">
        <v>27.3</v>
      </c>
      <c r="Q88" s="12" t="s">
        <v>8323</v>
      </c>
      <c r="R88" t="s">
        <v>8326</v>
      </c>
      <c r="S88" s="15">
        <v>42415.883425925931</v>
      </c>
      <c r="T88" s="15">
        <v>42475.84175925926</v>
      </c>
    </row>
    <row r="89" spans="1:20" ht="43.5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9">
        <v>90.33</v>
      </c>
      <c r="Q89" s="12" t="s">
        <v>8323</v>
      </c>
      <c r="R89" t="s">
        <v>8326</v>
      </c>
      <c r="S89" s="15">
        <v>42722.84474537037</v>
      </c>
      <c r="T89" s="15">
        <v>42752.84474537037</v>
      </c>
    </row>
    <row r="90" spans="1:20" ht="43.5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9">
        <v>29.56</v>
      </c>
      <c r="Q90" s="12" t="s">
        <v>8323</v>
      </c>
      <c r="R90" t="s">
        <v>8326</v>
      </c>
      <c r="S90" s="15">
        <v>42480.800648148142</v>
      </c>
      <c r="T90" s="15">
        <v>42540.800648148142</v>
      </c>
    </row>
    <row r="91" spans="1:20" ht="43.5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9">
        <v>52.8</v>
      </c>
      <c r="Q91" s="12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3.5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9">
        <v>65</v>
      </c>
      <c r="Q92" s="12" t="s">
        <v>8323</v>
      </c>
      <c r="R92" t="s">
        <v>8326</v>
      </c>
      <c r="S92" s="15">
        <v>41829.73715277778</v>
      </c>
      <c r="T92" s="15">
        <v>41852.716666666667</v>
      </c>
    </row>
    <row r="93" spans="1:20" ht="29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9">
        <v>37.14</v>
      </c>
      <c r="Q93" s="12" t="s">
        <v>8323</v>
      </c>
      <c r="R93" t="s">
        <v>8326</v>
      </c>
      <c r="S93" s="15">
        <v>42056.1324537037</v>
      </c>
      <c r="T93" s="15">
        <v>42086.207638888889</v>
      </c>
    </row>
    <row r="94" spans="1:20" ht="43.5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9">
        <v>63</v>
      </c>
      <c r="Q94" s="12" t="s">
        <v>8323</v>
      </c>
      <c r="R94" t="s">
        <v>8326</v>
      </c>
      <c r="S94" s="15">
        <v>42461.596273148149</v>
      </c>
      <c r="T94" s="15">
        <v>42491.596273148149</v>
      </c>
    </row>
    <row r="95" spans="1:20" ht="29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9">
        <v>50.2</v>
      </c>
      <c r="Q95" s="12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3.5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9">
        <v>30</v>
      </c>
      <c r="Q96" s="12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3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9">
        <v>56.25</v>
      </c>
      <c r="Q97" s="12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3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9">
        <v>30.71</v>
      </c>
      <c r="Q98" s="12" t="s">
        <v>8323</v>
      </c>
      <c r="R98" t="s">
        <v>8326</v>
      </c>
      <c r="S98" s="15">
        <v>42768.97084490741</v>
      </c>
      <c r="T98" s="15">
        <v>42789.041666666672</v>
      </c>
    </row>
    <row r="99" spans="1:20" ht="43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9">
        <v>26.75</v>
      </c>
      <c r="Q99" s="12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3.5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9">
        <v>35.17</v>
      </c>
      <c r="Q100" s="12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29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9">
        <v>26.38</v>
      </c>
      <c r="Q101" s="12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3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9">
        <v>25.5</v>
      </c>
      <c r="Q102" s="12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29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9">
        <v>202</v>
      </c>
      <c r="Q103" s="12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29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9">
        <v>100.5</v>
      </c>
      <c r="Q104" s="12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43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9">
        <v>100</v>
      </c>
      <c r="Q105" s="12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29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9">
        <v>39</v>
      </c>
      <c r="Q106" s="12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29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9">
        <v>23.63</v>
      </c>
      <c r="Q107" s="12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29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9">
        <v>46.25</v>
      </c>
      <c r="Q108" s="12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29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2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43.5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9">
        <v>35.4</v>
      </c>
      <c r="Q110" s="12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9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9">
        <v>42.5</v>
      </c>
      <c r="Q111" s="12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29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9">
        <v>27.5</v>
      </c>
      <c r="Q112" s="12" t="s">
        <v>8323</v>
      </c>
      <c r="R112" t="s">
        <v>8326</v>
      </c>
      <c r="S112" s="15">
        <v>42031.666898148149</v>
      </c>
      <c r="T112" s="15">
        <v>42064.125</v>
      </c>
    </row>
    <row r="113" spans="1:20" ht="29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9">
        <v>38.25</v>
      </c>
      <c r="Q113" s="12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29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9">
        <v>37.5</v>
      </c>
      <c r="Q114" s="12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3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9">
        <v>24.33</v>
      </c>
      <c r="Q115" s="12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29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9">
        <v>22.83</v>
      </c>
      <c r="Q116" s="12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43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9">
        <v>22.67</v>
      </c>
      <c r="Q117" s="12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9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9">
        <v>27</v>
      </c>
      <c r="Q118" s="12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43.5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9">
        <v>33.75</v>
      </c>
      <c r="Q119" s="12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29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9">
        <v>26</v>
      </c>
      <c r="Q120" s="12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29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9">
        <v>42</v>
      </c>
      <c r="Q121" s="12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9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9">
        <v>62.5</v>
      </c>
      <c r="Q122" s="12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29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9">
        <v>62.5</v>
      </c>
      <c r="Q123" s="12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29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9">
        <v>13.11</v>
      </c>
      <c r="Q124" s="12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43.5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9">
        <v>27.5</v>
      </c>
      <c r="Q125" s="12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3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9">
        <v>52.5</v>
      </c>
      <c r="Q126" s="12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3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9">
        <v>50.5</v>
      </c>
      <c r="Q127" s="12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3.5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9">
        <v>100</v>
      </c>
      <c r="Q128" s="12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43.5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9">
        <v>25</v>
      </c>
      <c r="Q129" s="12" t="s">
        <v>8323</v>
      </c>
      <c r="R129" t="s">
        <v>8326</v>
      </c>
      <c r="S129" s="15">
        <v>41858.214629629627</v>
      </c>
      <c r="T129" s="15">
        <v>41888.214629629627</v>
      </c>
    </row>
    <row r="130" spans="1:20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9">
        <v>100</v>
      </c>
      <c r="Q130" s="12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29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9">
        <v>100</v>
      </c>
      <c r="Q131" s="12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43.5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9">
        <v>33.33</v>
      </c>
      <c r="Q132" s="12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43.5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9">
        <v>16.670000000000002</v>
      </c>
      <c r="Q133" s="12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29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9">
        <v>15.83</v>
      </c>
      <c r="Q134" s="12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9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9">
        <v>23.75</v>
      </c>
      <c r="Q135" s="12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9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9">
        <v>15.67</v>
      </c>
      <c r="Q136" s="12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3.5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9">
        <v>40</v>
      </c>
      <c r="Q137" s="12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43.5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9">
        <v>23.33</v>
      </c>
      <c r="Q138" s="12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3.5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9">
        <v>16.25</v>
      </c>
      <c r="Q139" s="12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3.5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9">
        <v>10.17</v>
      </c>
      <c r="Q140" s="12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3.5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9">
        <v>20</v>
      </c>
      <c r="Q141" s="12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9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9">
        <v>59</v>
      </c>
      <c r="Q142" s="12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9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9">
        <v>18.329999999999998</v>
      </c>
      <c r="Q143" s="12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29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9">
        <v>8.5</v>
      </c>
      <c r="Q144" s="12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43.5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9">
        <v>50</v>
      </c>
      <c r="Q145" s="12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43.5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9">
        <v>25</v>
      </c>
      <c r="Q146" s="12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43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9">
        <v>50</v>
      </c>
      <c r="Q147" s="12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43.5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9">
        <v>9.4</v>
      </c>
      <c r="Q148" s="12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9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9">
        <v>22.5</v>
      </c>
      <c r="Q149" s="12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43.5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9">
        <v>11.25</v>
      </c>
      <c r="Q150" s="12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43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9">
        <v>22.5</v>
      </c>
      <c r="Q151" s="12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43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9">
        <v>10.25</v>
      </c>
      <c r="Q152" s="12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43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9">
        <v>20</v>
      </c>
      <c r="Q153" s="12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3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9">
        <v>9.75</v>
      </c>
      <c r="Q154" s="12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29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9">
        <v>9.5</v>
      </c>
      <c r="Q155" s="12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43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9">
        <v>18.5</v>
      </c>
      <c r="Q156" s="12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29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9">
        <v>34.950000000000003</v>
      </c>
      <c r="Q157" s="12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29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9">
        <v>8</v>
      </c>
      <c r="Q158" s="12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29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9">
        <v>10.67</v>
      </c>
      <c r="Q159" s="12" t="s">
        <v>8323</v>
      </c>
      <c r="R159" t="s">
        <v>8326</v>
      </c>
      <c r="S159" s="15">
        <v>42209.67288194444</v>
      </c>
      <c r="T159" s="15">
        <v>42223.625</v>
      </c>
    </row>
    <row r="160" spans="1:20" ht="29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9">
        <v>29</v>
      </c>
      <c r="Q160" s="12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3.5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9">
        <v>7.25</v>
      </c>
      <c r="Q161" s="12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29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9">
        <v>6.75</v>
      </c>
      <c r="Q162" s="12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29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9">
        <v>13</v>
      </c>
      <c r="Q163" s="12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3.5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9">
        <v>13</v>
      </c>
      <c r="Q164" s="12" t="s">
        <v>8323</v>
      </c>
      <c r="R164" t="s">
        <v>8326</v>
      </c>
      <c r="S164" s="15">
        <v>42021.301192129627</v>
      </c>
      <c r="T164" s="15">
        <v>42051.301192129627</v>
      </c>
    </row>
    <row r="165" spans="1:20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9">
        <v>12.5</v>
      </c>
      <c r="Q165" s="12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29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9">
        <v>25</v>
      </c>
      <c r="Q166" s="12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43.5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9">
        <v>25</v>
      </c>
      <c r="Q167" s="12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9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9">
        <v>25</v>
      </c>
      <c r="Q168" s="12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43.5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9">
        <v>25</v>
      </c>
      <c r="Q169" s="12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3.5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25</v>
      </c>
      <c r="Q170" s="12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43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25</v>
      </c>
      <c r="Q171" s="12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43.5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9">
        <v>5.75</v>
      </c>
      <c r="Q172" s="12" t="s">
        <v>8323</v>
      </c>
      <c r="R172" t="s">
        <v>8326</v>
      </c>
      <c r="S172" s="15">
        <v>41811.555462962962</v>
      </c>
      <c r="T172" s="15">
        <v>41812.875</v>
      </c>
    </row>
    <row r="173" spans="1:20" ht="29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9">
        <v>5.75</v>
      </c>
      <c r="Q173" s="12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43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9">
        <v>7</v>
      </c>
      <c r="Q174" s="12" t="s">
        <v>8323</v>
      </c>
      <c r="R174" t="s">
        <v>8326</v>
      </c>
      <c r="S174" s="15">
        <v>41831.742962962962</v>
      </c>
      <c r="T174" s="15">
        <v>41860.125</v>
      </c>
    </row>
    <row r="175" spans="1:20" ht="29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9">
        <v>7</v>
      </c>
      <c r="Q175" s="12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43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9">
        <v>20</v>
      </c>
      <c r="Q176" s="12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43.5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9">
        <v>20</v>
      </c>
      <c r="Q177" s="12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29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9">
        <v>10</v>
      </c>
      <c r="Q178" s="12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9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9">
        <v>20</v>
      </c>
      <c r="Q179" s="12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43.5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16</v>
      </c>
      <c r="Q180" s="12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3.5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9">
        <v>5</v>
      </c>
      <c r="Q181" s="12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29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9">
        <v>5.5</v>
      </c>
      <c r="Q182" s="12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43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9">
        <v>5.5</v>
      </c>
      <c r="Q183" s="12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43.5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9">
        <v>5.5</v>
      </c>
      <c r="Q184" s="12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43.5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9">
        <v>10</v>
      </c>
      <c r="Q185" s="12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29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9">
        <v>10</v>
      </c>
      <c r="Q186" s="12" t="s">
        <v>8323</v>
      </c>
      <c r="R186" t="s">
        <v>8326</v>
      </c>
      <c r="S186" s="15">
        <v>41831.697939814818</v>
      </c>
      <c r="T186" s="15">
        <v>41861.697939814818</v>
      </c>
    </row>
    <row r="187" spans="1:20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9">
        <v>10</v>
      </c>
      <c r="Q187" s="12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43.5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9">
        <v>10</v>
      </c>
      <c r="Q188" s="12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43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9">
        <v>10</v>
      </c>
      <c r="Q189" s="12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43.5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9">
        <v>2.33</v>
      </c>
      <c r="Q190" s="12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29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9">
        <v>7</v>
      </c>
      <c r="Q191" s="12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29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9">
        <v>3</v>
      </c>
      <c r="Q192" s="12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3.5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9">
        <v>5</v>
      </c>
      <c r="Q193" s="12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3.5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9">
        <v>5</v>
      </c>
      <c r="Q194" s="12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29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9">
        <v>5</v>
      </c>
      <c r="Q195" s="12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43.5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9">
        <v>5</v>
      </c>
      <c r="Q196" s="12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43.5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9">
        <v>5</v>
      </c>
      <c r="Q197" s="12" t="s">
        <v>8323</v>
      </c>
      <c r="R197" t="s">
        <v>8326</v>
      </c>
      <c r="S197" s="15">
        <v>42510.938900462963</v>
      </c>
      <c r="T197" s="15">
        <v>42540.938900462963</v>
      </c>
    </row>
    <row r="198" spans="1:20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9">
        <v>1.5</v>
      </c>
      <c r="Q198" s="12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29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9">
        <v>3</v>
      </c>
      <c r="Q199" s="12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43.5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9">
        <v>1.5</v>
      </c>
      <c r="Q200" s="12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43.5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9">
        <v>1</v>
      </c>
      <c r="Q201" s="12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43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9">
        <v>1</v>
      </c>
      <c r="Q202" s="12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43.5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9">
        <v>1</v>
      </c>
      <c r="Q203" s="12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3.5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9">
        <v>2</v>
      </c>
      <c r="Q204" s="12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43.5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9">
        <v>1</v>
      </c>
      <c r="Q205" s="12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29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9">
        <v>1</v>
      </c>
      <c r="Q206" s="12" t="s">
        <v>8323</v>
      </c>
      <c r="R206" t="s">
        <v>8326</v>
      </c>
      <c r="S206" s="15">
        <v>41789.893599537041</v>
      </c>
      <c r="T206" s="15">
        <v>41815.875</v>
      </c>
    </row>
    <row r="207" spans="1:20" ht="29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9">
        <v>1</v>
      </c>
      <c r="Q207" s="12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9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9">
        <v>1</v>
      </c>
      <c r="Q208" s="12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29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9">
        <v>1</v>
      </c>
      <c r="Q209" s="12" t="s">
        <v>8323</v>
      </c>
      <c r="R209" t="s">
        <v>8326</v>
      </c>
      <c r="S209" s="15">
        <v>42415.168564814812</v>
      </c>
      <c r="T209" s="15">
        <v>42445.126898148148</v>
      </c>
    </row>
    <row r="210" spans="1:20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9">
        <v>1</v>
      </c>
      <c r="Q210" s="12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43.5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</v>
      </c>
      <c r="Q211" s="12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2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43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2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43.5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9">
        <v>0</v>
      </c>
      <c r="Q214" s="12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29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2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43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9">
        <v>0</v>
      </c>
      <c r="Q216" s="12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29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9">
        <v>0</v>
      </c>
      <c r="Q217" s="12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29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2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43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9">
        <v>0</v>
      </c>
      <c r="Q219" s="12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43.5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9">
        <v>0</v>
      </c>
      <c r="Q220" s="12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29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9">
        <v>0</v>
      </c>
      <c r="Q221" s="12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43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9">
        <v>0</v>
      </c>
      <c r="Q222" s="12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29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9">
        <v>0</v>
      </c>
      <c r="Q223" s="12" t="s">
        <v>8323</v>
      </c>
      <c r="R223" t="s">
        <v>8326</v>
      </c>
      <c r="S223" s="15">
        <v>42103.024398148147</v>
      </c>
      <c r="T223" s="15">
        <v>42112.9375</v>
      </c>
    </row>
    <row r="224" spans="1:20" ht="29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9">
        <v>0</v>
      </c>
      <c r="Q224" s="12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29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9">
        <v>0</v>
      </c>
      <c r="Q225" s="12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29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2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43.5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9">
        <v>0</v>
      </c>
      <c r="Q227" s="12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43.5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9">
        <v>0</v>
      </c>
      <c r="Q228" s="12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43.5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2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43.5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9">
        <v>0</v>
      </c>
      <c r="Q230" s="12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43.5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9">
        <v>0</v>
      </c>
      <c r="Q231" s="12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9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9">
        <v>0</v>
      </c>
      <c r="Q232" s="12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43.5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9">
        <v>0</v>
      </c>
      <c r="Q233" s="12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29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9">
        <v>0</v>
      </c>
      <c r="Q234" s="12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43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2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43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9">
        <v>0</v>
      </c>
      <c r="Q236" s="12" t="s">
        <v>8323</v>
      </c>
      <c r="R236" t="s">
        <v>8326</v>
      </c>
      <c r="S236" s="15">
        <v>42534.866875</v>
      </c>
      <c r="T236" s="15">
        <v>42564.866875</v>
      </c>
    </row>
    <row r="237" spans="1:20" ht="43.5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9">
        <v>0</v>
      </c>
      <c r="Q237" s="12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43.5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9">
        <v>0</v>
      </c>
      <c r="Q238" s="12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29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9">
        <v>0</v>
      </c>
      <c r="Q239" s="12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29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9">
        <v>0</v>
      </c>
      <c r="Q240" s="12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9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2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43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9">
        <v>0</v>
      </c>
      <c r="Q242" s="12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29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2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43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2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29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9">
        <v>0</v>
      </c>
      <c r="Q245" s="12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29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9">
        <v>0</v>
      </c>
      <c r="Q246" s="12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43.5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9">
        <v>0</v>
      </c>
      <c r="Q247" s="12" t="s">
        <v>8323</v>
      </c>
      <c r="R247" t="s">
        <v>8326</v>
      </c>
      <c r="S247" s="15">
        <v>42511.698101851856</v>
      </c>
      <c r="T247" s="15">
        <v>42535.787500000006</v>
      </c>
    </row>
    <row r="248" spans="1:20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9">
        <v>0</v>
      </c>
      <c r="Q248" s="12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29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9">
        <v>0</v>
      </c>
      <c r="Q249" s="12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29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9">
        <v>0</v>
      </c>
      <c r="Q250" s="12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43.5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9">
        <v>0</v>
      </c>
      <c r="Q251" s="12" t="s">
        <v>8323</v>
      </c>
      <c r="R251" t="s">
        <v>8326</v>
      </c>
      <c r="S251" s="15">
        <v>42730.903726851851</v>
      </c>
      <c r="T251" s="15">
        <v>42760.903726851851</v>
      </c>
    </row>
    <row r="252" spans="1:20" x14ac:dyDescent="0.35">
      <c r="B252" s="3"/>
      <c r="C252" s="3"/>
      <c r="D252" s="6"/>
      <c r="E252" s="8"/>
      <c r="P252" s="9"/>
      <c r="Q252" s="12"/>
      <c r="S252" s="15"/>
      <c r="T252" s="15"/>
    </row>
    <row r="253" spans="1:20" x14ac:dyDescent="0.35">
      <c r="B253" s="3"/>
      <c r="C253" s="3"/>
      <c r="D253" s="6"/>
      <c r="E253" s="8"/>
      <c r="P253" s="9"/>
      <c r="Q253" s="12"/>
      <c r="S253" s="15"/>
      <c r="T253" s="15"/>
    </row>
    <row r="254" spans="1:20" x14ac:dyDescent="0.35">
      <c r="B254" s="3"/>
      <c r="C254" s="3"/>
      <c r="D254" s="6"/>
      <c r="E254" s="8"/>
      <c r="P254" s="9"/>
      <c r="Q254" s="12"/>
      <c r="S254" s="15"/>
      <c r="T254" s="15"/>
    </row>
    <row r="255" spans="1:20" x14ac:dyDescent="0.35">
      <c r="B255" s="3"/>
      <c r="C255" s="3"/>
      <c r="D255" s="6"/>
      <c r="E255" s="8"/>
      <c r="P255" s="9"/>
      <c r="Q255" s="12"/>
      <c r="S255" s="15"/>
      <c r="T255" s="15"/>
    </row>
    <row r="256" spans="1:20" x14ac:dyDescent="0.35">
      <c r="B256" s="3"/>
      <c r="C256" s="3"/>
      <c r="D256" s="6"/>
      <c r="E256" s="8"/>
      <c r="P256" s="9"/>
      <c r="Q256" s="12"/>
      <c r="S256" s="15"/>
      <c r="T256" s="15"/>
    </row>
    <row r="257" spans="2:20" x14ac:dyDescent="0.35">
      <c r="B257" s="3"/>
      <c r="C257" s="3"/>
      <c r="D257" s="6"/>
      <c r="E257" s="8"/>
      <c r="P257" s="9"/>
      <c r="Q257" s="12"/>
      <c r="S257" s="15"/>
      <c r="T257" s="15"/>
    </row>
    <row r="258" spans="2:20" x14ac:dyDescent="0.35">
      <c r="B258" s="3"/>
      <c r="C258" s="3"/>
      <c r="D258" s="6"/>
      <c r="E258" s="8"/>
      <c r="P258" s="9"/>
      <c r="Q258" s="12"/>
      <c r="S258" s="15"/>
      <c r="T258" s="15"/>
    </row>
    <row r="259" spans="2:20" x14ac:dyDescent="0.35">
      <c r="B259" s="3"/>
      <c r="C259" s="3"/>
      <c r="D259" s="6"/>
      <c r="E259" s="8"/>
      <c r="P259" s="9"/>
      <c r="Q259" s="12"/>
      <c r="S259" s="15"/>
      <c r="T259" s="15"/>
    </row>
    <row r="260" spans="2:20" x14ac:dyDescent="0.35">
      <c r="B260" s="3"/>
      <c r="C260" s="3"/>
      <c r="D260" s="6"/>
      <c r="E260" s="8"/>
      <c r="P260" s="9"/>
      <c r="Q260" s="12"/>
      <c r="S260" s="15"/>
      <c r="T260" s="15"/>
    </row>
    <row r="261" spans="2:20" x14ac:dyDescent="0.35">
      <c r="B261" s="3"/>
      <c r="C261" s="3"/>
      <c r="D261" s="6"/>
      <c r="E261" s="8"/>
      <c r="P261" s="9"/>
      <c r="Q261" s="12"/>
      <c r="S261" s="15"/>
      <c r="T261" s="15"/>
    </row>
    <row r="262" spans="2:20" x14ac:dyDescent="0.35">
      <c r="B262" s="3"/>
      <c r="C262" s="3"/>
      <c r="D262" s="6"/>
      <c r="E262" s="8"/>
      <c r="P262" s="9"/>
      <c r="Q262" s="12"/>
      <c r="S262" s="15"/>
      <c r="T262" s="15"/>
    </row>
    <row r="263" spans="2:20" x14ac:dyDescent="0.35">
      <c r="B263" s="3"/>
      <c r="C263" s="3"/>
      <c r="D263" s="6"/>
      <c r="E263" s="8"/>
      <c r="P263" s="9"/>
      <c r="Q263" s="12"/>
      <c r="S263" s="15"/>
      <c r="T263" s="15"/>
    </row>
    <row r="264" spans="2:20" x14ac:dyDescent="0.35">
      <c r="B264" s="3"/>
      <c r="C264" s="3"/>
      <c r="D264" s="6"/>
      <c r="E264" s="8"/>
      <c r="P264" s="9"/>
      <c r="Q264" s="12"/>
      <c r="S264" s="15"/>
      <c r="T264" s="15"/>
    </row>
    <row r="265" spans="2:20" x14ac:dyDescent="0.35">
      <c r="B265" s="3"/>
      <c r="C265" s="3"/>
      <c r="D265" s="6"/>
      <c r="E265" s="8"/>
      <c r="P265" s="9"/>
      <c r="Q265" s="12"/>
      <c r="S265" s="15"/>
      <c r="T265" s="15"/>
    </row>
    <row r="266" spans="2:20" x14ac:dyDescent="0.35">
      <c r="B266" s="3"/>
      <c r="C266" s="3"/>
      <c r="D266" s="6"/>
      <c r="E266" s="8"/>
      <c r="P266" s="9"/>
      <c r="Q266" s="12"/>
      <c r="S266" s="15"/>
      <c r="T266" s="15"/>
    </row>
    <row r="267" spans="2:20" x14ac:dyDescent="0.35">
      <c r="B267" s="3"/>
      <c r="C267" s="3"/>
      <c r="D267" s="6"/>
      <c r="E267" s="8"/>
      <c r="P267" s="9"/>
      <c r="Q267" s="12"/>
      <c r="S267" s="15"/>
      <c r="T267" s="15"/>
    </row>
    <row r="268" spans="2:20" x14ac:dyDescent="0.35">
      <c r="B268" s="3"/>
      <c r="C268" s="3"/>
      <c r="D268" s="6"/>
      <c r="E268" s="8"/>
      <c r="P268" s="9"/>
      <c r="Q268" s="12"/>
      <c r="S268" s="15"/>
      <c r="T268" s="15"/>
    </row>
    <row r="269" spans="2:20" x14ac:dyDescent="0.35">
      <c r="B269" s="3"/>
      <c r="C269" s="3"/>
      <c r="D269" s="6"/>
      <c r="E269" s="8"/>
      <c r="P269" s="9"/>
      <c r="Q269" s="12"/>
      <c r="S269" s="15"/>
      <c r="T269" s="15"/>
    </row>
    <row r="270" spans="2:20" x14ac:dyDescent="0.35">
      <c r="B270" s="3"/>
      <c r="C270" s="3"/>
      <c r="D270" s="6"/>
      <c r="E270" s="8"/>
      <c r="P270" s="9"/>
      <c r="Q270" s="12"/>
      <c r="S270" s="15"/>
      <c r="T270" s="15"/>
    </row>
    <row r="271" spans="2:20" x14ac:dyDescent="0.35">
      <c r="B271" s="3"/>
      <c r="C271" s="3"/>
      <c r="D271" s="6"/>
      <c r="E271" s="8"/>
      <c r="P271" s="9"/>
      <c r="Q271" s="12"/>
      <c r="S271" s="15"/>
      <c r="T271" s="15"/>
    </row>
    <row r="272" spans="2:20" x14ac:dyDescent="0.35">
      <c r="B272" s="3"/>
      <c r="C272" s="3"/>
      <c r="D272" s="6"/>
      <c r="E272" s="8"/>
      <c r="P272" s="9"/>
      <c r="Q272" s="12"/>
      <c r="S272" s="15"/>
      <c r="T272" s="15"/>
    </row>
    <row r="273" spans="2:20" x14ac:dyDescent="0.35">
      <c r="B273" s="3"/>
      <c r="C273" s="3"/>
      <c r="D273" s="6"/>
      <c r="E273" s="8"/>
      <c r="P273" s="9"/>
      <c r="Q273" s="12"/>
      <c r="S273" s="15"/>
      <c r="T273" s="15"/>
    </row>
    <row r="274" spans="2:20" x14ac:dyDescent="0.35">
      <c r="B274" s="3"/>
      <c r="C274" s="3"/>
      <c r="D274" s="6"/>
      <c r="E274" s="8"/>
      <c r="P274" s="9"/>
      <c r="Q274" s="12"/>
      <c r="S274" s="15"/>
      <c r="T274" s="15"/>
    </row>
    <row r="275" spans="2:20" x14ac:dyDescent="0.35">
      <c r="B275" s="3"/>
      <c r="C275" s="3"/>
      <c r="D275" s="6"/>
      <c r="E275" s="8"/>
      <c r="P275" s="9"/>
      <c r="Q275" s="12"/>
      <c r="S275" s="15"/>
      <c r="T275" s="15"/>
    </row>
    <row r="276" spans="2:20" x14ac:dyDescent="0.35">
      <c r="B276" s="3"/>
      <c r="C276" s="3"/>
      <c r="D276" s="6"/>
      <c r="E276" s="8"/>
      <c r="P276" s="9"/>
      <c r="Q276" s="12"/>
      <c r="S276" s="15"/>
      <c r="T276" s="15"/>
    </row>
    <row r="277" spans="2:20" x14ac:dyDescent="0.35">
      <c r="B277" s="3"/>
      <c r="C277" s="3"/>
      <c r="D277" s="6"/>
      <c r="E277" s="8"/>
      <c r="P277" s="9"/>
      <c r="Q277" s="12"/>
      <c r="S277" s="15"/>
      <c r="T277" s="15"/>
    </row>
    <row r="278" spans="2:20" x14ac:dyDescent="0.35">
      <c r="B278" s="3"/>
      <c r="C278" s="3"/>
      <c r="D278" s="6"/>
      <c r="E278" s="8"/>
      <c r="P278" s="9"/>
      <c r="Q278" s="12"/>
      <c r="S278" s="15"/>
      <c r="T278" s="15"/>
    </row>
    <row r="279" spans="2:20" x14ac:dyDescent="0.35">
      <c r="B279" s="3"/>
      <c r="C279" s="3"/>
      <c r="D279" s="6"/>
      <c r="E279" s="8"/>
      <c r="P279" s="9"/>
      <c r="Q279" s="12"/>
      <c r="S279" s="15"/>
      <c r="T279" s="15"/>
    </row>
    <row r="280" spans="2:20" x14ac:dyDescent="0.35">
      <c r="B280" s="3"/>
      <c r="C280" s="3"/>
      <c r="D280" s="6"/>
      <c r="E280" s="8"/>
      <c r="P280" s="9"/>
      <c r="Q280" s="12"/>
      <c r="S280" s="15"/>
      <c r="T280" s="15"/>
    </row>
    <row r="281" spans="2:20" x14ac:dyDescent="0.35">
      <c r="B281" s="3"/>
      <c r="C281" s="3"/>
      <c r="D281" s="6"/>
      <c r="E281" s="8"/>
      <c r="P281" s="9"/>
      <c r="Q281" s="12"/>
      <c r="S281" s="15"/>
      <c r="T281" s="15"/>
    </row>
    <row r="282" spans="2:20" x14ac:dyDescent="0.35">
      <c r="B282" s="3"/>
      <c r="C282" s="3"/>
      <c r="D282" s="6"/>
      <c r="E282" s="8"/>
      <c r="P282" s="9"/>
      <c r="Q282" s="12"/>
      <c r="S282" s="15"/>
      <c r="T282" s="15"/>
    </row>
    <row r="283" spans="2:20" x14ac:dyDescent="0.35">
      <c r="B283" s="3"/>
      <c r="C283" s="3"/>
      <c r="D283" s="6"/>
      <c r="E283" s="8"/>
      <c r="P283" s="9"/>
      <c r="Q283" s="12"/>
      <c r="S283" s="15"/>
      <c r="T283" s="15"/>
    </row>
    <row r="284" spans="2:20" x14ac:dyDescent="0.35">
      <c r="B284" s="3"/>
      <c r="C284" s="3"/>
      <c r="D284" s="6"/>
      <c r="E284" s="8"/>
      <c r="P284" s="9"/>
      <c r="Q284" s="12"/>
      <c r="S284" s="15"/>
      <c r="T284" s="15"/>
    </row>
    <row r="285" spans="2:20" x14ac:dyDescent="0.35">
      <c r="B285" s="3"/>
      <c r="C285" s="3"/>
      <c r="D285" s="6"/>
      <c r="E285" s="8"/>
      <c r="P285" s="9"/>
      <c r="Q285" s="12"/>
      <c r="S285" s="15"/>
      <c r="T285" s="15"/>
    </row>
    <row r="286" spans="2:20" x14ac:dyDescent="0.35">
      <c r="B286" s="3"/>
      <c r="C286" s="3"/>
      <c r="D286" s="6"/>
      <c r="E286" s="8"/>
      <c r="P286" s="9"/>
      <c r="Q286" s="12"/>
      <c r="S286" s="15"/>
      <c r="T286" s="15"/>
    </row>
    <row r="287" spans="2:20" x14ac:dyDescent="0.35">
      <c r="B287" s="3"/>
      <c r="C287" s="3"/>
      <c r="D287" s="6"/>
      <c r="E287" s="8"/>
      <c r="P287" s="9"/>
      <c r="Q287" s="12"/>
      <c r="S287" s="15"/>
      <c r="T287" s="15"/>
    </row>
    <row r="288" spans="2:20" x14ac:dyDescent="0.35">
      <c r="B288" s="3"/>
      <c r="C288" s="3"/>
      <c r="D288" s="6"/>
      <c r="E288" s="8"/>
      <c r="P288" s="9"/>
      <c r="Q288" s="12"/>
      <c r="S288" s="15"/>
      <c r="T288" s="15"/>
    </row>
    <row r="289" spans="2:20" x14ac:dyDescent="0.35">
      <c r="B289" s="3"/>
      <c r="C289" s="3"/>
      <c r="D289" s="6"/>
      <c r="E289" s="8"/>
      <c r="P289" s="9"/>
      <c r="Q289" s="12"/>
      <c r="S289" s="15"/>
      <c r="T289" s="15"/>
    </row>
    <row r="290" spans="2:20" x14ac:dyDescent="0.35">
      <c r="B290" s="3"/>
      <c r="C290" s="3"/>
      <c r="D290" s="6"/>
      <c r="E290" s="8"/>
      <c r="P290" s="9"/>
      <c r="Q290" s="12"/>
      <c r="S290" s="15"/>
      <c r="T290" s="15"/>
    </row>
    <row r="291" spans="2:20" x14ac:dyDescent="0.35">
      <c r="B291" s="3"/>
      <c r="C291" s="3"/>
      <c r="D291" s="6"/>
      <c r="E291" s="8"/>
      <c r="P291" s="9"/>
      <c r="Q291" s="12"/>
      <c r="S291" s="15"/>
      <c r="T291" s="15"/>
    </row>
    <row r="292" spans="2:20" x14ac:dyDescent="0.35">
      <c r="B292" s="3"/>
      <c r="C292" s="3"/>
      <c r="D292" s="6"/>
      <c r="E292" s="8"/>
      <c r="P292" s="9"/>
      <c r="Q292" s="12"/>
      <c r="S292" s="15"/>
      <c r="T292" s="15"/>
    </row>
    <row r="293" spans="2:20" x14ac:dyDescent="0.35">
      <c r="B293" s="3"/>
      <c r="C293" s="3"/>
      <c r="D293" s="6"/>
      <c r="E293" s="8"/>
      <c r="P293" s="9"/>
      <c r="Q293" s="12"/>
      <c r="S293" s="15"/>
      <c r="T293" s="15"/>
    </row>
    <row r="294" spans="2:20" x14ac:dyDescent="0.35">
      <c r="B294" s="3"/>
      <c r="C294" s="3"/>
      <c r="D294" s="6"/>
      <c r="E294" s="8"/>
      <c r="P294" s="9"/>
      <c r="Q294" s="12"/>
      <c r="S294" s="15"/>
      <c r="T294" s="15"/>
    </row>
    <row r="295" spans="2:20" x14ac:dyDescent="0.35">
      <c r="B295" s="3"/>
      <c r="C295" s="3"/>
      <c r="D295" s="6"/>
      <c r="E295" s="8"/>
      <c r="P295" s="9"/>
      <c r="Q295" s="12"/>
      <c r="S295" s="15"/>
      <c r="T295" s="15"/>
    </row>
    <row r="296" spans="2:20" x14ac:dyDescent="0.35">
      <c r="B296" s="3"/>
      <c r="C296" s="3"/>
      <c r="D296" s="6"/>
      <c r="E296" s="8"/>
      <c r="P296" s="9"/>
      <c r="Q296" s="12"/>
      <c r="S296" s="15"/>
      <c r="T296" s="15"/>
    </row>
    <row r="297" spans="2:20" x14ac:dyDescent="0.35">
      <c r="B297" s="3"/>
      <c r="C297" s="3"/>
      <c r="D297" s="6"/>
      <c r="E297" s="8"/>
      <c r="P297" s="9"/>
      <c r="Q297" s="12"/>
      <c r="S297" s="15"/>
      <c r="T297" s="15"/>
    </row>
    <row r="298" spans="2:20" x14ac:dyDescent="0.35">
      <c r="B298" s="3"/>
      <c r="C298" s="3"/>
      <c r="D298" s="6"/>
      <c r="E298" s="8"/>
      <c r="P298" s="9"/>
      <c r="Q298" s="12"/>
      <c r="S298" s="15"/>
      <c r="T298" s="15"/>
    </row>
    <row r="299" spans="2:20" x14ac:dyDescent="0.35">
      <c r="B299" s="3"/>
      <c r="C299" s="3"/>
      <c r="D299" s="6"/>
      <c r="E299" s="8"/>
      <c r="P299" s="9"/>
      <c r="Q299" s="12"/>
      <c r="S299" s="15"/>
      <c r="T299" s="15"/>
    </row>
    <row r="300" spans="2:20" x14ac:dyDescent="0.35">
      <c r="B300" s="3"/>
      <c r="C300" s="3"/>
      <c r="D300" s="6"/>
      <c r="E300" s="8"/>
      <c r="P300" s="9"/>
      <c r="Q300" s="12"/>
      <c r="S300" s="15"/>
      <c r="T300" s="15"/>
    </row>
    <row r="301" spans="2:20" x14ac:dyDescent="0.35">
      <c r="B301" s="3"/>
      <c r="C301" s="3"/>
      <c r="D301" s="6"/>
      <c r="E301" s="8"/>
      <c r="P301" s="9"/>
      <c r="Q301" s="12"/>
      <c r="S301" s="15"/>
      <c r="T301" s="15"/>
    </row>
    <row r="302" spans="2:20" x14ac:dyDescent="0.35">
      <c r="B302" s="3"/>
      <c r="C302" s="3"/>
      <c r="D302" s="6"/>
      <c r="E302" s="8"/>
      <c r="P302" s="9"/>
      <c r="Q302" s="12"/>
      <c r="S302" s="15"/>
      <c r="T302" s="15"/>
    </row>
    <row r="303" spans="2:20" x14ac:dyDescent="0.35">
      <c r="B303" s="3"/>
      <c r="C303" s="3"/>
      <c r="D303" s="6"/>
      <c r="E303" s="8"/>
      <c r="P303" s="9"/>
      <c r="Q303" s="12"/>
      <c r="S303" s="15"/>
      <c r="T303" s="15"/>
    </row>
    <row r="304" spans="2:20" x14ac:dyDescent="0.35">
      <c r="B304" s="3"/>
      <c r="C304" s="3"/>
      <c r="D304" s="6"/>
      <c r="E304" s="8"/>
      <c r="P304" s="9"/>
      <c r="Q304" s="12"/>
      <c r="S304" s="15"/>
      <c r="T304" s="15"/>
    </row>
    <row r="305" spans="2:20" x14ac:dyDescent="0.35">
      <c r="B305" s="3"/>
      <c r="C305" s="3"/>
      <c r="D305" s="6"/>
      <c r="E305" s="8"/>
      <c r="P305" s="9"/>
      <c r="Q305" s="12"/>
      <c r="S305" s="15"/>
      <c r="T305" s="15"/>
    </row>
    <row r="306" spans="2:20" x14ac:dyDescent="0.35">
      <c r="B306" s="3"/>
      <c r="C306" s="3"/>
      <c r="D306" s="6"/>
      <c r="E306" s="8"/>
      <c r="P306" s="9"/>
      <c r="Q306" s="12"/>
      <c r="S306" s="15"/>
      <c r="T306" s="15"/>
    </row>
    <row r="307" spans="2:20" x14ac:dyDescent="0.35">
      <c r="B307" s="3"/>
      <c r="C307" s="3"/>
      <c r="D307" s="6"/>
      <c r="E307" s="8"/>
      <c r="P307" s="9"/>
      <c r="Q307" s="12"/>
      <c r="S307" s="15"/>
      <c r="T307" s="15"/>
    </row>
    <row r="308" spans="2:20" x14ac:dyDescent="0.35">
      <c r="B308" s="3"/>
      <c r="C308" s="3"/>
      <c r="D308" s="6"/>
      <c r="E308" s="8"/>
      <c r="P308" s="9"/>
      <c r="Q308" s="12"/>
      <c r="S308" s="15"/>
      <c r="T308" s="15"/>
    </row>
    <row r="309" spans="2:20" x14ac:dyDescent="0.35">
      <c r="B309" s="3"/>
      <c r="C309" s="3"/>
      <c r="D309" s="6"/>
      <c r="E309" s="8"/>
      <c r="P309" s="9"/>
      <c r="Q309" s="12"/>
      <c r="S309" s="15"/>
      <c r="T309" s="15"/>
    </row>
    <row r="310" spans="2:20" x14ac:dyDescent="0.35">
      <c r="B310" s="3"/>
      <c r="C310" s="3"/>
      <c r="D310" s="6"/>
      <c r="E310" s="8"/>
      <c r="P310" s="9"/>
      <c r="Q310" s="12"/>
      <c r="S310" s="15"/>
      <c r="T310" s="15"/>
    </row>
    <row r="311" spans="2:20" x14ac:dyDescent="0.35">
      <c r="B311" s="3"/>
      <c r="C311" s="3"/>
      <c r="D311" s="6"/>
      <c r="E311" s="8"/>
      <c r="P311" s="9"/>
      <c r="Q311" s="12"/>
      <c r="S311" s="15"/>
      <c r="T311" s="15"/>
    </row>
    <row r="312" spans="2:20" x14ac:dyDescent="0.35">
      <c r="B312" s="3"/>
      <c r="C312" s="3"/>
      <c r="D312" s="6"/>
      <c r="E312" s="8"/>
      <c r="P312" s="9"/>
      <c r="Q312" s="12"/>
      <c r="S312" s="15"/>
      <c r="T312" s="15"/>
    </row>
    <row r="313" spans="2:20" x14ac:dyDescent="0.35">
      <c r="B313" s="3"/>
      <c r="C313" s="3"/>
      <c r="D313" s="6"/>
      <c r="E313" s="8"/>
      <c r="P313" s="9"/>
      <c r="Q313" s="12"/>
      <c r="S313" s="15"/>
      <c r="T313" s="15"/>
    </row>
    <row r="314" spans="2:20" x14ac:dyDescent="0.35">
      <c r="B314" s="3"/>
      <c r="C314" s="3"/>
      <c r="D314" s="6"/>
      <c r="E314" s="8"/>
      <c r="P314" s="9"/>
      <c r="Q314" s="12"/>
      <c r="S314" s="15"/>
      <c r="T314" s="15"/>
    </row>
    <row r="315" spans="2:20" x14ac:dyDescent="0.35">
      <c r="B315" s="3"/>
      <c r="C315" s="3"/>
      <c r="D315" s="6"/>
      <c r="E315" s="8"/>
      <c r="P315" s="9"/>
      <c r="Q315" s="12"/>
      <c r="S315" s="15"/>
      <c r="T315" s="15"/>
    </row>
    <row r="316" spans="2:20" x14ac:dyDescent="0.35">
      <c r="B316" s="3"/>
      <c r="C316" s="3"/>
      <c r="D316" s="6"/>
      <c r="E316" s="8"/>
      <c r="P316" s="9"/>
      <c r="Q316" s="12"/>
      <c r="S316" s="15"/>
      <c r="T316" s="15"/>
    </row>
    <row r="317" spans="2:20" x14ac:dyDescent="0.35">
      <c r="B317" s="3"/>
      <c r="C317" s="3"/>
      <c r="D317" s="6"/>
      <c r="E317" s="8"/>
      <c r="P317" s="9"/>
      <c r="Q317" s="12"/>
      <c r="S317" s="15"/>
      <c r="T317" s="15"/>
    </row>
    <row r="318" spans="2:20" x14ac:dyDescent="0.35">
      <c r="B318" s="3"/>
      <c r="C318" s="3"/>
      <c r="D318" s="6"/>
      <c r="E318" s="8"/>
      <c r="P318" s="9"/>
      <c r="Q318" s="12"/>
      <c r="S318" s="15"/>
      <c r="T318" s="15"/>
    </row>
    <row r="319" spans="2:20" x14ac:dyDescent="0.35">
      <c r="B319" s="3"/>
      <c r="C319" s="3"/>
      <c r="D319" s="6"/>
      <c r="E319" s="8"/>
      <c r="P319" s="9"/>
      <c r="Q319" s="12"/>
      <c r="S319" s="15"/>
      <c r="T319" s="15"/>
    </row>
    <row r="320" spans="2:20" x14ac:dyDescent="0.35">
      <c r="B320" s="3"/>
      <c r="C320" s="3"/>
      <c r="D320" s="6"/>
      <c r="E320" s="8"/>
      <c r="P320" s="9"/>
      <c r="Q320" s="12"/>
      <c r="S320" s="15"/>
      <c r="T320" s="15"/>
    </row>
    <row r="321" spans="2:20" x14ac:dyDescent="0.35">
      <c r="B321" s="3"/>
      <c r="C321" s="3"/>
      <c r="D321" s="6"/>
      <c r="E321" s="8"/>
      <c r="P321" s="9"/>
      <c r="Q321" s="12"/>
      <c r="S321" s="15"/>
      <c r="T321" s="15"/>
    </row>
    <row r="322" spans="2:20" x14ac:dyDescent="0.35">
      <c r="B322" s="3"/>
      <c r="C322" s="3"/>
      <c r="D322" s="6"/>
      <c r="E322" s="8"/>
      <c r="P322" s="9"/>
      <c r="Q322" s="12"/>
      <c r="S322" s="15"/>
      <c r="T322" s="15"/>
    </row>
    <row r="323" spans="2:20" x14ac:dyDescent="0.35">
      <c r="B323" s="3"/>
      <c r="C323" s="3"/>
      <c r="D323" s="6"/>
      <c r="E323" s="8"/>
      <c r="P323" s="9"/>
      <c r="Q323" s="12"/>
      <c r="S323" s="15"/>
      <c r="T323" s="15"/>
    </row>
    <row r="324" spans="2:20" x14ac:dyDescent="0.35">
      <c r="B324" s="3"/>
      <c r="C324" s="3"/>
      <c r="D324" s="6"/>
      <c r="E324" s="8"/>
      <c r="P324" s="9"/>
      <c r="Q324" s="12"/>
      <c r="S324" s="15"/>
      <c r="T324" s="15"/>
    </row>
    <row r="325" spans="2:20" x14ac:dyDescent="0.35">
      <c r="B325" s="3"/>
      <c r="C325" s="3"/>
      <c r="D325" s="6"/>
      <c r="E325" s="8"/>
      <c r="P325" s="9"/>
      <c r="Q325" s="12"/>
      <c r="S325" s="15"/>
      <c r="T325" s="15"/>
    </row>
    <row r="326" spans="2:20" x14ac:dyDescent="0.35">
      <c r="B326" s="3"/>
      <c r="C326" s="3"/>
      <c r="D326" s="6"/>
      <c r="E326" s="8"/>
      <c r="P326" s="9"/>
      <c r="Q326" s="12"/>
      <c r="S326" s="15"/>
      <c r="T326" s="15"/>
    </row>
    <row r="327" spans="2:20" x14ac:dyDescent="0.35">
      <c r="B327" s="3"/>
      <c r="C327" s="3"/>
      <c r="D327" s="6"/>
      <c r="E327" s="8"/>
      <c r="P327" s="9"/>
      <c r="Q327" s="12"/>
      <c r="S327" s="15"/>
      <c r="T327" s="15"/>
    </row>
    <row r="328" spans="2:20" x14ac:dyDescent="0.35">
      <c r="B328" s="3"/>
      <c r="C328" s="3"/>
      <c r="D328" s="6"/>
      <c r="E328" s="8"/>
      <c r="P328" s="9"/>
      <c r="Q328" s="12"/>
      <c r="S328" s="15"/>
      <c r="T328" s="15"/>
    </row>
    <row r="329" spans="2:20" x14ac:dyDescent="0.35">
      <c r="B329" s="3"/>
      <c r="C329" s="3"/>
      <c r="D329" s="6"/>
      <c r="E329" s="8"/>
      <c r="P329" s="9"/>
      <c r="Q329" s="12"/>
      <c r="S329" s="15"/>
      <c r="T329" s="15"/>
    </row>
    <row r="330" spans="2:20" x14ac:dyDescent="0.35">
      <c r="B330" s="3"/>
      <c r="C330" s="3"/>
      <c r="D330" s="6"/>
      <c r="E330" s="8"/>
      <c r="P330" s="9"/>
      <c r="Q330" s="12"/>
      <c r="S330" s="15"/>
      <c r="T330" s="15"/>
    </row>
    <row r="331" spans="2:20" x14ac:dyDescent="0.35">
      <c r="B331" s="3"/>
      <c r="C331" s="3"/>
      <c r="D331" s="6"/>
      <c r="E331" s="8"/>
      <c r="P331" s="9"/>
      <c r="Q331" s="12"/>
      <c r="S331" s="15"/>
      <c r="T331" s="15"/>
    </row>
    <row r="332" spans="2:20" x14ac:dyDescent="0.35">
      <c r="B332" s="3"/>
      <c r="C332" s="3"/>
      <c r="D332" s="6"/>
      <c r="E332" s="8"/>
      <c r="P332" s="9"/>
      <c r="Q332" s="12"/>
      <c r="S332" s="15"/>
      <c r="T332" s="15"/>
    </row>
    <row r="333" spans="2:20" x14ac:dyDescent="0.35">
      <c r="B333" s="3"/>
      <c r="C333" s="3"/>
      <c r="D333" s="6"/>
      <c r="E333" s="8"/>
      <c r="P333" s="9"/>
      <c r="Q333" s="12"/>
      <c r="S333" s="15"/>
      <c r="T333" s="15"/>
    </row>
    <row r="334" spans="2:20" x14ac:dyDescent="0.35">
      <c r="B334" s="3"/>
      <c r="C334" s="3"/>
      <c r="D334" s="6"/>
      <c r="E334" s="8"/>
      <c r="P334" s="9"/>
      <c r="Q334" s="12"/>
      <c r="S334" s="15"/>
      <c r="T334" s="15"/>
    </row>
    <row r="335" spans="2:20" x14ac:dyDescent="0.35">
      <c r="B335" s="3"/>
      <c r="C335" s="3"/>
      <c r="D335" s="6"/>
      <c r="E335" s="8"/>
      <c r="P335" s="9"/>
      <c r="Q335" s="12"/>
      <c r="S335" s="15"/>
      <c r="T335" s="15"/>
    </row>
    <row r="336" spans="2:20" x14ac:dyDescent="0.35">
      <c r="B336" s="3"/>
      <c r="C336" s="3"/>
      <c r="D336" s="6"/>
      <c r="E336" s="8"/>
      <c r="P336" s="9"/>
      <c r="Q336" s="12"/>
      <c r="S336" s="15"/>
      <c r="T336" s="15"/>
    </row>
    <row r="337" spans="2:20" x14ac:dyDescent="0.35">
      <c r="B337" s="3"/>
      <c r="C337" s="3"/>
      <c r="D337" s="6"/>
      <c r="E337" s="8"/>
      <c r="P337" s="9"/>
      <c r="Q337" s="12"/>
      <c r="S337" s="15"/>
      <c r="T337" s="15"/>
    </row>
    <row r="338" spans="2:20" x14ac:dyDescent="0.35">
      <c r="B338" s="3"/>
      <c r="C338" s="3"/>
      <c r="D338" s="6"/>
      <c r="E338" s="8"/>
      <c r="P338" s="9"/>
      <c r="Q338" s="12"/>
      <c r="S338" s="15"/>
      <c r="T338" s="15"/>
    </row>
    <row r="339" spans="2:20" x14ac:dyDescent="0.35">
      <c r="B339" s="3"/>
      <c r="C339" s="3"/>
      <c r="D339" s="6"/>
      <c r="E339" s="8"/>
      <c r="P339" s="9"/>
      <c r="Q339" s="12"/>
      <c r="S339" s="15"/>
      <c r="T339" s="15"/>
    </row>
    <row r="340" spans="2:20" x14ac:dyDescent="0.35">
      <c r="B340" s="3"/>
      <c r="C340" s="3"/>
      <c r="D340" s="6"/>
      <c r="E340" s="8"/>
      <c r="P340" s="9"/>
      <c r="Q340" s="12"/>
      <c r="S340" s="15"/>
      <c r="T340" s="15"/>
    </row>
    <row r="341" spans="2:20" x14ac:dyDescent="0.35">
      <c r="B341" s="3"/>
      <c r="C341" s="3"/>
      <c r="D341" s="6"/>
      <c r="E341" s="8"/>
      <c r="P341" s="9"/>
      <c r="Q341" s="12"/>
      <c r="S341" s="15"/>
      <c r="T341" s="15"/>
    </row>
    <row r="342" spans="2:20" x14ac:dyDescent="0.35">
      <c r="B342" s="3"/>
      <c r="C342" s="3"/>
      <c r="D342" s="6"/>
      <c r="E342" s="8"/>
      <c r="P342" s="9"/>
      <c r="Q342" s="12"/>
      <c r="S342" s="15"/>
      <c r="T342" s="15"/>
    </row>
    <row r="343" spans="2:20" x14ac:dyDescent="0.35">
      <c r="B343" s="3"/>
      <c r="C343" s="3"/>
      <c r="D343" s="6"/>
      <c r="E343" s="8"/>
      <c r="P343" s="9"/>
      <c r="Q343" s="12"/>
      <c r="S343" s="15"/>
      <c r="T343" s="15"/>
    </row>
    <row r="344" spans="2:20" x14ac:dyDescent="0.35">
      <c r="B344" s="3"/>
      <c r="C344" s="3"/>
      <c r="D344" s="6"/>
      <c r="E344" s="8"/>
      <c r="P344" s="9"/>
      <c r="Q344" s="12"/>
      <c r="S344" s="15"/>
      <c r="T344" s="15"/>
    </row>
    <row r="345" spans="2:20" x14ac:dyDescent="0.35">
      <c r="B345" s="3"/>
      <c r="C345" s="3"/>
      <c r="D345" s="6"/>
      <c r="E345" s="8"/>
      <c r="P345" s="9"/>
      <c r="Q345" s="12"/>
      <c r="S345" s="15"/>
      <c r="T345" s="15"/>
    </row>
    <row r="346" spans="2:20" x14ac:dyDescent="0.35">
      <c r="B346" s="3"/>
      <c r="C346" s="3"/>
      <c r="D346" s="6"/>
      <c r="E346" s="8"/>
      <c r="P346" s="9"/>
      <c r="Q346" s="12"/>
      <c r="S346" s="15"/>
      <c r="T346" s="15"/>
    </row>
    <row r="347" spans="2:20" x14ac:dyDescent="0.35">
      <c r="B347" s="3"/>
      <c r="C347" s="3"/>
      <c r="D347" s="6"/>
      <c r="E347" s="8"/>
      <c r="P347" s="9"/>
      <c r="Q347" s="12"/>
      <c r="S347" s="15"/>
      <c r="T347" s="15"/>
    </row>
    <row r="348" spans="2:20" x14ac:dyDescent="0.35">
      <c r="B348" s="3"/>
      <c r="C348" s="3"/>
      <c r="D348" s="6"/>
      <c r="E348" s="8"/>
      <c r="P348" s="9"/>
      <c r="Q348" s="12"/>
      <c r="S348" s="15"/>
      <c r="T348" s="15"/>
    </row>
    <row r="349" spans="2:20" x14ac:dyDescent="0.35">
      <c r="B349" s="3"/>
      <c r="C349" s="3"/>
      <c r="D349" s="6"/>
      <c r="E349" s="8"/>
      <c r="P349" s="9"/>
      <c r="Q349" s="12"/>
      <c r="S349" s="15"/>
      <c r="T349" s="15"/>
    </row>
    <row r="350" spans="2:20" x14ac:dyDescent="0.35">
      <c r="B350" s="3"/>
      <c r="C350" s="3"/>
      <c r="D350" s="6"/>
      <c r="E350" s="8"/>
      <c r="P350" s="9"/>
      <c r="Q350" s="12"/>
      <c r="S350" s="15"/>
      <c r="T350" s="15"/>
    </row>
    <row r="351" spans="2:20" x14ac:dyDescent="0.35">
      <c r="B351" s="3"/>
      <c r="C351" s="3"/>
      <c r="D351" s="6"/>
      <c r="E351" s="8"/>
      <c r="P351" s="9"/>
      <c r="Q351" s="12"/>
      <c r="S351" s="15"/>
      <c r="T351" s="15"/>
    </row>
    <row r="352" spans="2:20" x14ac:dyDescent="0.35">
      <c r="B352" s="3"/>
      <c r="C352" s="3"/>
      <c r="D352" s="6"/>
      <c r="E352" s="8"/>
      <c r="P352" s="9"/>
      <c r="Q352" s="12"/>
      <c r="S352" s="15"/>
      <c r="T352" s="15"/>
    </row>
    <row r="353" spans="2:20" x14ac:dyDescent="0.35">
      <c r="B353" s="3"/>
      <c r="C353" s="3"/>
      <c r="D353" s="6"/>
      <c r="E353" s="8"/>
      <c r="P353" s="9"/>
      <c r="Q353" s="12"/>
      <c r="S353" s="15"/>
      <c r="T353" s="15"/>
    </row>
    <row r="354" spans="2:20" x14ac:dyDescent="0.35">
      <c r="B354" s="3"/>
      <c r="C354" s="3"/>
      <c r="D354" s="6"/>
      <c r="E354" s="8"/>
      <c r="P354" s="9"/>
      <c r="Q354" s="12"/>
      <c r="S354" s="15"/>
      <c r="T354" s="15"/>
    </row>
    <row r="355" spans="2:20" x14ac:dyDescent="0.35">
      <c r="B355" s="3"/>
      <c r="C355" s="3"/>
      <c r="D355" s="6"/>
      <c r="E355" s="8"/>
      <c r="P355" s="9"/>
      <c r="Q355" s="12"/>
      <c r="S355" s="15"/>
      <c r="T355" s="15"/>
    </row>
    <row r="356" spans="2:20" x14ac:dyDescent="0.35">
      <c r="B356" s="3"/>
      <c r="C356" s="3"/>
      <c r="D356" s="6"/>
      <c r="E356" s="8"/>
      <c r="P356" s="9"/>
      <c r="Q356" s="12"/>
      <c r="S356" s="15"/>
      <c r="T356" s="15"/>
    </row>
    <row r="357" spans="2:20" x14ac:dyDescent="0.35">
      <c r="B357" s="3"/>
      <c r="C357" s="3"/>
      <c r="D357" s="6"/>
      <c r="E357" s="8"/>
      <c r="P357" s="9"/>
      <c r="Q357" s="12"/>
      <c r="S357" s="15"/>
      <c r="T357" s="15"/>
    </row>
    <row r="358" spans="2:20" x14ac:dyDescent="0.35">
      <c r="B358" s="3"/>
      <c r="C358" s="3"/>
      <c r="D358" s="6"/>
      <c r="E358" s="8"/>
      <c r="P358" s="9"/>
      <c r="Q358" s="12"/>
      <c r="S358" s="15"/>
      <c r="T358" s="15"/>
    </row>
    <row r="359" spans="2:20" x14ac:dyDescent="0.35">
      <c r="B359" s="3"/>
      <c r="C359" s="3"/>
      <c r="D359" s="6"/>
      <c r="E359" s="8"/>
      <c r="P359" s="9"/>
      <c r="Q359" s="12"/>
      <c r="S359" s="15"/>
      <c r="T359" s="15"/>
    </row>
    <row r="360" spans="2:20" x14ac:dyDescent="0.35">
      <c r="B360" s="3"/>
      <c r="C360" s="3"/>
      <c r="D360" s="6"/>
      <c r="E360" s="8"/>
      <c r="P360" s="9"/>
      <c r="Q360" s="12"/>
      <c r="S360" s="15"/>
      <c r="T360" s="15"/>
    </row>
    <row r="361" spans="2:20" x14ac:dyDescent="0.35">
      <c r="B361" s="3"/>
      <c r="C361" s="3"/>
      <c r="D361" s="6"/>
      <c r="E361" s="8"/>
      <c r="P361" s="9"/>
      <c r="Q361" s="12"/>
      <c r="S361" s="15"/>
      <c r="T361" s="15"/>
    </row>
    <row r="362" spans="2:20" x14ac:dyDescent="0.35">
      <c r="B362" s="3"/>
      <c r="C362" s="3"/>
      <c r="D362" s="6"/>
      <c r="E362" s="8"/>
      <c r="P362" s="9"/>
      <c r="Q362" s="12"/>
      <c r="S362" s="15"/>
      <c r="T362" s="15"/>
    </row>
    <row r="363" spans="2:20" x14ac:dyDescent="0.35">
      <c r="B363" s="3"/>
      <c r="C363" s="3"/>
      <c r="D363" s="6"/>
      <c r="E363" s="8"/>
      <c r="P363" s="9"/>
      <c r="Q363" s="12"/>
      <c r="S363" s="15"/>
      <c r="T363" s="15"/>
    </row>
    <row r="364" spans="2:20" x14ac:dyDescent="0.35">
      <c r="B364" s="3"/>
      <c r="C364" s="3"/>
      <c r="D364" s="6"/>
      <c r="E364" s="8"/>
      <c r="P364" s="9"/>
      <c r="Q364" s="12"/>
      <c r="S364" s="15"/>
      <c r="T364" s="15"/>
    </row>
    <row r="365" spans="2:20" x14ac:dyDescent="0.35">
      <c r="B365" s="3"/>
      <c r="C365" s="3"/>
      <c r="D365" s="6"/>
      <c r="E365" s="8"/>
      <c r="P365" s="9"/>
      <c r="Q365" s="12"/>
      <c r="S365" s="15"/>
      <c r="T365" s="15"/>
    </row>
    <row r="366" spans="2:20" x14ac:dyDescent="0.35">
      <c r="B366" s="3"/>
      <c r="C366" s="3"/>
      <c r="D366" s="6"/>
      <c r="E366" s="8"/>
      <c r="P366" s="9"/>
      <c r="Q366" s="12"/>
      <c r="S366" s="15"/>
      <c r="T366" s="15"/>
    </row>
    <row r="367" spans="2:20" x14ac:dyDescent="0.35">
      <c r="B367" s="3"/>
      <c r="C367" s="3"/>
      <c r="D367" s="6"/>
      <c r="E367" s="8"/>
      <c r="P367" s="9"/>
      <c r="Q367" s="12"/>
      <c r="S367" s="15"/>
      <c r="T367" s="15"/>
    </row>
    <row r="368" spans="2:20" x14ac:dyDescent="0.35">
      <c r="B368" s="3"/>
      <c r="C368" s="3"/>
      <c r="D368" s="6"/>
      <c r="E368" s="8"/>
      <c r="P368" s="9"/>
      <c r="Q368" s="12"/>
      <c r="S368" s="15"/>
      <c r="T368" s="15"/>
    </row>
    <row r="369" spans="2:20" x14ac:dyDescent="0.35">
      <c r="B369" s="3"/>
      <c r="C369" s="3"/>
      <c r="D369" s="6"/>
      <c r="E369" s="8"/>
      <c r="P369" s="9"/>
      <c r="Q369" s="12"/>
      <c r="S369" s="15"/>
      <c r="T369" s="15"/>
    </row>
    <row r="370" spans="2:20" x14ac:dyDescent="0.35">
      <c r="B370" s="3"/>
      <c r="C370" s="3"/>
      <c r="D370" s="6"/>
      <c r="E370" s="8"/>
      <c r="P370" s="9"/>
      <c r="Q370" s="12"/>
      <c r="S370" s="15"/>
      <c r="T370" s="15"/>
    </row>
    <row r="371" spans="2:20" x14ac:dyDescent="0.35">
      <c r="B371" s="3"/>
      <c r="C371" s="3"/>
      <c r="D371" s="6"/>
      <c r="E371" s="8"/>
      <c r="P371" s="9"/>
      <c r="Q371" s="12"/>
      <c r="S371" s="15"/>
      <c r="T371" s="15"/>
    </row>
    <row r="372" spans="2:20" x14ac:dyDescent="0.35">
      <c r="B372" s="3"/>
      <c r="C372" s="3"/>
      <c r="D372" s="6"/>
      <c r="E372" s="8"/>
      <c r="P372" s="9"/>
      <c r="Q372" s="12"/>
      <c r="S372" s="15"/>
      <c r="T372" s="15"/>
    </row>
    <row r="373" spans="2:20" x14ac:dyDescent="0.35">
      <c r="B373" s="3"/>
      <c r="C373" s="3"/>
      <c r="D373" s="6"/>
      <c r="E373" s="8"/>
      <c r="P373" s="9"/>
      <c r="Q373" s="12"/>
      <c r="S373" s="15"/>
      <c r="T373" s="15"/>
    </row>
    <row r="374" spans="2:20" x14ac:dyDescent="0.35">
      <c r="B374" s="3"/>
      <c r="C374" s="3"/>
      <c r="D374" s="6"/>
      <c r="E374" s="8"/>
      <c r="P374" s="9"/>
      <c r="Q374" s="12"/>
      <c r="S374" s="15"/>
      <c r="T374" s="15"/>
    </row>
    <row r="375" spans="2:20" x14ac:dyDescent="0.35">
      <c r="B375" s="3"/>
      <c r="C375" s="3"/>
      <c r="D375" s="6"/>
      <c r="E375" s="8"/>
      <c r="P375" s="9"/>
      <c r="Q375" s="12"/>
      <c r="S375" s="15"/>
      <c r="T375" s="15"/>
    </row>
    <row r="376" spans="2:20" x14ac:dyDescent="0.35">
      <c r="B376" s="3"/>
      <c r="C376" s="3"/>
      <c r="D376" s="6"/>
      <c r="E376" s="8"/>
      <c r="P376" s="9"/>
      <c r="Q376" s="12"/>
      <c r="S376" s="15"/>
      <c r="T376" s="15"/>
    </row>
    <row r="377" spans="2:20" x14ac:dyDescent="0.35">
      <c r="B377" s="3"/>
      <c r="C377" s="3"/>
      <c r="D377" s="6"/>
      <c r="E377" s="8"/>
      <c r="P377" s="9"/>
      <c r="Q377" s="12"/>
      <c r="S377" s="15"/>
      <c r="T377" s="15"/>
    </row>
    <row r="378" spans="2:20" x14ac:dyDescent="0.35">
      <c r="B378" s="3"/>
      <c r="C378" s="3"/>
      <c r="D378" s="6"/>
      <c r="E378" s="8"/>
      <c r="P378" s="9"/>
      <c r="Q378" s="12"/>
      <c r="S378" s="15"/>
      <c r="T378" s="15"/>
    </row>
    <row r="379" spans="2:20" x14ac:dyDescent="0.35">
      <c r="B379" s="3"/>
      <c r="C379" s="3"/>
      <c r="D379" s="6"/>
      <c r="E379" s="8"/>
      <c r="P379" s="9"/>
      <c r="Q379" s="12"/>
      <c r="S379" s="15"/>
      <c r="T379" s="15"/>
    </row>
    <row r="380" spans="2:20" x14ac:dyDescent="0.35">
      <c r="B380" s="3"/>
      <c r="C380" s="3"/>
      <c r="D380" s="6"/>
      <c r="E380" s="8"/>
      <c r="P380" s="9"/>
      <c r="Q380" s="12"/>
      <c r="S380" s="15"/>
      <c r="T380" s="15"/>
    </row>
    <row r="381" spans="2:20" x14ac:dyDescent="0.35">
      <c r="B381" s="3"/>
      <c r="C381" s="3"/>
      <c r="D381" s="6"/>
      <c r="E381" s="8"/>
      <c r="P381" s="9"/>
      <c r="Q381" s="12"/>
      <c r="S381" s="15"/>
      <c r="T381" s="15"/>
    </row>
    <row r="382" spans="2:20" x14ac:dyDescent="0.35">
      <c r="B382" s="3"/>
      <c r="C382" s="3"/>
      <c r="D382" s="6"/>
      <c r="E382" s="8"/>
      <c r="P382" s="9"/>
      <c r="Q382" s="12"/>
      <c r="S382" s="15"/>
      <c r="T382" s="15"/>
    </row>
    <row r="383" spans="2:20" x14ac:dyDescent="0.35">
      <c r="B383" s="3"/>
      <c r="C383" s="3"/>
      <c r="D383" s="6"/>
      <c r="E383" s="8"/>
      <c r="P383" s="9"/>
      <c r="Q383" s="12"/>
      <c r="S383" s="15"/>
      <c r="T383" s="15"/>
    </row>
    <row r="384" spans="2:20" x14ac:dyDescent="0.35">
      <c r="B384" s="3"/>
      <c r="C384" s="3"/>
      <c r="D384" s="6"/>
      <c r="E384" s="8"/>
      <c r="P384" s="9"/>
      <c r="Q384" s="12"/>
      <c r="S384" s="15"/>
      <c r="T384" s="15"/>
    </row>
    <row r="385" spans="2:20" x14ac:dyDescent="0.35">
      <c r="B385" s="3"/>
      <c r="C385" s="3"/>
      <c r="D385" s="6"/>
      <c r="E385" s="8"/>
      <c r="P385" s="9"/>
      <c r="Q385" s="12"/>
      <c r="S385" s="15"/>
      <c r="T385" s="15"/>
    </row>
    <row r="386" spans="2:20" x14ac:dyDescent="0.35">
      <c r="B386" s="3"/>
      <c r="C386" s="3"/>
      <c r="D386" s="6"/>
      <c r="E386" s="8"/>
      <c r="P386" s="9"/>
      <c r="Q386" s="12"/>
      <c r="S386" s="15"/>
      <c r="T386" s="15"/>
    </row>
    <row r="387" spans="2:20" x14ac:dyDescent="0.35">
      <c r="B387" s="3"/>
      <c r="C387" s="3"/>
      <c r="D387" s="6"/>
      <c r="E387" s="8"/>
      <c r="P387" s="9"/>
      <c r="Q387" s="12"/>
      <c r="S387" s="15"/>
      <c r="T387" s="15"/>
    </row>
    <row r="388" spans="2:20" x14ac:dyDescent="0.35">
      <c r="B388" s="3"/>
      <c r="C388" s="3"/>
      <c r="D388" s="6"/>
      <c r="E388" s="8"/>
      <c r="P388" s="9"/>
      <c r="Q388" s="12"/>
      <c r="S388" s="15"/>
      <c r="T388" s="15"/>
    </row>
    <row r="389" spans="2:20" x14ac:dyDescent="0.35">
      <c r="B389" s="3"/>
      <c r="C389" s="3"/>
      <c r="D389" s="6"/>
      <c r="E389" s="8"/>
      <c r="P389" s="9"/>
      <c r="Q389" s="12"/>
      <c r="S389" s="15"/>
      <c r="T389" s="15"/>
    </row>
    <row r="390" spans="2:20" x14ac:dyDescent="0.35">
      <c r="B390" s="3"/>
      <c r="C390" s="3"/>
      <c r="D390" s="6"/>
      <c r="E390" s="8"/>
      <c r="P390" s="9"/>
      <c r="Q390" s="12"/>
      <c r="S390" s="15"/>
      <c r="T390" s="15"/>
    </row>
    <row r="391" spans="2:20" x14ac:dyDescent="0.35">
      <c r="B391" s="3"/>
      <c r="C391" s="3"/>
      <c r="D391" s="6"/>
      <c r="E391" s="8"/>
      <c r="P391" s="9"/>
      <c r="Q391" s="12"/>
      <c r="S391" s="15"/>
      <c r="T391" s="15"/>
    </row>
    <row r="392" spans="2:20" x14ac:dyDescent="0.35">
      <c r="B392" s="3"/>
      <c r="C392" s="3"/>
      <c r="D392" s="6"/>
      <c r="E392" s="8"/>
      <c r="P392" s="9"/>
      <c r="Q392" s="12"/>
      <c r="S392" s="15"/>
      <c r="T392" s="15"/>
    </row>
    <row r="393" spans="2:20" x14ac:dyDescent="0.35">
      <c r="B393" s="3"/>
      <c r="C393" s="3"/>
      <c r="D393" s="6"/>
      <c r="E393" s="8"/>
      <c r="P393" s="9"/>
      <c r="Q393" s="12"/>
      <c r="S393" s="15"/>
      <c r="T393" s="15"/>
    </row>
    <row r="394" spans="2:20" x14ac:dyDescent="0.35">
      <c r="B394" s="3"/>
      <c r="C394" s="3"/>
      <c r="D394" s="6"/>
      <c r="E394" s="8"/>
      <c r="P394" s="9"/>
      <c r="Q394" s="12"/>
      <c r="S394" s="15"/>
      <c r="T394" s="15"/>
    </row>
    <row r="395" spans="2:20" x14ac:dyDescent="0.35">
      <c r="B395" s="3"/>
      <c r="C395" s="3"/>
      <c r="D395" s="6"/>
      <c r="E395" s="8"/>
      <c r="P395" s="9"/>
      <c r="Q395" s="12"/>
      <c r="S395" s="15"/>
      <c r="T395" s="15"/>
    </row>
    <row r="396" spans="2:20" x14ac:dyDescent="0.35">
      <c r="B396" s="3"/>
      <c r="C396" s="3"/>
      <c r="D396" s="6"/>
      <c r="E396" s="8"/>
      <c r="P396" s="9"/>
      <c r="Q396" s="12"/>
      <c r="S396" s="15"/>
      <c r="T396" s="15"/>
    </row>
    <row r="397" spans="2:20" x14ac:dyDescent="0.35">
      <c r="B397" s="3"/>
      <c r="C397" s="3"/>
      <c r="D397" s="6"/>
      <c r="E397" s="8"/>
      <c r="P397" s="9"/>
      <c r="Q397" s="12"/>
      <c r="S397" s="15"/>
      <c r="T397" s="15"/>
    </row>
    <row r="398" spans="2:20" x14ac:dyDescent="0.35">
      <c r="B398" s="3"/>
      <c r="C398" s="3"/>
      <c r="D398" s="6"/>
      <c r="E398" s="8"/>
      <c r="P398" s="9"/>
      <c r="Q398" s="12"/>
      <c r="S398" s="15"/>
      <c r="T398" s="15"/>
    </row>
    <row r="399" spans="2:20" x14ac:dyDescent="0.35">
      <c r="B399" s="3"/>
      <c r="C399" s="3"/>
      <c r="D399" s="6"/>
      <c r="E399" s="8"/>
      <c r="P399" s="9"/>
      <c r="Q399" s="12"/>
      <c r="S399" s="15"/>
      <c r="T399" s="15"/>
    </row>
    <row r="400" spans="2:20" x14ac:dyDescent="0.35">
      <c r="B400" s="3"/>
      <c r="C400" s="3"/>
      <c r="D400" s="6"/>
      <c r="E400" s="8"/>
      <c r="P400" s="9"/>
      <c r="Q400" s="12"/>
      <c r="S400" s="15"/>
      <c r="T400" s="15"/>
    </row>
    <row r="401" spans="2:20" x14ac:dyDescent="0.35">
      <c r="B401" s="3"/>
      <c r="C401" s="3"/>
      <c r="D401" s="6"/>
      <c r="E401" s="8"/>
      <c r="P401" s="9"/>
      <c r="Q401" s="12"/>
      <c r="S401" s="15"/>
      <c r="T401" s="15"/>
    </row>
    <row r="402" spans="2:20" x14ac:dyDescent="0.35">
      <c r="B402" s="3"/>
      <c r="C402" s="3"/>
      <c r="D402" s="6"/>
      <c r="E402" s="8"/>
      <c r="P402" s="9"/>
      <c r="Q402" s="12"/>
      <c r="S402" s="15"/>
      <c r="T402" s="15"/>
    </row>
    <row r="403" spans="2:20" x14ac:dyDescent="0.35">
      <c r="B403" s="3"/>
      <c r="C403" s="3"/>
      <c r="D403" s="6"/>
      <c r="E403" s="8"/>
      <c r="P403" s="9"/>
      <c r="Q403" s="12"/>
      <c r="S403" s="15"/>
      <c r="T403" s="15"/>
    </row>
    <row r="404" spans="2:20" x14ac:dyDescent="0.35">
      <c r="B404" s="3"/>
      <c r="C404" s="3"/>
      <c r="D404" s="6"/>
      <c r="E404" s="8"/>
      <c r="P404" s="9"/>
      <c r="Q404" s="12"/>
      <c r="S404" s="15"/>
      <c r="T404" s="15"/>
    </row>
    <row r="405" spans="2:20" x14ac:dyDescent="0.35">
      <c r="B405" s="3"/>
      <c r="C405" s="3"/>
      <c r="D405" s="6"/>
      <c r="E405" s="8"/>
      <c r="P405" s="9"/>
      <c r="Q405" s="12"/>
      <c r="S405" s="15"/>
      <c r="T405" s="15"/>
    </row>
    <row r="406" spans="2:20" x14ac:dyDescent="0.35">
      <c r="B406" s="3"/>
      <c r="C406" s="3"/>
      <c r="D406" s="6"/>
      <c r="E406" s="8"/>
      <c r="P406" s="9"/>
      <c r="Q406" s="12"/>
      <c r="S406" s="15"/>
      <c r="T406" s="15"/>
    </row>
    <row r="407" spans="2:20" x14ac:dyDescent="0.35">
      <c r="B407" s="3"/>
      <c r="C407" s="3"/>
      <c r="D407" s="6"/>
      <c r="E407" s="8"/>
      <c r="P407" s="9"/>
      <c r="Q407" s="12"/>
      <c r="S407" s="15"/>
      <c r="T407" s="15"/>
    </row>
    <row r="408" spans="2:20" x14ac:dyDescent="0.35">
      <c r="B408" s="3"/>
      <c r="C408" s="3"/>
      <c r="D408" s="6"/>
      <c r="E408" s="8"/>
      <c r="P408" s="9"/>
      <c r="Q408" s="12"/>
      <c r="S408" s="15"/>
      <c r="T408" s="15"/>
    </row>
    <row r="409" spans="2:20" x14ac:dyDescent="0.35">
      <c r="B409" s="3"/>
      <c r="C409" s="3"/>
      <c r="D409" s="6"/>
      <c r="E409" s="8"/>
      <c r="P409" s="9"/>
      <c r="Q409" s="12"/>
      <c r="S409" s="15"/>
      <c r="T409" s="15"/>
    </row>
    <row r="410" spans="2:20" x14ac:dyDescent="0.35">
      <c r="B410" s="3"/>
      <c r="C410" s="3"/>
      <c r="D410" s="6"/>
      <c r="E410" s="8"/>
      <c r="P410" s="9"/>
      <c r="Q410" s="12"/>
      <c r="S410" s="15"/>
      <c r="T410" s="15"/>
    </row>
    <row r="411" spans="2:20" x14ac:dyDescent="0.35">
      <c r="B411" s="3"/>
      <c r="C411" s="3"/>
      <c r="D411" s="6"/>
      <c r="E411" s="8"/>
      <c r="P411" s="9"/>
      <c r="Q411" s="12"/>
      <c r="S411" s="15"/>
      <c r="T411" s="15"/>
    </row>
    <row r="412" spans="2:20" x14ac:dyDescent="0.35">
      <c r="B412" s="3"/>
      <c r="C412" s="3"/>
      <c r="D412" s="6"/>
      <c r="E412" s="8"/>
      <c r="P412" s="9"/>
      <c r="Q412" s="12"/>
      <c r="S412" s="15"/>
      <c r="T412" s="15"/>
    </row>
    <row r="413" spans="2:20" x14ac:dyDescent="0.35">
      <c r="B413" s="3"/>
      <c r="C413" s="3"/>
      <c r="D413" s="6"/>
      <c r="E413" s="8"/>
      <c r="P413" s="9"/>
      <c r="Q413" s="12"/>
      <c r="S413" s="15"/>
      <c r="T413" s="15"/>
    </row>
  </sheetData>
  <autoFilter ref="A1:T1" xr:uid="{9C8C11F8-580E-481E-8BF4-6B0BE6B43F53}"/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9FC-5708-4DC4-87F1-F2F83C6BB4AA}">
  <dimension ref="A1:T413"/>
  <sheetViews>
    <sheetView workbookViewId="0">
      <selection activeCell="E3" sqref="E3"/>
    </sheetView>
  </sheetViews>
  <sheetFormatPr defaultRowHeight="14.5" x14ac:dyDescent="0.35"/>
  <cols>
    <col min="2" max="2" width="35.453125" customWidth="1"/>
    <col min="3" max="3" width="54.453125" customWidth="1"/>
    <col min="4" max="4" width="13.6328125" bestFit="1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3090</v>
      </c>
      <c r="B2" s="3" t="s">
        <v>3090</v>
      </c>
      <c r="C2" s="3" t="s">
        <v>7200</v>
      </c>
      <c r="D2" s="6">
        <v>225000</v>
      </c>
      <c r="E2" s="8">
        <v>11432</v>
      </c>
      <c r="F2" t="s">
        <v>8220</v>
      </c>
      <c r="G2" t="s">
        <v>8223</v>
      </c>
      <c r="H2" t="s">
        <v>8245</v>
      </c>
      <c r="I2">
        <v>1430505545</v>
      </c>
      <c r="J2">
        <v>1425325145</v>
      </c>
      <c r="K2" t="b">
        <v>0</v>
      </c>
      <c r="L2">
        <v>9</v>
      </c>
      <c r="M2" t="b">
        <v>0</v>
      </c>
      <c r="N2" t="s">
        <v>8301</v>
      </c>
      <c r="O2">
        <v>5</v>
      </c>
      <c r="P2" s="9">
        <v>1270.22</v>
      </c>
      <c r="Q2" s="12" t="s">
        <v>8323</v>
      </c>
      <c r="R2" t="s">
        <v>8324</v>
      </c>
      <c r="S2" s="15">
        <v>42065.818807870368</v>
      </c>
      <c r="T2" s="15">
        <v>42125.777141203704</v>
      </c>
    </row>
    <row r="3" spans="1:20" ht="43.5" x14ac:dyDescent="0.35">
      <c r="A3">
        <v>3079</v>
      </c>
      <c r="B3" s="3" t="s">
        <v>3079</v>
      </c>
      <c r="C3" s="3" t="s">
        <v>7189</v>
      </c>
      <c r="D3" s="6">
        <v>1333666</v>
      </c>
      <c r="E3" s="8">
        <v>11226</v>
      </c>
      <c r="F3" t="s">
        <v>8220</v>
      </c>
      <c r="G3" t="s">
        <v>8223</v>
      </c>
      <c r="H3" t="s">
        <v>8245</v>
      </c>
      <c r="I3">
        <v>1427040435</v>
      </c>
      <c r="J3">
        <v>1424452035</v>
      </c>
      <c r="K3" t="b">
        <v>0</v>
      </c>
      <c r="L3">
        <v>27</v>
      </c>
      <c r="M3" t="b">
        <v>0</v>
      </c>
      <c r="N3" t="s">
        <v>8301</v>
      </c>
      <c r="O3">
        <v>1</v>
      </c>
      <c r="P3" s="9">
        <v>415.78</v>
      </c>
      <c r="Q3" s="12" t="s">
        <v>8323</v>
      </c>
      <c r="R3" t="s">
        <v>8324</v>
      </c>
      <c r="S3" s="15">
        <v>42055.713368055556</v>
      </c>
      <c r="T3" s="15">
        <v>42085.671701388885</v>
      </c>
    </row>
    <row r="4" spans="1:20" ht="29" x14ac:dyDescent="0.35">
      <c r="A4">
        <v>3064</v>
      </c>
      <c r="B4" s="3" t="s">
        <v>3064</v>
      </c>
      <c r="C4" s="3" t="s">
        <v>7174</v>
      </c>
      <c r="D4" s="6">
        <v>75000</v>
      </c>
      <c r="E4" s="8">
        <v>8471</v>
      </c>
      <c r="F4" t="s">
        <v>8220</v>
      </c>
      <c r="G4" t="s">
        <v>8223</v>
      </c>
      <c r="H4" t="s">
        <v>8245</v>
      </c>
      <c r="I4">
        <v>1448175540</v>
      </c>
      <c r="J4">
        <v>1445483246</v>
      </c>
      <c r="K4" t="b">
        <v>0</v>
      </c>
      <c r="L4">
        <v>72</v>
      </c>
      <c r="M4" t="b">
        <v>0</v>
      </c>
      <c r="N4" t="s">
        <v>8301</v>
      </c>
      <c r="O4">
        <v>11</v>
      </c>
      <c r="P4" s="9">
        <v>117.65</v>
      </c>
      <c r="Q4" s="12" t="s">
        <v>8323</v>
      </c>
      <c r="R4" t="s">
        <v>8324</v>
      </c>
      <c r="S4" s="15">
        <v>42299.130162037036</v>
      </c>
      <c r="T4" s="15">
        <v>42330.290972222225</v>
      </c>
    </row>
    <row r="5" spans="1:20" ht="43.5" x14ac:dyDescent="0.35">
      <c r="A5">
        <v>3107</v>
      </c>
      <c r="B5" s="3" t="s">
        <v>3107</v>
      </c>
      <c r="C5" s="3" t="s">
        <v>7217</v>
      </c>
      <c r="D5" s="6">
        <v>40000</v>
      </c>
      <c r="E5" s="8">
        <v>7905</v>
      </c>
      <c r="F5" t="s">
        <v>8220</v>
      </c>
      <c r="G5" t="s">
        <v>8223</v>
      </c>
      <c r="H5" t="s">
        <v>8245</v>
      </c>
      <c r="I5">
        <v>1431372751</v>
      </c>
      <c r="J5">
        <v>1430767951</v>
      </c>
      <c r="K5" t="b">
        <v>0</v>
      </c>
      <c r="L5">
        <v>29</v>
      </c>
      <c r="M5" t="b">
        <v>0</v>
      </c>
      <c r="N5" t="s">
        <v>8301</v>
      </c>
      <c r="O5">
        <v>20</v>
      </c>
      <c r="P5" s="9">
        <v>272.58999999999997</v>
      </c>
      <c r="Q5" s="12" t="s">
        <v>8323</v>
      </c>
      <c r="R5" t="s">
        <v>8324</v>
      </c>
      <c r="S5" s="15">
        <v>42128.814247685179</v>
      </c>
      <c r="T5" s="15">
        <v>42135.814247685179</v>
      </c>
    </row>
    <row r="6" spans="1:20" ht="29" x14ac:dyDescent="0.35">
      <c r="A6">
        <v>3071</v>
      </c>
      <c r="B6" s="3" t="s">
        <v>3071</v>
      </c>
      <c r="C6" s="3" t="s">
        <v>7181</v>
      </c>
      <c r="D6" s="6">
        <v>12000</v>
      </c>
      <c r="E6" s="8">
        <v>7173</v>
      </c>
      <c r="F6" t="s">
        <v>8220</v>
      </c>
      <c r="G6" t="s">
        <v>8223</v>
      </c>
      <c r="H6" t="s">
        <v>8245</v>
      </c>
      <c r="I6">
        <v>1429595940</v>
      </c>
      <c r="J6">
        <v>1428082481</v>
      </c>
      <c r="K6" t="b">
        <v>0</v>
      </c>
      <c r="L6">
        <v>117</v>
      </c>
      <c r="M6" t="b">
        <v>0</v>
      </c>
      <c r="N6" t="s">
        <v>8301</v>
      </c>
      <c r="O6">
        <v>60</v>
      </c>
      <c r="P6" s="9">
        <v>61.31</v>
      </c>
      <c r="Q6" s="12" t="s">
        <v>8323</v>
      </c>
      <c r="R6" t="s">
        <v>8324</v>
      </c>
      <c r="S6" s="15">
        <v>42097.732418981483</v>
      </c>
      <c r="T6" s="15">
        <v>42115.249305555553</v>
      </c>
    </row>
    <row r="7" spans="1:20" ht="43.5" x14ac:dyDescent="0.35">
      <c r="A7">
        <v>3062</v>
      </c>
      <c r="B7" s="3" t="s">
        <v>3062</v>
      </c>
      <c r="C7" s="3" t="s">
        <v>7172</v>
      </c>
      <c r="D7" s="6">
        <v>10000</v>
      </c>
      <c r="E7" s="8">
        <v>6684</v>
      </c>
      <c r="F7" t="s">
        <v>8220</v>
      </c>
      <c r="G7" t="s">
        <v>8223</v>
      </c>
      <c r="H7" t="s">
        <v>8245</v>
      </c>
      <c r="I7">
        <v>1443636000</v>
      </c>
      <c r="J7">
        <v>1441111892</v>
      </c>
      <c r="K7" t="b">
        <v>0</v>
      </c>
      <c r="L7">
        <v>67</v>
      </c>
      <c r="M7" t="b">
        <v>0</v>
      </c>
      <c r="N7" t="s">
        <v>8301</v>
      </c>
      <c r="O7">
        <v>67</v>
      </c>
      <c r="P7" s="9">
        <v>99.76</v>
      </c>
      <c r="Q7" s="12" t="s">
        <v>8323</v>
      </c>
      <c r="R7" t="s">
        <v>8324</v>
      </c>
      <c r="S7" s="15">
        <v>42248.535787037035</v>
      </c>
      <c r="T7" s="15">
        <v>42277.75</v>
      </c>
    </row>
    <row r="8" spans="1:20" ht="43.5" x14ac:dyDescent="0.35">
      <c r="A8">
        <v>3109</v>
      </c>
      <c r="B8" s="3" t="s">
        <v>3109</v>
      </c>
      <c r="C8" s="3" t="s">
        <v>7219</v>
      </c>
      <c r="D8" s="6">
        <v>26500</v>
      </c>
      <c r="E8" s="8">
        <v>6633</v>
      </c>
      <c r="F8" t="s">
        <v>8220</v>
      </c>
      <c r="G8" t="s">
        <v>8223</v>
      </c>
      <c r="H8" t="s">
        <v>8245</v>
      </c>
      <c r="I8">
        <v>1409194810</v>
      </c>
      <c r="J8">
        <v>1406170810</v>
      </c>
      <c r="K8" t="b">
        <v>0</v>
      </c>
      <c r="L8">
        <v>114</v>
      </c>
      <c r="M8" t="b">
        <v>0</v>
      </c>
      <c r="N8" t="s">
        <v>8301</v>
      </c>
      <c r="O8">
        <v>25</v>
      </c>
      <c r="P8" s="9">
        <v>58.18</v>
      </c>
      <c r="Q8" s="12" t="s">
        <v>8323</v>
      </c>
      <c r="R8" t="s">
        <v>8324</v>
      </c>
      <c r="S8" s="15">
        <v>41844.125115740739</v>
      </c>
      <c r="T8" s="15">
        <v>41879.125115740739</v>
      </c>
    </row>
    <row r="9" spans="1:20" ht="29" x14ac:dyDescent="0.35">
      <c r="A9">
        <v>3089</v>
      </c>
      <c r="B9" s="3" t="s">
        <v>3089</v>
      </c>
      <c r="C9" s="3" t="s">
        <v>7199</v>
      </c>
      <c r="D9" s="6">
        <v>25000</v>
      </c>
      <c r="E9" s="8">
        <v>5854</v>
      </c>
      <c r="F9" t="s">
        <v>8220</v>
      </c>
      <c r="G9" t="s">
        <v>8223</v>
      </c>
      <c r="H9" t="s">
        <v>8245</v>
      </c>
      <c r="I9">
        <v>1468029540</v>
      </c>
      <c r="J9">
        <v>1465304483</v>
      </c>
      <c r="K9" t="b">
        <v>0</v>
      </c>
      <c r="L9">
        <v>45</v>
      </c>
      <c r="M9" t="b">
        <v>0</v>
      </c>
      <c r="N9" t="s">
        <v>8301</v>
      </c>
      <c r="O9">
        <v>23</v>
      </c>
      <c r="P9" s="9">
        <v>130.09</v>
      </c>
      <c r="Q9" s="12" t="s">
        <v>8323</v>
      </c>
      <c r="R9" t="s">
        <v>8324</v>
      </c>
      <c r="S9" s="15">
        <v>42528.542627314819</v>
      </c>
      <c r="T9" s="15">
        <v>42560.082638888889</v>
      </c>
    </row>
    <row r="10" spans="1:20" ht="29" x14ac:dyDescent="0.35">
      <c r="A10">
        <v>3111</v>
      </c>
      <c r="B10" s="3" t="s">
        <v>3111</v>
      </c>
      <c r="C10" s="3" t="s">
        <v>7221</v>
      </c>
      <c r="D10" s="6">
        <v>20000</v>
      </c>
      <c r="E10" s="8">
        <v>5328</v>
      </c>
      <c r="F10" t="s">
        <v>8220</v>
      </c>
      <c r="G10" t="s">
        <v>8223</v>
      </c>
      <c r="H10" t="s">
        <v>8245</v>
      </c>
      <c r="I10">
        <v>1412432220</v>
      </c>
      <c r="J10">
        <v>1409753820</v>
      </c>
      <c r="K10" t="b">
        <v>0</v>
      </c>
      <c r="L10">
        <v>76</v>
      </c>
      <c r="M10" t="b">
        <v>0</v>
      </c>
      <c r="N10" t="s">
        <v>8301</v>
      </c>
      <c r="O10">
        <v>27</v>
      </c>
      <c r="P10" s="9">
        <v>70.11</v>
      </c>
      <c r="Q10" s="12" t="s">
        <v>8323</v>
      </c>
      <c r="R10" t="s">
        <v>8324</v>
      </c>
      <c r="S10" s="15">
        <v>41885.595138888886</v>
      </c>
      <c r="T10" s="15">
        <v>41916.595138888886</v>
      </c>
    </row>
    <row r="11" spans="1:20" ht="29" x14ac:dyDescent="0.35">
      <c r="A11">
        <v>3113</v>
      </c>
      <c r="B11" s="3" t="s">
        <v>3113</v>
      </c>
      <c r="C11" s="3" t="s">
        <v>7223</v>
      </c>
      <c r="D11" s="6">
        <v>109225</v>
      </c>
      <c r="E11" s="8">
        <v>4635</v>
      </c>
      <c r="F11" t="s">
        <v>8220</v>
      </c>
      <c r="G11" t="s">
        <v>8223</v>
      </c>
      <c r="H11" t="s">
        <v>8245</v>
      </c>
      <c r="I11">
        <v>1429291982</v>
      </c>
      <c r="J11">
        <v>1426699982</v>
      </c>
      <c r="K11" t="b">
        <v>0</v>
      </c>
      <c r="L11">
        <v>37</v>
      </c>
      <c r="M11" t="b">
        <v>0</v>
      </c>
      <c r="N11" t="s">
        <v>8301</v>
      </c>
      <c r="O11">
        <v>4</v>
      </c>
      <c r="P11" s="9">
        <v>125.27</v>
      </c>
      <c r="Q11" s="12" t="s">
        <v>8323</v>
      </c>
      <c r="R11" t="s">
        <v>8324</v>
      </c>
      <c r="S11" s="15">
        <v>42081.731273148151</v>
      </c>
      <c r="T11" s="15">
        <v>42111.731273148151</v>
      </c>
    </row>
    <row r="12" spans="1:20" ht="29" x14ac:dyDescent="0.35">
      <c r="A12">
        <v>3105</v>
      </c>
      <c r="B12" s="3" t="s">
        <v>3105</v>
      </c>
      <c r="C12" s="3" t="s">
        <v>7215</v>
      </c>
      <c r="D12" s="6">
        <v>5845</v>
      </c>
      <c r="E12" s="8">
        <v>2476</v>
      </c>
      <c r="F12" t="s">
        <v>8220</v>
      </c>
      <c r="G12" t="s">
        <v>8223</v>
      </c>
      <c r="H12" t="s">
        <v>8245</v>
      </c>
      <c r="I12">
        <v>1413694800</v>
      </c>
      <c r="J12">
        <v>1408986916</v>
      </c>
      <c r="K12" t="b">
        <v>0</v>
      </c>
      <c r="L12">
        <v>31</v>
      </c>
      <c r="M12" t="b">
        <v>0</v>
      </c>
      <c r="N12" t="s">
        <v>8301</v>
      </c>
      <c r="O12">
        <v>42</v>
      </c>
      <c r="P12" s="9">
        <v>79.87</v>
      </c>
      <c r="Q12" s="12" t="s">
        <v>8323</v>
      </c>
      <c r="R12" t="s">
        <v>8324</v>
      </c>
      <c r="S12" s="15">
        <v>41876.718935185185</v>
      </c>
      <c r="T12" s="15">
        <v>41931.208333333336</v>
      </c>
    </row>
    <row r="13" spans="1:20" ht="43.5" x14ac:dyDescent="0.35">
      <c r="A13">
        <v>3081</v>
      </c>
      <c r="B13" s="3" t="s">
        <v>3081</v>
      </c>
      <c r="C13" s="3" t="s">
        <v>7191</v>
      </c>
      <c r="D13" s="6">
        <v>1000000</v>
      </c>
      <c r="E13" s="8">
        <v>2103</v>
      </c>
      <c r="F13" t="s">
        <v>8220</v>
      </c>
      <c r="G13" t="s">
        <v>8223</v>
      </c>
      <c r="H13" t="s">
        <v>8245</v>
      </c>
      <c r="I13">
        <v>1442722891</v>
      </c>
      <c r="J13">
        <v>1440130891</v>
      </c>
      <c r="K13" t="b">
        <v>0</v>
      </c>
      <c r="L13">
        <v>5</v>
      </c>
      <c r="M13" t="b">
        <v>0</v>
      </c>
      <c r="N13" t="s">
        <v>8301</v>
      </c>
      <c r="O13">
        <v>0</v>
      </c>
      <c r="P13" s="9">
        <v>420.6</v>
      </c>
      <c r="Q13" s="12" t="s">
        <v>8323</v>
      </c>
      <c r="R13" t="s">
        <v>8324</v>
      </c>
      <c r="S13" s="15">
        <v>42237.181608796294</v>
      </c>
      <c r="T13" s="15">
        <v>42267.181608796294</v>
      </c>
    </row>
    <row r="14" spans="1:20" ht="43.5" x14ac:dyDescent="0.35">
      <c r="A14">
        <v>3100</v>
      </c>
      <c r="B14" s="3" t="s">
        <v>3100</v>
      </c>
      <c r="C14" s="3" t="s">
        <v>7210</v>
      </c>
      <c r="D14" s="6">
        <v>12000</v>
      </c>
      <c r="E14" s="8">
        <v>1827</v>
      </c>
      <c r="F14" t="s">
        <v>8220</v>
      </c>
      <c r="G14" t="s">
        <v>8223</v>
      </c>
      <c r="H14" t="s">
        <v>8245</v>
      </c>
      <c r="I14">
        <v>1413816975</v>
      </c>
      <c r="J14">
        <v>1411224975</v>
      </c>
      <c r="K14" t="b">
        <v>0</v>
      </c>
      <c r="L14">
        <v>13</v>
      </c>
      <c r="M14" t="b">
        <v>0</v>
      </c>
      <c r="N14" t="s">
        <v>8301</v>
      </c>
      <c r="O14">
        <v>15</v>
      </c>
      <c r="P14" s="9">
        <v>140.54</v>
      </c>
      <c r="Q14" s="12" t="s">
        <v>8323</v>
      </c>
      <c r="R14" t="s">
        <v>8324</v>
      </c>
      <c r="S14" s="15">
        <v>41902.622395833336</v>
      </c>
      <c r="T14" s="15">
        <v>41932.622395833336</v>
      </c>
    </row>
    <row r="15" spans="1:20" ht="43.5" x14ac:dyDescent="0.35">
      <c r="A15">
        <v>3098</v>
      </c>
      <c r="B15" s="3" t="s">
        <v>3098</v>
      </c>
      <c r="C15" s="3" t="s">
        <v>7208</v>
      </c>
      <c r="D15" s="6">
        <v>48725</v>
      </c>
      <c r="E15" s="8">
        <v>1758</v>
      </c>
      <c r="F15" t="s">
        <v>8220</v>
      </c>
      <c r="G15" t="s">
        <v>8223</v>
      </c>
      <c r="H15" t="s">
        <v>8245</v>
      </c>
      <c r="I15">
        <v>1454890620</v>
      </c>
      <c r="J15">
        <v>1450724449</v>
      </c>
      <c r="K15" t="b">
        <v>0</v>
      </c>
      <c r="L15">
        <v>27</v>
      </c>
      <c r="M15" t="b">
        <v>0</v>
      </c>
      <c r="N15" t="s">
        <v>8301</v>
      </c>
      <c r="O15">
        <v>4</v>
      </c>
      <c r="P15" s="9">
        <v>65.11</v>
      </c>
      <c r="Q15" s="12" t="s">
        <v>8323</v>
      </c>
      <c r="R15" t="s">
        <v>8324</v>
      </c>
      <c r="S15" s="15">
        <v>42359.792233796295</v>
      </c>
      <c r="T15" s="15">
        <v>42408.01180555555</v>
      </c>
    </row>
    <row r="16" spans="1:20" x14ac:dyDescent="0.35">
      <c r="A16">
        <v>3076</v>
      </c>
      <c r="B16" s="3" t="s">
        <v>3076</v>
      </c>
      <c r="C16" s="3" t="s">
        <v>7186</v>
      </c>
      <c r="D16" s="6">
        <v>10000</v>
      </c>
      <c r="E16" s="8">
        <v>1506</v>
      </c>
      <c r="F16" t="s">
        <v>8220</v>
      </c>
      <c r="G16" t="s">
        <v>8223</v>
      </c>
      <c r="H16" t="s">
        <v>8245</v>
      </c>
      <c r="I16">
        <v>1444405123</v>
      </c>
      <c r="J16">
        <v>1439221123</v>
      </c>
      <c r="K16" t="b">
        <v>0</v>
      </c>
      <c r="L16">
        <v>50</v>
      </c>
      <c r="M16" t="b">
        <v>0</v>
      </c>
      <c r="N16" t="s">
        <v>8301</v>
      </c>
      <c r="O16">
        <v>15</v>
      </c>
      <c r="P16" s="9">
        <v>30.12</v>
      </c>
      <c r="Q16" s="12" t="s">
        <v>8323</v>
      </c>
      <c r="R16" t="s">
        <v>8324</v>
      </c>
      <c r="S16" s="15">
        <v>42226.651886574073</v>
      </c>
      <c r="T16" s="15">
        <v>42286.651886574073</v>
      </c>
    </row>
    <row r="17" spans="1:20" ht="29" x14ac:dyDescent="0.35">
      <c r="A17">
        <v>3075</v>
      </c>
      <c r="B17" s="3" t="s">
        <v>3075</v>
      </c>
      <c r="C17" s="3" t="s">
        <v>7185</v>
      </c>
      <c r="D17" s="6">
        <v>15000</v>
      </c>
      <c r="E17" s="8">
        <v>1296</v>
      </c>
      <c r="F17" t="s">
        <v>8220</v>
      </c>
      <c r="G17" t="s">
        <v>8223</v>
      </c>
      <c r="H17" t="s">
        <v>8245</v>
      </c>
      <c r="I17">
        <v>1471573640</v>
      </c>
      <c r="J17">
        <v>1467253640</v>
      </c>
      <c r="K17" t="b">
        <v>0</v>
      </c>
      <c r="L17">
        <v>20</v>
      </c>
      <c r="M17" t="b">
        <v>0</v>
      </c>
      <c r="N17" t="s">
        <v>8301</v>
      </c>
      <c r="O17">
        <v>9</v>
      </c>
      <c r="P17" s="9">
        <v>64.8</v>
      </c>
      <c r="Q17" s="12" t="s">
        <v>8323</v>
      </c>
      <c r="R17" t="s">
        <v>8324</v>
      </c>
      <c r="S17" s="15">
        <v>42551.102314814809</v>
      </c>
      <c r="T17" s="15">
        <v>42601.102314814809</v>
      </c>
    </row>
    <row r="18" spans="1:20" ht="29" x14ac:dyDescent="0.35">
      <c r="A18">
        <v>3092</v>
      </c>
      <c r="B18" s="3" t="s">
        <v>3092</v>
      </c>
      <c r="C18" s="3" t="s">
        <v>7202</v>
      </c>
      <c r="D18" s="6">
        <v>100000</v>
      </c>
      <c r="E18" s="8">
        <v>1183.19</v>
      </c>
      <c r="F18" t="s">
        <v>8220</v>
      </c>
      <c r="G18" t="s">
        <v>8223</v>
      </c>
      <c r="H18" t="s">
        <v>8245</v>
      </c>
      <c r="I18">
        <v>1444946400</v>
      </c>
      <c r="J18">
        <v>1441723912</v>
      </c>
      <c r="K18" t="b">
        <v>0</v>
      </c>
      <c r="L18">
        <v>21</v>
      </c>
      <c r="M18" t="b">
        <v>0</v>
      </c>
      <c r="N18" t="s">
        <v>8301</v>
      </c>
      <c r="O18">
        <v>1</v>
      </c>
      <c r="P18" s="9">
        <v>56.34</v>
      </c>
      <c r="Q18" s="12" t="s">
        <v>8323</v>
      </c>
      <c r="R18" t="s">
        <v>8324</v>
      </c>
      <c r="S18" s="15">
        <v>42255.619351851856</v>
      </c>
      <c r="T18" s="15">
        <v>42292.916666666672</v>
      </c>
    </row>
    <row r="19" spans="1:20" ht="43.5" x14ac:dyDescent="0.35">
      <c r="A19">
        <v>2947</v>
      </c>
      <c r="B19" s="3" t="s">
        <v>2947</v>
      </c>
      <c r="C19" s="3" t="s">
        <v>7057</v>
      </c>
      <c r="D19" s="6">
        <v>25000</v>
      </c>
      <c r="E19" s="8">
        <v>1072</v>
      </c>
      <c r="F19" t="s">
        <v>8220</v>
      </c>
      <c r="G19" t="s">
        <v>8223</v>
      </c>
      <c r="H19" t="s">
        <v>8245</v>
      </c>
      <c r="I19">
        <v>1480007460</v>
      </c>
      <c r="J19">
        <v>1475760567</v>
      </c>
      <c r="K19" t="b">
        <v>0</v>
      </c>
      <c r="L19">
        <v>13</v>
      </c>
      <c r="M19" t="b">
        <v>0</v>
      </c>
      <c r="N19" t="s">
        <v>8301</v>
      </c>
      <c r="O19">
        <v>4</v>
      </c>
      <c r="P19" s="9">
        <v>82.46</v>
      </c>
      <c r="Q19" s="12" t="s">
        <v>8323</v>
      </c>
      <c r="R19" t="s">
        <v>8324</v>
      </c>
      <c r="S19" s="15">
        <v>42649.562118055561</v>
      </c>
      <c r="T19" s="15">
        <v>42698.715972222228</v>
      </c>
    </row>
    <row r="20" spans="1:20" ht="43.5" x14ac:dyDescent="0.35">
      <c r="A20">
        <v>3091</v>
      </c>
      <c r="B20" s="3" t="s">
        <v>3091</v>
      </c>
      <c r="C20" s="3" t="s">
        <v>7201</v>
      </c>
      <c r="D20" s="6">
        <v>5000</v>
      </c>
      <c r="E20" s="8">
        <v>796</v>
      </c>
      <c r="F20" t="s">
        <v>8220</v>
      </c>
      <c r="G20" t="s">
        <v>8223</v>
      </c>
      <c r="H20" t="s">
        <v>8245</v>
      </c>
      <c r="I20">
        <v>1471214743</v>
      </c>
      <c r="J20">
        <v>1468622743</v>
      </c>
      <c r="K20" t="b">
        <v>0</v>
      </c>
      <c r="L20">
        <v>9</v>
      </c>
      <c r="M20" t="b">
        <v>0</v>
      </c>
      <c r="N20" t="s">
        <v>8301</v>
      </c>
      <c r="O20">
        <v>16</v>
      </c>
      <c r="P20" s="9">
        <v>88.44</v>
      </c>
      <c r="Q20" s="12" t="s">
        <v>8323</v>
      </c>
      <c r="R20" t="s">
        <v>8324</v>
      </c>
      <c r="S20" s="15">
        <v>42566.948414351849</v>
      </c>
      <c r="T20" s="15">
        <v>42596.948414351849</v>
      </c>
    </row>
    <row r="21" spans="1:20" ht="29" x14ac:dyDescent="0.35">
      <c r="A21">
        <v>3096</v>
      </c>
      <c r="B21" s="3" t="s">
        <v>3096</v>
      </c>
      <c r="C21" s="3" t="s">
        <v>7206</v>
      </c>
      <c r="D21" s="6">
        <v>20000</v>
      </c>
      <c r="E21" s="8">
        <v>795</v>
      </c>
      <c r="F21" t="s">
        <v>8220</v>
      </c>
      <c r="G21" t="s">
        <v>8223</v>
      </c>
      <c r="H21" t="s">
        <v>8245</v>
      </c>
      <c r="I21">
        <v>1432151326</v>
      </c>
      <c r="J21">
        <v>1429559326</v>
      </c>
      <c r="K21" t="b">
        <v>0</v>
      </c>
      <c r="L21">
        <v>14</v>
      </c>
      <c r="M21" t="b">
        <v>0</v>
      </c>
      <c r="N21" t="s">
        <v>8301</v>
      </c>
      <c r="O21">
        <v>4</v>
      </c>
      <c r="P21" s="9">
        <v>56.79</v>
      </c>
      <c r="Q21" s="12" t="s">
        <v>8323</v>
      </c>
      <c r="R21" t="s">
        <v>8324</v>
      </c>
      <c r="S21" s="15">
        <v>42114.825532407413</v>
      </c>
      <c r="T21" s="15">
        <v>42144.825532407413</v>
      </c>
    </row>
    <row r="22" spans="1:20" ht="29" x14ac:dyDescent="0.35">
      <c r="A22">
        <v>3073</v>
      </c>
      <c r="B22" s="3" t="s">
        <v>3073</v>
      </c>
      <c r="C22" s="3" t="s">
        <v>7183</v>
      </c>
      <c r="D22" s="6">
        <v>2800000</v>
      </c>
      <c r="E22" s="8">
        <v>645</v>
      </c>
      <c r="F22" t="s">
        <v>8220</v>
      </c>
      <c r="G22" t="s">
        <v>8223</v>
      </c>
      <c r="H22" t="s">
        <v>8245</v>
      </c>
      <c r="I22">
        <v>1434309540</v>
      </c>
      <c r="J22">
        <v>1429287900</v>
      </c>
      <c r="K22" t="b">
        <v>0</v>
      </c>
      <c r="L22">
        <v>7</v>
      </c>
      <c r="M22" t="b">
        <v>0</v>
      </c>
      <c r="N22" t="s">
        <v>8301</v>
      </c>
      <c r="O22">
        <v>0</v>
      </c>
      <c r="P22" s="9">
        <v>92.14</v>
      </c>
      <c r="Q22" s="12" t="s">
        <v>8323</v>
      </c>
      <c r="R22" t="s">
        <v>8324</v>
      </c>
      <c r="S22" s="15">
        <v>42111.684027777781</v>
      </c>
      <c r="T22" s="15">
        <v>42169.804861111115</v>
      </c>
    </row>
    <row r="23" spans="1:20" ht="43.5" x14ac:dyDescent="0.35">
      <c r="A23">
        <v>3085</v>
      </c>
      <c r="B23" s="3" t="s">
        <v>3085</v>
      </c>
      <c r="C23" s="3" t="s">
        <v>7195</v>
      </c>
      <c r="D23" s="6">
        <v>25000</v>
      </c>
      <c r="E23" s="8">
        <v>610</v>
      </c>
      <c r="F23" t="s">
        <v>8220</v>
      </c>
      <c r="G23" t="s">
        <v>8223</v>
      </c>
      <c r="H23" t="s">
        <v>8245</v>
      </c>
      <c r="I23">
        <v>1443561159</v>
      </c>
      <c r="J23">
        <v>1440969159</v>
      </c>
      <c r="K23" t="b">
        <v>0</v>
      </c>
      <c r="L23">
        <v>9</v>
      </c>
      <c r="M23" t="b">
        <v>0</v>
      </c>
      <c r="N23" t="s">
        <v>8301</v>
      </c>
      <c r="O23">
        <v>2</v>
      </c>
      <c r="P23" s="9">
        <v>67.78</v>
      </c>
      <c r="Q23" s="12" t="s">
        <v>8323</v>
      </c>
      <c r="R23" t="s">
        <v>8324</v>
      </c>
      <c r="S23" s="15">
        <v>42246.883784722217</v>
      </c>
      <c r="T23" s="15">
        <v>42276.883784722217</v>
      </c>
    </row>
    <row r="24" spans="1:20" ht="29" x14ac:dyDescent="0.35">
      <c r="A24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>
        <v>1474150138</v>
      </c>
      <c r="K24" t="b">
        <v>0</v>
      </c>
      <c r="L24">
        <v>23</v>
      </c>
      <c r="M24" t="b">
        <v>0</v>
      </c>
      <c r="N24" t="s">
        <v>8301</v>
      </c>
      <c r="O24">
        <v>20</v>
      </c>
      <c r="P24" s="9">
        <v>25.52</v>
      </c>
      <c r="Q24" s="12" t="s">
        <v>8323</v>
      </c>
      <c r="R24" t="s">
        <v>8324</v>
      </c>
      <c r="S24" s="15">
        <v>42630.922893518517</v>
      </c>
      <c r="T24" s="15">
        <v>42665.922893518517</v>
      </c>
    </row>
    <row r="25" spans="1:20" ht="43.5" x14ac:dyDescent="0.35">
      <c r="A25">
        <v>3112</v>
      </c>
      <c r="B25" s="3" t="s">
        <v>3112</v>
      </c>
      <c r="C25" s="3" t="s">
        <v>7222</v>
      </c>
      <c r="D25" s="6">
        <v>11000</v>
      </c>
      <c r="E25" s="8">
        <v>521</v>
      </c>
      <c r="F25" t="s">
        <v>8220</v>
      </c>
      <c r="G25" t="s">
        <v>8223</v>
      </c>
      <c r="H25" t="s">
        <v>8245</v>
      </c>
      <c r="I25">
        <v>1477968934</v>
      </c>
      <c r="J25">
        <v>1472784934</v>
      </c>
      <c r="K25" t="b">
        <v>0</v>
      </c>
      <c r="L25">
        <v>9</v>
      </c>
      <c r="M25" t="b">
        <v>0</v>
      </c>
      <c r="N25" t="s">
        <v>8301</v>
      </c>
      <c r="O25">
        <v>5</v>
      </c>
      <c r="P25" s="9">
        <v>57.89</v>
      </c>
      <c r="Q25" s="12" t="s">
        <v>8323</v>
      </c>
      <c r="R25" t="s">
        <v>8324</v>
      </c>
      <c r="S25" s="15">
        <v>42615.121921296297</v>
      </c>
      <c r="T25" s="15">
        <v>42675.121921296297</v>
      </c>
    </row>
    <row r="26" spans="1:20" ht="43.5" x14ac:dyDescent="0.35">
      <c r="A26">
        <v>3084</v>
      </c>
      <c r="B26" s="3" t="s">
        <v>3084</v>
      </c>
      <c r="C26" s="3" t="s">
        <v>7194</v>
      </c>
      <c r="D26" s="6">
        <v>4059</v>
      </c>
      <c r="E26" s="8">
        <v>470</v>
      </c>
      <c r="F26" t="s">
        <v>8220</v>
      </c>
      <c r="G26" t="s">
        <v>8223</v>
      </c>
      <c r="H26" t="s">
        <v>8245</v>
      </c>
      <c r="I26">
        <v>1430851680</v>
      </c>
      <c r="J26">
        <v>1428340931</v>
      </c>
      <c r="K26" t="b">
        <v>0</v>
      </c>
      <c r="L26">
        <v>6</v>
      </c>
      <c r="M26" t="b">
        <v>0</v>
      </c>
      <c r="N26" t="s">
        <v>8301</v>
      </c>
      <c r="O26">
        <v>12</v>
      </c>
      <c r="P26" s="9">
        <v>78.33</v>
      </c>
      <c r="Q26" s="12" t="s">
        <v>8323</v>
      </c>
      <c r="R26" t="s">
        <v>8324</v>
      </c>
      <c r="S26" s="15">
        <v>42100.723738425921</v>
      </c>
      <c r="T26" s="15">
        <v>42129.783333333333</v>
      </c>
    </row>
    <row r="27" spans="1:20" ht="43.5" x14ac:dyDescent="0.35">
      <c r="A27">
        <v>3059</v>
      </c>
      <c r="B27" s="3" t="s">
        <v>3059</v>
      </c>
      <c r="C27" s="3" t="s">
        <v>7169</v>
      </c>
      <c r="D27" s="6">
        <v>15000</v>
      </c>
      <c r="E27" s="8">
        <v>451</v>
      </c>
      <c r="F27" t="s">
        <v>8220</v>
      </c>
      <c r="G27" t="s">
        <v>8223</v>
      </c>
      <c r="H27" t="s">
        <v>8245</v>
      </c>
      <c r="I27">
        <v>1407536846</v>
      </c>
      <c r="J27">
        <v>1404944846</v>
      </c>
      <c r="K27" t="b">
        <v>0</v>
      </c>
      <c r="L27">
        <v>11</v>
      </c>
      <c r="M27" t="b">
        <v>0</v>
      </c>
      <c r="N27" t="s">
        <v>8301</v>
      </c>
      <c r="O27">
        <v>3</v>
      </c>
      <c r="P27" s="9">
        <v>41</v>
      </c>
      <c r="Q27" s="12" t="s">
        <v>8323</v>
      </c>
      <c r="R27" t="s">
        <v>8324</v>
      </c>
      <c r="S27" s="15">
        <v>41829.935717592591</v>
      </c>
      <c r="T27" s="15">
        <v>41859.935717592591</v>
      </c>
    </row>
    <row r="28" spans="1:20" ht="29" x14ac:dyDescent="0.35">
      <c r="A28">
        <v>3116</v>
      </c>
      <c r="B28" s="3" t="s">
        <v>3116</v>
      </c>
      <c r="C28" s="3" t="s">
        <v>7226</v>
      </c>
      <c r="D28" s="6">
        <v>750</v>
      </c>
      <c r="E28" s="8">
        <v>430</v>
      </c>
      <c r="F28" t="s">
        <v>8220</v>
      </c>
      <c r="G28" t="s">
        <v>8223</v>
      </c>
      <c r="H28" t="s">
        <v>8245</v>
      </c>
      <c r="I28">
        <v>1427890925</v>
      </c>
      <c r="J28">
        <v>1426681325</v>
      </c>
      <c r="K28" t="b">
        <v>0</v>
      </c>
      <c r="L28">
        <v>10</v>
      </c>
      <c r="M28" t="b">
        <v>0</v>
      </c>
      <c r="N28" t="s">
        <v>8301</v>
      </c>
      <c r="O28">
        <v>57</v>
      </c>
      <c r="P28" s="9">
        <v>43</v>
      </c>
      <c r="Q28" s="12" t="s">
        <v>8323</v>
      </c>
      <c r="R28" t="s">
        <v>8324</v>
      </c>
      <c r="S28" s="15">
        <v>42081.515335648146</v>
      </c>
      <c r="T28" s="15">
        <v>42095.515335648146</v>
      </c>
    </row>
    <row r="29" spans="1:20" ht="43.5" x14ac:dyDescent="0.35">
      <c r="A29">
        <v>3080</v>
      </c>
      <c r="B29" s="3" t="s">
        <v>3080</v>
      </c>
      <c r="C29" s="3" t="s">
        <v>7190</v>
      </c>
      <c r="D29" s="6">
        <v>2000000</v>
      </c>
      <c r="E29" s="8">
        <v>376</v>
      </c>
      <c r="F29" t="s">
        <v>8220</v>
      </c>
      <c r="G29" t="s">
        <v>8223</v>
      </c>
      <c r="H29" t="s">
        <v>8245</v>
      </c>
      <c r="I29">
        <v>1419644444</v>
      </c>
      <c r="J29">
        <v>1414456844</v>
      </c>
      <c r="K29" t="b">
        <v>0</v>
      </c>
      <c r="L29">
        <v>7</v>
      </c>
      <c r="M29" t="b">
        <v>0</v>
      </c>
      <c r="N29" t="s">
        <v>8301</v>
      </c>
      <c r="O29">
        <v>0</v>
      </c>
      <c r="P29" s="9">
        <v>53.71</v>
      </c>
      <c r="Q29" s="12" t="s">
        <v>8323</v>
      </c>
      <c r="R29" t="s">
        <v>8324</v>
      </c>
      <c r="S29" s="15">
        <v>41940.028287037036</v>
      </c>
      <c r="T29" s="15">
        <v>42000.0699537037</v>
      </c>
    </row>
    <row r="30" spans="1:20" ht="29" x14ac:dyDescent="0.35">
      <c r="A30">
        <v>3060</v>
      </c>
      <c r="B30" s="3" t="s">
        <v>3060</v>
      </c>
      <c r="C30" s="3" t="s">
        <v>7170</v>
      </c>
      <c r="D30" s="6">
        <v>220000</v>
      </c>
      <c r="E30" s="8">
        <v>335</v>
      </c>
      <c r="F30" t="s">
        <v>8220</v>
      </c>
      <c r="G30" t="s">
        <v>8223</v>
      </c>
      <c r="H30" t="s">
        <v>8245</v>
      </c>
      <c r="I30">
        <v>1443422134</v>
      </c>
      <c r="J30">
        <v>1440830134</v>
      </c>
      <c r="K30" t="b">
        <v>0</v>
      </c>
      <c r="L30">
        <v>6</v>
      </c>
      <c r="M30" t="b">
        <v>0</v>
      </c>
      <c r="N30" t="s">
        <v>8301</v>
      </c>
      <c r="O30">
        <v>0</v>
      </c>
      <c r="P30" s="9">
        <v>55.83</v>
      </c>
      <c r="Q30" s="12" t="s">
        <v>8323</v>
      </c>
      <c r="R30" t="s">
        <v>8324</v>
      </c>
      <c r="S30" s="15">
        <v>42245.274699074071</v>
      </c>
      <c r="T30" s="15">
        <v>42275.274699074071</v>
      </c>
    </row>
    <row r="31" spans="1:20" ht="43.5" x14ac:dyDescent="0.35">
      <c r="A31">
        <v>3099</v>
      </c>
      <c r="B31" s="3" t="s">
        <v>3099</v>
      </c>
      <c r="C31" s="3" t="s">
        <v>7209</v>
      </c>
      <c r="D31" s="6">
        <v>2000</v>
      </c>
      <c r="E31" s="8">
        <v>278</v>
      </c>
      <c r="F31" t="s">
        <v>8220</v>
      </c>
      <c r="G31" t="s">
        <v>8223</v>
      </c>
      <c r="H31" t="s">
        <v>8245</v>
      </c>
      <c r="I31">
        <v>1455251591</v>
      </c>
      <c r="J31">
        <v>1452659591</v>
      </c>
      <c r="K31" t="b">
        <v>0</v>
      </c>
      <c r="L31">
        <v>5</v>
      </c>
      <c r="M31" t="b">
        <v>0</v>
      </c>
      <c r="N31" t="s">
        <v>8301</v>
      </c>
      <c r="O31">
        <v>14</v>
      </c>
      <c r="P31" s="9">
        <v>55.6</v>
      </c>
      <c r="Q31" s="12" t="s">
        <v>8323</v>
      </c>
      <c r="R31" t="s">
        <v>8324</v>
      </c>
      <c r="S31" s="15">
        <v>42382.189710648148</v>
      </c>
      <c r="T31" s="15">
        <v>42412.189710648148</v>
      </c>
    </row>
    <row r="32" spans="1:20" ht="43.5" x14ac:dyDescent="0.35">
      <c r="A32">
        <v>3068</v>
      </c>
      <c r="B32" s="3" t="s">
        <v>3068</v>
      </c>
      <c r="C32" s="3" t="s">
        <v>7178</v>
      </c>
      <c r="D32" s="6">
        <v>250000</v>
      </c>
      <c r="E32" s="8">
        <v>175</v>
      </c>
      <c r="F32" t="s">
        <v>8220</v>
      </c>
      <c r="G32" t="s">
        <v>8223</v>
      </c>
      <c r="H32" t="s">
        <v>8245</v>
      </c>
      <c r="I32">
        <v>1445013352</v>
      </c>
      <c r="J32">
        <v>1442421352</v>
      </c>
      <c r="K32" t="b">
        <v>0</v>
      </c>
      <c r="L32">
        <v>2</v>
      </c>
      <c r="M32" t="b">
        <v>0</v>
      </c>
      <c r="N32" t="s">
        <v>8301</v>
      </c>
      <c r="O32">
        <v>0</v>
      </c>
      <c r="P32" s="9">
        <v>87.5</v>
      </c>
      <c r="Q32" s="12" t="s">
        <v>8323</v>
      </c>
      <c r="R32" t="s">
        <v>8324</v>
      </c>
      <c r="S32" s="15">
        <v>42263.691574074073</v>
      </c>
      <c r="T32" s="15">
        <v>42293.691574074073</v>
      </c>
    </row>
    <row r="33" spans="1:20" ht="43.5" x14ac:dyDescent="0.35">
      <c r="A33">
        <v>3069</v>
      </c>
      <c r="B33" s="3" t="s">
        <v>3069</v>
      </c>
      <c r="C33" s="3" t="s">
        <v>7179</v>
      </c>
      <c r="D33" s="6">
        <v>1000</v>
      </c>
      <c r="E33" s="8">
        <v>141</v>
      </c>
      <c r="F33" t="s">
        <v>8220</v>
      </c>
      <c r="G33" t="s">
        <v>8223</v>
      </c>
      <c r="H33" t="s">
        <v>8245</v>
      </c>
      <c r="I33">
        <v>1418587234</v>
      </c>
      <c r="J33">
        <v>1415995234</v>
      </c>
      <c r="K33" t="b">
        <v>0</v>
      </c>
      <c r="L33">
        <v>7</v>
      </c>
      <c r="M33" t="b">
        <v>0</v>
      </c>
      <c r="N33" t="s">
        <v>8301</v>
      </c>
      <c r="O33">
        <v>14</v>
      </c>
      <c r="P33" s="9">
        <v>20.14</v>
      </c>
      <c r="Q33" s="12" t="s">
        <v>8323</v>
      </c>
      <c r="R33" t="s">
        <v>8324</v>
      </c>
      <c r="S33" s="15">
        <v>41957.833726851852</v>
      </c>
      <c r="T33" s="15">
        <v>41987.833726851852</v>
      </c>
    </row>
    <row r="34" spans="1:20" ht="29" x14ac:dyDescent="0.35">
      <c r="A34">
        <v>3088</v>
      </c>
      <c r="B34" s="3" t="s">
        <v>3088</v>
      </c>
      <c r="C34" s="3" t="s">
        <v>7198</v>
      </c>
      <c r="D34" s="6">
        <v>65000</v>
      </c>
      <c r="E34" s="8">
        <v>126</v>
      </c>
      <c r="F34" t="s">
        <v>8220</v>
      </c>
      <c r="G34" t="s">
        <v>8223</v>
      </c>
      <c r="H34" t="s">
        <v>8245</v>
      </c>
      <c r="I34">
        <v>1420724460</v>
      </c>
      <c r="J34">
        <v>1418046247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 s="9">
        <v>42</v>
      </c>
      <c r="Q34" s="12" t="s">
        <v>8323</v>
      </c>
      <c r="R34" t="s">
        <v>8324</v>
      </c>
      <c r="S34" s="15">
        <v>41981.57230324074</v>
      </c>
      <c r="T34" s="15">
        <v>42012.570138888885</v>
      </c>
    </row>
    <row r="35" spans="1:20" ht="43.5" x14ac:dyDescent="0.35">
      <c r="A35">
        <v>3087</v>
      </c>
      <c r="B35" s="3" t="s">
        <v>3087</v>
      </c>
      <c r="C35" s="3" t="s">
        <v>7197</v>
      </c>
      <c r="D35" s="6">
        <v>20000</v>
      </c>
      <c r="E35" s="8">
        <v>125</v>
      </c>
      <c r="F35" t="s">
        <v>8220</v>
      </c>
      <c r="G35" t="s">
        <v>8223</v>
      </c>
      <c r="H35" t="s">
        <v>8245</v>
      </c>
      <c r="I35">
        <v>1482294990</v>
      </c>
      <c r="J35">
        <v>1477107390</v>
      </c>
      <c r="K35" t="b">
        <v>0</v>
      </c>
      <c r="L35">
        <v>2</v>
      </c>
      <c r="M35" t="b">
        <v>0</v>
      </c>
      <c r="N35" t="s">
        <v>8301</v>
      </c>
      <c r="O35">
        <v>1</v>
      </c>
      <c r="P35" s="9">
        <v>62.5</v>
      </c>
      <c r="Q35" s="12" t="s">
        <v>8323</v>
      </c>
      <c r="R35" t="s">
        <v>8324</v>
      </c>
      <c r="S35" s="15">
        <v>42665.150347222225</v>
      </c>
      <c r="T35" s="15">
        <v>42725.192013888889</v>
      </c>
    </row>
    <row r="36" spans="1:20" ht="29" x14ac:dyDescent="0.35">
      <c r="A36">
        <v>2944</v>
      </c>
      <c r="B36" s="3" t="s">
        <v>2944</v>
      </c>
      <c r="C36" s="3" t="s">
        <v>7054</v>
      </c>
      <c r="D36" s="6">
        <v>10000</v>
      </c>
      <c r="E36" s="8">
        <v>100</v>
      </c>
      <c r="F36" t="s">
        <v>8220</v>
      </c>
      <c r="G36" t="s">
        <v>8223</v>
      </c>
      <c r="H36" t="s">
        <v>8245</v>
      </c>
      <c r="I36">
        <v>1433714198</v>
      </c>
      <c r="J36">
        <v>1431122198</v>
      </c>
      <c r="K36" t="b">
        <v>0</v>
      </c>
      <c r="L36">
        <v>1</v>
      </c>
      <c r="M36" t="b">
        <v>0</v>
      </c>
      <c r="N36" t="s">
        <v>8301</v>
      </c>
      <c r="O36">
        <v>1</v>
      </c>
      <c r="P36" s="9">
        <v>100</v>
      </c>
      <c r="Q36" s="12" t="s">
        <v>8323</v>
      </c>
      <c r="R36" t="s">
        <v>8324</v>
      </c>
      <c r="S36" s="15">
        <v>42132.9143287037</v>
      </c>
      <c r="T36" s="15">
        <v>42162.9143287037</v>
      </c>
    </row>
    <row r="37" spans="1:20" ht="29" x14ac:dyDescent="0.35">
      <c r="A37">
        <v>3052</v>
      </c>
      <c r="B37" s="3" t="s">
        <v>3052</v>
      </c>
      <c r="C37" s="3" t="s">
        <v>7162</v>
      </c>
      <c r="D37" s="6">
        <v>50000</v>
      </c>
      <c r="E37" s="8">
        <v>75</v>
      </c>
      <c r="F37" t="s">
        <v>8220</v>
      </c>
      <c r="G37" t="s">
        <v>8223</v>
      </c>
      <c r="H37" t="s">
        <v>8245</v>
      </c>
      <c r="I37">
        <v>1432828740</v>
      </c>
      <c r="J37">
        <v>1430237094</v>
      </c>
      <c r="K37" t="b">
        <v>0</v>
      </c>
      <c r="L37">
        <v>2</v>
      </c>
      <c r="M37" t="b">
        <v>0</v>
      </c>
      <c r="N37" t="s">
        <v>8301</v>
      </c>
      <c r="O37">
        <v>0</v>
      </c>
      <c r="P37" s="9">
        <v>37.5</v>
      </c>
      <c r="Q37" s="12" t="s">
        <v>8323</v>
      </c>
      <c r="R37" t="s">
        <v>8324</v>
      </c>
      <c r="S37" s="15">
        <v>42122.670069444444</v>
      </c>
      <c r="T37" s="15">
        <v>42152.665972222225</v>
      </c>
    </row>
    <row r="38" spans="1:20" ht="43.5" x14ac:dyDescent="0.35">
      <c r="A38">
        <v>3078</v>
      </c>
      <c r="B38" s="3" t="s">
        <v>3078</v>
      </c>
      <c r="C38" s="3" t="s">
        <v>7188</v>
      </c>
      <c r="D38" s="6">
        <v>60000</v>
      </c>
      <c r="E38" s="8">
        <v>71</v>
      </c>
      <c r="F38" t="s">
        <v>8220</v>
      </c>
      <c r="G38" t="s">
        <v>8223</v>
      </c>
      <c r="H38" t="s">
        <v>8245</v>
      </c>
      <c r="I38">
        <v>1424920795</v>
      </c>
      <c r="J38">
        <v>1422328795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 s="9">
        <v>23.67</v>
      </c>
      <c r="Q38" s="12" t="s">
        <v>8323</v>
      </c>
      <c r="R38" t="s">
        <v>8324</v>
      </c>
      <c r="S38" s="15">
        <v>42031.138831018514</v>
      </c>
      <c r="T38" s="15">
        <v>42061.138831018514</v>
      </c>
    </row>
    <row r="39" spans="1:20" ht="43.5" x14ac:dyDescent="0.35">
      <c r="A39">
        <v>3083</v>
      </c>
      <c r="B39" s="3" t="s">
        <v>3083</v>
      </c>
      <c r="C39" s="3" t="s">
        <v>7193</v>
      </c>
      <c r="D39" s="6">
        <v>20000</v>
      </c>
      <c r="E39" s="8">
        <v>56</v>
      </c>
      <c r="F39" t="s">
        <v>8220</v>
      </c>
      <c r="G39" t="s">
        <v>8223</v>
      </c>
      <c r="H39" t="s">
        <v>8245</v>
      </c>
      <c r="I39">
        <v>1409547600</v>
      </c>
      <c r="J39">
        <v>1406986278</v>
      </c>
      <c r="K39" t="b">
        <v>0</v>
      </c>
      <c r="L39">
        <v>3</v>
      </c>
      <c r="M39" t="b">
        <v>0</v>
      </c>
      <c r="N39" t="s">
        <v>8301</v>
      </c>
      <c r="O39">
        <v>0</v>
      </c>
      <c r="P39" s="9">
        <v>18.670000000000002</v>
      </c>
      <c r="Q39" s="12" t="s">
        <v>8323</v>
      </c>
      <c r="R39" t="s">
        <v>8324</v>
      </c>
      <c r="S39" s="15">
        <v>41853.563402777778</v>
      </c>
      <c r="T39" s="15">
        <v>41883.208333333336</v>
      </c>
    </row>
    <row r="40" spans="1:20" ht="29" x14ac:dyDescent="0.35">
      <c r="A40">
        <v>3095</v>
      </c>
      <c r="B40" s="3" t="s">
        <v>3095</v>
      </c>
      <c r="C40" s="3" t="s">
        <v>7205</v>
      </c>
      <c r="D40" s="6">
        <v>14920</v>
      </c>
      <c r="E40" s="8">
        <v>50</v>
      </c>
      <c r="F40" t="s">
        <v>8220</v>
      </c>
      <c r="G40" t="s">
        <v>8223</v>
      </c>
      <c r="H40" t="s">
        <v>8245</v>
      </c>
      <c r="I40">
        <v>1470011780</v>
      </c>
      <c r="J40">
        <v>1464827780</v>
      </c>
      <c r="K40" t="b">
        <v>0</v>
      </c>
      <c r="L40">
        <v>1</v>
      </c>
      <c r="M40" t="b">
        <v>0</v>
      </c>
      <c r="N40" t="s">
        <v>8301</v>
      </c>
      <c r="O40">
        <v>0</v>
      </c>
      <c r="P40" s="9">
        <v>50</v>
      </c>
      <c r="Q40" s="12" t="s">
        <v>8323</v>
      </c>
      <c r="R40" t="s">
        <v>8324</v>
      </c>
      <c r="S40" s="15">
        <v>42523.025231481486</v>
      </c>
      <c r="T40" s="15">
        <v>42583.025231481486</v>
      </c>
    </row>
    <row r="41" spans="1:20" ht="43.5" x14ac:dyDescent="0.35">
      <c r="A41">
        <v>3053</v>
      </c>
      <c r="B41" s="3" t="s">
        <v>3053</v>
      </c>
      <c r="C41" s="3" t="s">
        <v>7163</v>
      </c>
      <c r="D41" s="6">
        <v>10000</v>
      </c>
      <c r="E41" s="8">
        <v>40</v>
      </c>
      <c r="F41" t="s">
        <v>8220</v>
      </c>
      <c r="G41" t="s">
        <v>8223</v>
      </c>
      <c r="H41" t="s">
        <v>8245</v>
      </c>
      <c r="I41">
        <v>1412222340</v>
      </c>
      <c r="J41">
        <v>1407781013</v>
      </c>
      <c r="K41" t="b">
        <v>0</v>
      </c>
      <c r="L41">
        <v>3</v>
      </c>
      <c r="M41" t="b">
        <v>0</v>
      </c>
      <c r="N41" t="s">
        <v>8301</v>
      </c>
      <c r="O41">
        <v>0</v>
      </c>
      <c r="P41" s="9">
        <v>13.33</v>
      </c>
      <c r="Q41" s="12" t="s">
        <v>8323</v>
      </c>
      <c r="R41" t="s">
        <v>8324</v>
      </c>
      <c r="S41" s="15">
        <v>41862.761724537035</v>
      </c>
      <c r="T41" s="15">
        <v>41914.165972222225</v>
      </c>
    </row>
    <row r="42" spans="1:20" ht="29" x14ac:dyDescent="0.35">
      <c r="A42">
        <v>3108</v>
      </c>
      <c r="B42" s="3" t="s">
        <v>3108</v>
      </c>
      <c r="C42" s="3" t="s">
        <v>7218</v>
      </c>
      <c r="D42" s="6">
        <v>50000</v>
      </c>
      <c r="E42" s="8">
        <v>26</v>
      </c>
      <c r="F42" t="s">
        <v>8220</v>
      </c>
      <c r="G42" t="s">
        <v>8223</v>
      </c>
      <c r="H42" t="s">
        <v>8245</v>
      </c>
      <c r="I42">
        <v>1430234394</v>
      </c>
      <c r="J42">
        <v>1425053994</v>
      </c>
      <c r="K42" t="b">
        <v>0</v>
      </c>
      <c r="L42">
        <v>2</v>
      </c>
      <c r="M42" t="b">
        <v>0</v>
      </c>
      <c r="N42" t="s">
        <v>8301</v>
      </c>
      <c r="O42">
        <v>0</v>
      </c>
      <c r="P42" s="9">
        <v>13</v>
      </c>
      <c r="Q42" s="12" t="s">
        <v>8323</v>
      </c>
      <c r="R42" t="s">
        <v>8324</v>
      </c>
      <c r="S42" s="15">
        <v>42062.680486111116</v>
      </c>
      <c r="T42" s="15">
        <v>42122.638819444444</v>
      </c>
    </row>
    <row r="43" spans="1:20" ht="43.5" x14ac:dyDescent="0.35">
      <c r="A43">
        <v>2949</v>
      </c>
      <c r="B43" s="3" t="s">
        <v>2949</v>
      </c>
      <c r="C43" s="3" t="s">
        <v>7059</v>
      </c>
      <c r="D43" s="6">
        <v>1000</v>
      </c>
      <c r="E43" s="8">
        <v>25</v>
      </c>
      <c r="F43" t="s">
        <v>8220</v>
      </c>
      <c r="G43" t="s">
        <v>8223</v>
      </c>
      <c r="H43" t="s">
        <v>8245</v>
      </c>
      <c r="I43">
        <v>1447965917</v>
      </c>
      <c r="J43">
        <v>1445370317</v>
      </c>
      <c r="K43" t="b">
        <v>0</v>
      </c>
      <c r="L43">
        <v>2</v>
      </c>
      <c r="M43" t="b">
        <v>0</v>
      </c>
      <c r="N43" t="s">
        <v>8301</v>
      </c>
      <c r="O43">
        <v>3</v>
      </c>
      <c r="P43" s="9">
        <v>12.5</v>
      </c>
      <c r="Q43" s="12" t="s">
        <v>8323</v>
      </c>
      <c r="R43" t="s">
        <v>8324</v>
      </c>
      <c r="S43" s="15">
        <v>42297.823113425926</v>
      </c>
      <c r="T43" s="15">
        <v>42327.864780092597</v>
      </c>
    </row>
    <row r="44" spans="1:20" ht="29" x14ac:dyDescent="0.35">
      <c r="A44">
        <v>3094</v>
      </c>
      <c r="B44" s="3" t="s">
        <v>3094</v>
      </c>
      <c r="C44" s="3" t="s">
        <v>7204</v>
      </c>
      <c r="D44" s="6">
        <v>100000</v>
      </c>
      <c r="E44" s="8">
        <v>25</v>
      </c>
      <c r="F44" t="s">
        <v>8220</v>
      </c>
      <c r="G44" t="s">
        <v>8223</v>
      </c>
      <c r="H44" t="s">
        <v>8245</v>
      </c>
      <c r="I44">
        <v>1442775956</v>
      </c>
      <c r="J44">
        <v>1437591956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 s="9">
        <v>25</v>
      </c>
      <c r="Q44" s="12" t="s">
        <v>8323</v>
      </c>
      <c r="R44" t="s">
        <v>8324</v>
      </c>
      <c r="S44" s="15">
        <v>42207.795787037037</v>
      </c>
      <c r="T44" s="15">
        <v>42267.795787037037</v>
      </c>
    </row>
    <row r="45" spans="1:20" ht="43.5" x14ac:dyDescent="0.35">
      <c r="A45">
        <v>2948</v>
      </c>
      <c r="B45" s="3" t="s">
        <v>2948</v>
      </c>
      <c r="C45" s="3" t="s">
        <v>7058</v>
      </c>
      <c r="D45" s="6">
        <v>500000</v>
      </c>
      <c r="E45" s="8">
        <v>24</v>
      </c>
      <c r="F45" t="s">
        <v>8220</v>
      </c>
      <c r="G45" t="s">
        <v>8223</v>
      </c>
      <c r="H45" t="s">
        <v>8245</v>
      </c>
      <c r="I45">
        <v>1433259293</v>
      </c>
      <c r="J45">
        <v>1428075293</v>
      </c>
      <c r="K45" t="b">
        <v>0</v>
      </c>
      <c r="L45">
        <v>9</v>
      </c>
      <c r="M45" t="b">
        <v>0</v>
      </c>
      <c r="N45" t="s">
        <v>8301</v>
      </c>
      <c r="O45">
        <v>0</v>
      </c>
      <c r="P45" s="9">
        <v>2.67</v>
      </c>
      <c r="Q45" s="12" t="s">
        <v>8323</v>
      </c>
      <c r="R45" t="s">
        <v>8324</v>
      </c>
      <c r="S45" s="15">
        <v>42097.649224537032</v>
      </c>
      <c r="T45" s="15">
        <v>42157.649224537032</v>
      </c>
    </row>
    <row r="46" spans="1:20" ht="29" x14ac:dyDescent="0.35">
      <c r="A46">
        <v>3103</v>
      </c>
      <c r="B46" s="3" t="s">
        <v>3103</v>
      </c>
      <c r="C46" s="3" t="s">
        <v>7213</v>
      </c>
      <c r="D46" s="6">
        <v>4100</v>
      </c>
      <c r="E46" s="8">
        <v>11</v>
      </c>
      <c r="F46" t="s">
        <v>8220</v>
      </c>
      <c r="G46" t="s">
        <v>8223</v>
      </c>
      <c r="H46" t="s">
        <v>8245</v>
      </c>
      <c r="I46">
        <v>1434080706</v>
      </c>
      <c r="J46">
        <v>1428896706</v>
      </c>
      <c r="K46" t="b">
        <v>0</v>
      </c>
      <c r="L46">
        <v>2</v>
      </c>
      <c r="M46" t="b">
        <v>0</v>
      </c>
      <c r="N46" t="s">
        <v>8301</v>
      </c>
      <c r="O46">
        <v>0</v>
      </c>
      <c r="P46" s="9">
        <v>5.5</v>
      </c>
      <c r="Q46" s="12" t="s">
        <v>8323</v>
      </c>
      <c r="R46" t="s">
        <v>8324</v>
      </c>
      <c r="S46" s="15">
        <v>42107.156319444446</v>
      </c>
      <c r="T46" s="15">
        <v>42167.156319444446</v>
      </c>
    </row>
    <row r="47" spans="1:20" ht="43.5" x14ac:dyDescent="0.35">
      <c r="A47">
        <v>3065</v>
      </c>
      <c r="B47" s="3" t="s">
        <v>3065</v>
      </c>
      <c r="C47" s="3" t="s">
        <v>7175</v>
      </c>
      <c r="D47" s="6">
        <v>25000</v>
      </c>
      <c r="E47" s="8">
        <v>10</v>
      </c>
      <c r="F47" t="s">
        <v>8220</v>
      </c>
      <c r="G47" t="s">
        <v>8223</v>
      </c>
      <c r="H47" t="s">
        <v>8245</v>
      </c>
      <c r="I47">
        <v>1406683172</v>
      </c>
      <c r="J47">
        <v>1404523172</v>
      </c>
      <c r="K47" t="b">
        <v>0</v>
      </c>
      <c r="L47">
        <v>2</v>
      </c>
      <c r="M47" t="b">
        <v>0</v>
      </c>
      <c r="N47" t="s">
        <v>8301</v>
      </c>
      <c r="O47">
        <v>0</v>
      </c>
      <c r="P47" s="9">
        <v>5</v>
      </c>
      <c r="Q47" s="12" t="s">
        <v>8323</v>
      </c>
      <c r="R47" t="s">
        <v>8324</v>
      </c>
      <c r="S47" s="15">
        <v>41825.055231481485</v>
      </c>
      <c r="T47" s="15">
        <v>41850.055231481485</v>
      </c>
    </row>
    <row r="48" spans="1:20" ht="29" x14ac:dyDescent="0.35">
      <c r="A48">
        <v>3110</v>
      </c>
      <c r="B48" s="3" t="s">
        <v>3110</v>
      </c>
      <c r="C48" s="3" t="s">
        <v>7220</v>
      </c>
      <c r="D48" s="6">
        <v>25000</v>
      </c>
      <c r="E48" s="8">
        <v>10</v>
      </c>
      <c r="F48" t="s">
        <v>8220</v>
      </c>
      <c r="G48" t="s">
        <v>8223</v>
      </c>
      <c r="H48" t="s">
        <v>8245</v>
      </c>
      <c r="I48">
        <v>1487465119</v>
      </c>
      <c r="J48">
        <v>1484009119</v>
      </c>
      <c r="K48" t="b">
        <v>0</v>
      </c>
      <c r="L48">
        <v>1</v>
      </c>
      <c r="M48" t="b">
        <v>0</v>
      </c>
      <c r="N48" t="s">
        <v>8301</v>
      </c>
      <c r="O48">
        <v>0</v>
      </c>
      <c r="P48" s="9">
        <v>10</v>
      </c>
      <c r="Q48" s="12" t="s">
        <v>8323</v>
      </c>
      <c r="R48" t="s">
        <v>8324</v>
      </c>
      <c r="S48" s="15">
        <v>42745.031469907408</v>
      </c>
      <c r="T48" s="15">
        <v>42785.031469907408</v>
      </c>
    </row>
    <row r="49" spans="1:20" ht="43.5" x14ac:dyDescent="0.35">
      <c r="A49">
        <v>3119</v>
      </c>
      <c r="B49" s="3" t="s">
        <v>3119</v>
      </c>
      <c r="C49" s="3" t="s">
        <v>7229</v>
      </c>
      <c r="D49" s="6">
        <v>10000</v>
      </c>
      <c r="E49" s="8">
        <v>5</v>
      </c>
      <c r="F49" t="s">
        <v>8220</v>
      </c>
      <c r="G49" t="s">
        <v>8223</v>
      </c>
      <c r="H49" t="s">
        <v>8245</v>
      </c>
      <c r="I49">
        <v>1427414732</v>
      </c>
      <c r="J49">
        <v>1424826332</v>
      </c>
      <c r="K49" t="b">
        <v>0</v>
      </c>
      <c r="L49">
        <v>1</v>
      </c>
      <c r="M49" t="b">
        <v>0</v>
      </c>
      <c r="N49" t="s">
        <v>8301</v>
      </c>
      <c r="O49">
        <v>0</v>
      </c>
      <c r="P49" s="9">
        <v>5</v>
      </c>
      <c r="Q49" s="12" t="s">
        <v>8323</v>
      </c>
      <c r="R49" t="s">
        <v>8324</v>
      </c>
      <c r="S49" s="15">
        <v>42060.04550925926</v>
      </c>
      <c r="T49" s="15">
        <v>42090.003842592589</v>
      </c>
    </row>
    <row r="50" spans="1:20" ht="43.5" x14ac:dyDescent="0.35">
      <c r="A50">
        <v>3072</v>
      </c>
      <c r="B50" s="3" t="s">
        <v>3072</v>
      </c>
      <c r="C50" s="3" t="s">
        <v>7182</v>
      </c>
      <c r="D50" s="6">
        <v>12000</v>
      </c>
      <c r="E50" s="8">
        <v>2</v>
      </c>
      <c r="F50" t="s">
        <v>8220</v>
      </c>
      <c r="G50" t="s">
        <v>8223</v>
      </c>
      <c r="H50" t="s">
        <v>8245</v>
      </c>
      <c r="I50">
        <v>1477791960</v>
      </c>
      <c r="J50">
        <v>1476549262</v>
      </c>
      <c r="K50" t="b">
        <v>0</v>
      </c>
      <c r="L50">
        <v>2</v>
      </c>
      <c r="M50" t="b">
        <v>0</v>
      </c>
      <c r="N50" t="s">
        <v>8301</v>
      </c>
      <c r="O50">
        <v>0</v>
      </c>
      <c r="P50" s="9">
        <v>1</v>
      </c>
      <c r="Q50" s="12" t="s">
        <v>8323</v>
      </c>
      <c r="R50" t="s">
        <v>8324</v>
      </c>
      <c r="S50" s="15">
        <v>42658.690532407403</v>
      </c>
      <c r="T50" s="15">
        <v>42673.073611111111</v>
      </c>
    </row>
    <row r="51" spans="1:20" ht="43.5" x14ac:dyDescent="0.35">
      <c r="A51">
        <v>2941</v>
      </c>
      <c r="B51" s="3" t="s">
        <v>2941</v>
      </c>
      <c r="C51" s="3" t="s">
        <v>7051</v>
      </c>
      <c r="D51" s="6">
        <v>25000</v>
      </c>
      <c r="E51" s="8">
        <v>1</v>
      </c>
      <c r="F51" t="s">
        <v>8220</v>
      </c>
      <c r="G51" t="s">
        <v>8223</v>
      </c>
      <c r="H51" t="s">
        <v>8245</v>
      </c>
      <c r="I51">
        <v>1425250955</v>
      </c>
      <c r="J51">
        <v>1422658955</v>
      </c>
      <c r="K51" t="b">
        <v>0</v>
      </c>
      <c r="L51">
        <v>1</v>
      </c>
      <c r="M51" t="b">
        <v>0</v>
      </c>
      <c r="N51" t="s">
        <v>8301</v>
      </c>
      <c r="O51">
        <v>0</v>
      </c>
      <c r="P51" s="9">
        <v>1</v>
      </c>
      <c r="Q51" s="12" t="s">
        <v>8323</v>
      </c>
      <c r="R51" t="s">
        <v>8324</v>
      </c>
      <c r="S51" s="15">
        <v>42034.960127314815</v>
      </c>
      <c r="T51" s="15">
        <v>42064.960127314815</v>
      </c>
    </row>
    <row r="52" spans="1:20" ht="29" x14ac:dyDescent="0.35">
      <c r="A52">
        <v>3055</v>
      </c>
      <c r="B52" s="3" t="s">
        <v>3055</v>
      </c>
      <c r="C52" s="3" t="s">
        <v>7165</v>
      </c>
      <c r="D52" s="6">
        <v>20000</v>
      </c>
      <c r="E52" s="8">
        <v>1</v>
      </c>
      <c r="F52" t="s">
        <v>8220</v>
      </c>
      <c r="G52" t="s">
        <v>8223</v>
      </c>
      <c r="H52" t="s">
        <v>8245</v>
      </c>
      <c r="I52">
        <v>1420844390</v>
      </c>
      <c r="J52">
        <v>1415660390</v>
      </c>
      <c r="K52" t="b">
        <v>0</v>
      </c>
      <c r="L52">
        <v>1</v>
      </c>
      <c r="M52" t="b">
        <v>0</v>
      </c>
      <c r="N52" t="s">
        <v>8301</v>
      </c>
      <c r="O52">
        <v>0</v>
      </c>
      <c r="P52" s="9">
        <v>1</v>
      </c>
      <c r="Q52" s="12" t="s">
        <v>8323</v>
      </c>
      <c r="R52" t="s">
        <v>8324</v>
      </c>
      <c r="S52" s="15">
        <v>41953.95821759259</v>
      </c>
      <c r="T52" s="15">
        <v>42013.95821759259</v>
      </c>
    </row>
    <row r="53" spans="1:20" ht="29" x14ac:dyDescent="0.35">
      <c r="A53">
        <v>2943</v>
      </c>
      <c r="B53" s="3" t="s">
        <v>2943</v>
      </c>
      <c r="C53" s="3" t="s">
        <v>7053</v>
      </c>
      <c r="D53" s="6">
        <v>3000</v>
      </c>
      <c r="E53" s="8">
        <v>0</v>
      </c>
      <c r="F53" t="s">
        <v>8220</v>
      </c>
      <c r="G53" t="s">
        <v>8223</v>
      </c>
      <c r="H53" t="s">
        <v>8245</v>
      </c>
      <c r="I53">
        <v>1428894380</v>
      </c>
      <c r="J53">
        <v>1426302380</v>
      </c>
      <c r="K53" t="b">
        <v>0</v>
      </c>
      <c r="L53">
        <v>0</v>
      </c>
      <c r="M53" t="b">
        <v>0</v>
      </c>
      <c r="N53" t="s">
        <v>8301</v>
      </c>
      <c r="O53">
        <v>0</v>
      </c>
      <c r="P53" s="9">
        <v>0</v>
      </c>
      <c r="Q53" s="12" t="s">
        <v>8323</v>
      </c>
      <c r="R53" t="s">
        <v>8324</v>
      </c>
      <c r="S53" s="15">
        <v>42077.129398148143</v>
      </c>
      <c r="T53" s="15">
        <v>42107.129398148143</v>
      </c>
    </row>
    <row r="54" spans="1:20" ht="43.5" x14ac:dyDescent="0.35">
      <c r="A54">
        <v>2945</v>
      </c>
      <c r="B54" s="3" t="s">
        <v>2945</v>
      </c>
      <c r="C54" s="3" t="s">
        <v>7055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1432437660</v>
      </c>
      <c r="J54">
        <v>1429845660</v>
      </c>
      <c r="K54" t="b">
        <v>0</v>
      </c>
      <c r="L54">
        <v>0</v>
      </c>
      <c r="M54" t="b">
        <v>0</v>
      </c>
      <c r="N54" t="s">
        <v>8301</v>
      </c>
      <c r="O54">
        <v>0</v>
      </c>
      <c r="P54" s="9">
        <v>0</v>
      </c>
      <c r="Q54" s="12" t="s">
        <v>8323</v>
      </c>
      <c r="R54" t="s">
        <v>8324</v>
      </c>
      <c r="S54" s="15">
        <v>42118.139583333337</v>
      </c>
      <c r="T54" s="15">
        <v>42148.139583333337</v>
      </c>
    </row>
    <row r="55" spans="1:20" ht="43.5" x14ac:dyDescent="0.35">
      <c r="A55">
        <v>2950</v>
      </c>
      <c r="B55" s="3" t="s">
        <v>2950</v>
      </c>
      <c r="C55" s="3" t="s">
        <v>7060</v>
      </c>
      <c r="D55" s="6">
        <v>5000000</v>
      </c>
      <c r="E55" s="8">
        <v>0</v>
      </c>
      <c r="F55" t="s">
        <v>8220</v>
      </c>
      <c r="G55" t="s">
        <v>8223</v>
      </c>
      <c r="H55" t="s">
        <v>8245</v>
      </c>
      <c r="I55">
        <v>1453538752</v>
      </c>
      <c r="J55">
        <v>1450946752</v>
      </c>
      <c r="K55" t="b">
        <v>0</v>
      </c>
      <c r="L55">
        <v>0</v>
      </c>
      <c r="M55" t="b">
        <v>0</v>
      </c>
      <c r="N55" t="s">
        <v>8301</v>
      </c>
      <c r="O55">
        <v>0</v>
      </c>
      <c r="P55" s="9">
        <v>0</v>
      </c>
      <c r="Q55" s="12" t="s">
        <v>8323</v>
      </c>
      <c r="R55" t="s">
        <v>8324</v>
      </c>
      <c r="S55" s="15">
        <v>42362.36518518519</v>
      </c>
      <c r="T55" s="15">
        <v>42392.36518518519</v>
      </c>
    </row>
    <row r="56" spans="1:20" ht="43.5" x14ac:dyDescent="0.35">
      <c r="A56">
        <v>3054</v>
      </c>
      <c r="B56" s="3" t="s">
        <v>3054</v>
      </c>
      <c r="C56" s="3" t="s">
        <v>7164</v>
      </c>
      <c r="D56" s="6">
        <v>300</v>
      </c>
      <c r="E56" s="8">
        <v>0</v>
      </c>
      <c r="F56" t="s">
        <v>8220</v>
      </c>
      <c r="G56" t="s">
        <v>8223</v>
      </c>
      <c r="H56" t="s">
        <v>8245</v>
      </c>
      <c r="I56">
        <v>1425258240</v>
      </c>
      <c r="J56">
        <v>1422043154</v>
      </c>
      <c r="K56" t="b">
        <v>0</v>
      </c>
      <c r="L56">
        <v>0</v>
      </c>
      <c r="M56" t="b">
        <v>0</v>
      </c>
      <c r="N56" t="s">
        <v>8301</v>
      </c>
      <c r="O56">
        <v>0</v>
      </c>
      <c r="P56" s="9">
        <v>0</v>
      </c>
      <c r="Q56" s="12" t="s">
        <v>8323</v>
      </c>
      <c r="R56" t="s">
        <v>8324</v>
      </c>
      <c r="S56" s="15">
        <v>42027.832800925928</v>
      </c>
      <c r="T56" s="15">
        <v>42065.044444444444</v>
      </c>
    </row>
    <row r="57" spans="1:20" ht="43.5" x14ac:dyDescent="0.35">
      <c r="A57">
        <v>3056</v>
      </c>
      <c r="B57" s="3" t="s">
        <v>3056</v>
      </c>
      <c r="C57" s="3" t="s">
        <v>7166</v>
      </c>
      <c r="D57" s="6">
        <v>25000</v>
      </c>
      <c r="E57" s="8">
        <v>0</v>
      </c>
      <c r="F57" t="s">
        <v>8220</v>
      </c>
      <c r="G57" t="s">
        <v>8223</v>
      </c>
      <c r="H57" t="s">
        <v>8245</v>
      </c>
      <c r="I57">
        <v>1412003784</v>
      </c>
      <c r="J57">
        <v>1406819784</v>
      </c>
      <c r="K57" t="b">
        <v>0</v>
      </c>
      <c r="L57">
        <v>0</v>
      </c>
      <c r="M57" t="b">
        <v>0</v>
      </c>
      <c r="N57" t="s">
        <v>8301</v>
      </c>
      <c r="O57">
        <v>0</v>
      </c>
      <c r="P57" s="9">
        <v>0</v>
      </c>
      <c r="Q57" s="12" t="s">
        <v>8323</v>
      </c>
      <c r="R57" t="s">
        <v>8324</v>
      </c>
      <c r="S57" s="15">
        <v>41851.636388888888</v>
      </c>
      <c r="T57" s="15">
        <v>41911.636388888888</v>
      </c>
    </row>
    <row r="58" spans="1:20" x14ac:dyDescent="0.35">
      <c r="A58">
        <v>3061</v>
      </c>
      <c r="B58" s="3" t="s">
        <v>3061</v>
      </c>
      <c r="C58" s="3" t="s">
        <v>7171</v>
      </c>
      <c r="D58" s="6">
        <v>1000000</v>
      </c>
      <c r="E58" s="8">
        <v>0</v>
      </c>
      <c r="F58" t="s">
        <v>8220</v>
      </c>
      <c r="G58" t="s">
        <v>8223</v>
      </c>
      <c r="H58" t="s">
        <v>8245</v>
      </c>
      <c r="I58">
        <v>1407955748</v>
      </c>
      <c r="J58">
        <v>1405363748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 s="9">
        <v>0</v>
      </c>
      <c r="Q58" s="12" t="s">
        <v>8323</v>
      </c>
      <c r="R58" t="s">
        <v>8324</v>
      </c>
      <c r="S58" s="15">
        <v>41834.784120370372</v>
      </c>
      <c r="T58" s="15">
        <v>41864.784120370372</v>
      </c>
    </row>
    <row r="59" spans="1:20" ht="43.5" x14ac:dyDescent="0.35">
      <c r="A59">
        <v>3082</v>
      </c>
      <c r="B59" s="3" t="s">
        <v>3082</v>
      </c>
      <c r="C59" s="3" t="s">
        <v>7192</v>
      </c>
      <c r="D59" s="6">
        <v>9000</v>
      </c>
      <c r="E59" s="8">
        <v>0</v>
      </c>
      <c r="F59" t="s">
        <v>8220</v>
      </c>
      <c r="G59" t="s">
        <v>8223</v>
      </c>
      <c r="H59" t="s">
        <v>8245</v>
      </c>
      <c r="I59">
        <v>1447628946</v>
      </c>
      <c r="J59">
        <v>1445033346</v>
      </c>
      <c r="K59" t="b">
        <v>0</v>
      </c>
      <c r="L59">
        <v>0</v>
      </c>
      <c r="M59" t="b">
        <v>0</v>
      </c>
      <c r="N59" t="s">
        <v>8301</v>
      </c>
      <c r="O59">
        <v>0</v>
      </c>
      <c r="P59" s="9">
        <v>0</v>
      </c>
      <c r="Q59" s="12" t="s">
        <v>8323</v>
      </c>
      <c r="R59" t="s">
        <v>8324</v>
      </c>
      <c r="S59" s="15">
        <v>42293.922986111109</v>
      </c>
      <c r="T59" s="15">
        <v>42323.96465277778</v>
      </c>
    </row>
    <row r="60" spans="1:20" ht="43.5" x14ac:dyDescent="0.35">
      <c r="A60">
        <v>3114</v>
      </c>
      <c r="B60" s="3" t="s">
        <v>3114</v>
      </c>
      <c r="C60" s="3" t="s">
        <v>7224</v>
      </c>
      <c r="D60" s="6">
        <v>75000</v>
      </c>
      <c r="E60" s="8">
        <v>0</v>
      </c>
      <c r="F60" t="s">
        <v>8220</v>
      </c>
      <c r="G60" t="s">
        <v>8223</v>
      </c>
      <c r="H60" t="s">
        <v>8245</v>
      </c>
      <c r="I60">
        <v>1411312250</v>
      </c>
      <c r="J60">
        <v>1406128250</v>
      </c>
      <c r="K60" t="b">
        <v>0</v>
      </c>
      <c r="L60">
        <v>0</v>
      </c>
      <c r="M60" t="b">
        <v>0</v>
      </c>
      <c r="N60" t="s">
        <v>8301</v>
      </c>
      <c r="O60">
        <v>0</v>
      </c>
      <c r="P60" s="9">
        <v>0</v>
      </c>
      <c r="Q60" s="12" t="s">
        <v>8323</v>
      </c>
      <c r="R60" t="s">
        <v>8324</v>
      </c>
      <c r="S60" s="15">
        <v>41843.632523148146</v>
      </c>
      <c r="T60" s="15">
        <v>41903.632523148146</v>
      </c>
    </row>
    <row r="61" spans="1:20" x14ac:dyDescent="0.35">
      <c r="B61" s="3"/>
      <c r="C61" s="3"/>
      <c r="D61" s="6"/>
      <c r="E61" s="8"/>
      <c r="P61" s="9"/>
      <c r="Q61" s="12"/>
      <c r="S61" s="15"/>
      <c r="T61" s="15"/>
    </row>
    <row r="62" spans="1:20" x14ac:dyDescent="0.35">
      <c r="B62" s="3"/>
      <c r="C62" s="3"/>
      <c r="D62" s="6"/>
      <c r="E62" s="8"/>
      <c r="P62" s="9"/>
      <c r="Q62" s="12"/>
      <c r="S62" s="15"/>
      <c r="T62" s="15"/>
    </row>
    <row r="63" spans="1:20" x14ac:dyDescent="0.35">
      <c r="B63" s="3"/>
      <c r="C63" s="3"/>
      <c r="D63" s="6"/>
      <c r="E63" s="8"/>
      <c r="P63" s="9"/>
      <c r="Q63" s="12"/>
      <c r="S63" s="15"/>
      <c r="T63" s="15"/>
    </row>
    <row r="64" spans="1:20" x14ac:dyDescent="0.35">
      <c r="B64" s="3"/>
      <c r="C64" s="3"/>
      <c r="D64" s="6"/>
      <c r="E64" s="8"/>
      <c r="P64" s="9"/>
      <c r="Q64" s="12"/>
      <c r="S64" s="15"/>
      <c r="T64" s="15"/>
    </row>
    <row r="65" spans="2:20" x14ac:dyDescent="0.35">
      <c r="B65" s="3"/>
      <c r="C65" s="3"/>
      <c r="D65" s="6"/>
      <c r="E65" s="8"/>
      <c r="P65" s="9"/>
      <c r="Q65" s="12"/>
      <c r="S65" s="15"/>
      <c r="T65" s="15"/>
    </row>
    <row r="66" spans="2:20" x14ac:dyDescent="0.35">
      <c r="B66" s="3"/>
      <c r="C66" s="3"/>
      <c r="D66" s="6"/>
      <c r="E66" s="8"/>
      <c r="P66" s="9"/>
      <c r="Q66" s="12"/>
      <c r="S66" s="15"/>
      <c r="T66" s="15"/>
    </row>
    <row r="67" spans="2:20" x14ac:dyDescent="0.35">
      <c r="B67" s="3"/>
      <c r="C67" s="3"/>
      <c r="D67" s="6"/>
      <c r="E67" s="8"/>
      <c r="P67" s="9"/>
      <c r="Q67" s="12"/>
      <c r="S67" s="15"/>
      <c r="T67" s="15"/>
    </row>
    <row r="68" spans="2:20" x14ac:dyDescent="0.35">
      <c r="B68" s="3"/>
      <c r="C68" s="3"/>
      <c r="D68" s="6"/>
      <c r="E68" s="8"/>
      <c r="P68" s="9"/>
      <c r="Q68" s="12"/>
      <c r="S68" s="15"/>
      <c r="T68" s="15"/>
    </row>
    <row r="69" spans="2:20" x14ac:dyDescent="0.35">
      <c r="B69" s="3"/>
      <c r="C69" s="3"/>
      <c r="D69" s="6"/>
      <c r="E69" s="8"/>
      <c r="P69" s="9"/>
      <c r="Q69" s="12"/>
      <c r="S69" s="15"/>
      <c r="T69" s="15"/>
    </row>
    <row r="70" spans="2:20" x14ac:dyDescent="0.35">
      <c r="B70" s="3"/>
      <c r="C70" s="3"/>
      <c r="D70" s="6"/>
      <c r="E70" s="8"/>
      <c r="P70" s="9"/>
      <c r="Q70" s="12"/>
      <c r="S70" s="15"/>
      <c r="T70" s="15"/>
    </row>
    <row r="71" spans="2:20" x14ac:dyDescent="0.35">
      <c r="B71" s="3"/>
      <c r="C71" s="3"/>
      <c r="D71" s="6"/>
      <c r="E71" s="8"/>
      <c r="P71" s="9"/>
      <c r="Q71" s="12"/>
      <c r="S71" s="15"/>
      <c r="T71" s="15"/>
    </row>
    <row r="72" spans="2:20" x14ac:dyDescent="0.35">
      <c r="B72" s="3"/>
      <c r="C72" s="3"/>
      <c r="D72" s="6"/>
      <c r="E72" s="8"/>
      <c r="P72" s="9"/>
      <c r="Q72" s="12"/>
      <c r="S72" s="15"/>
      <c r="T72" s="15"/>
    </row>
    <row r="73" spans="2:20" x14ac:dyDescent="0.35">
      <c r="B73" s="3"/>
      <c r="C73" s="3"/>
      <c r="D73" s="6"/>
      <c r="E73" s="8"/>
      <c r="P73" s="9"/>
      <c r="Q73" s="12"/>
      <c r="S73" s="15"/>
      <c r="T73" s="15"/>
    </row>
    <row r="74" spans="2:20" x14ac:dyDescent="0.35">
      <c r="B74" s="3"/>
      <c r="C74" s="3"/>
      <c r="D74" s="6"/>
      <c r="E74" s="8"/>
      <c r="P74" s="9"/>
      <c r="Q74" s="12"/>
      <c r="S74" s="15"/>
      <c r="T74" s="15"/>
    </row>
    <row r="75" spans="2:20" x14ac:dyDescent="0.35">
      <c r="B75" s="3"/>
      <c r="C75" s="3"/>
      <c r="D75" s="6"/>
      <c r="E75" s="8"/>
      <c r="P75" s="9"/>
      <c r="Q75" s="12"/>
      <c r="S75" s="15"/>
      <c r="T75" s="15"/>
    </row>
    <row r="76" spans="2:20" x14ac:dyDescent="0.35">
      <c r="B76" s="3"/>
      <c r="C76" s="3"/>
      <c r="D76" s="6"/>
      <c r="E76" s="8"/>
      <c r="P76" s="9"/>
      <c r="Q76" s="12"/>
      <c r="S76" s="15"/>
      <c r="T76" s="15"/>
    </row>
    <row r="77" spans="2:20" x14ac:dyDescent="0.35">
      <c r="B77" s="3"/>
      <c r="C77" s="3"/>
      <c r="D77" s="6"/>
      <c r="E77" s="8"/>
      <c r="P77" s="9"/>
      <c r="Q77" s="12"/>
      <c r="S77" s="15"/>
      <c r="T77" s="15"/>
    </row>
    <row r="78" spans="2:20" x14ac:dyDescent="0.35">
      <c r="B78" s="3"/>
      <c r="C78" s="3"/>
      <c r="D78" s="6"/>
      <c r="E78" s="8"/>
      <c r="P78" s="9"/>
      <c r="Q78" s="12"/>
      <c r="S78" s="15"/>
      <c r="T78" s="15"/>
    </row>
    <row r="79" spans="2:20" x14ac:dyDescent="0.35">
      <c r="B79" s="3"/>
      <c r="C79" s="3"/>
      <c r="D79" s="6"/>
      <c r="E79" s="8"/>
      <c r="P79" s="9"/>
      <c r="Q79" s="12"/>
      <c r="S79" s="15"/>
      <c r="T79" s="15"/>
    </row>
    <row r="80" spans="2:20" x14ac:dyDescent="0.35">
      <c r="B80" s="3"/>
      <c r="C80" s="3"/>
      <c r="D80" s="6"/>
      <c r="E80" s="8"/>
      <c r="P80" s="9"/>
      <c r="Q80" s="12"/>
      <c r="S80" s="15"/>
      <c r="T80" s="15"/>
    </row>
    <row r="81" spans="2:20" x14ac:dyDescent="0.35">
      <c r="B81" s="3"/>
      <c r="C81" s="3"/>
      <c r="D81" s="6"/>
      <c r="E81" s="8"/>
      <c r="P81" s="9"/>
      <c r="Q81" s="12"/>
      <c r="S81" s="15"/>
      <c r="T81" s="15"/>
    </row>
    <row r="82" spans="2:20" x14ac:dyDescent="0.35">
      <c r="B82" s="3"/>
      <c r="C82" s="3"/>
      <c r="D82" s="6"/>
      <c r="E82" s="8"/>
      <c r="P82" s="9"/>
      <c r="Q82" s="12"/>
      <c r="S82" s="15"/>
      <c r="T82" s="15"/>
    </row>
    <row r="83" spans="2:20" x14ac:dyDescent="0.35">
      <c r="B83" s="3"/>
      <c r="C83" s="3"/>
      <c r="D83" s="6"/>
      <c r="E83" s="8"/>
      <c r="P83" s="9"/>
      <c r="Q83" s="12"/>
      <c r="S83" s="15"/>
      <c r="T83" s="15"/>
    </row>
    <row r="84" spans="2:20" x14ac:dyDescent="0.35">
      <c r="B84" s="3"/>
      <c r="C84" s="3"/>
      <c r="D84" s="6"/>
      <c r="E84" s="8"/>
      <c r="P84" s="9"/>
      <c r="Q84" s="12"/>
      <c r="S84" s="15"/>
      <c r="T84" s="15"/>
    </row>
    <row r="85" spans="2:20" x14ac:dyDescent="0.35">
      <c r="B85" s="3"/>
      <c r="C85" s="3"/>
      <c r="D85" s="6"/>
      <c r="E85" s="8"/>
      <c r="P85" s="9"/>
      <c r="Q85" s="12"/>
      <c r="S85" s="15"/>
      <c r="T85" s="15"/>
    </row>
    <row r="86" spans="2:20" x14ac:dyDescent="0.35">
      <c r="B86" s="3"/>
      <c r="C86" s="3"/>
      <c r="D86" s="6"/>
      <c r="E86" s="8"/>
      <c r="P86" s="9"/>
      <c r="Q86" s="12"/>
      <c r="S86" s="15"/>
      <c r="T86" s="15"/>
    </row>
    <row r="87" spans="2:20" x14ac:dyDescent="0.35">
      <c r="B87" s="3"/>
      <c r="C87" s="3"/>
      <c r="D87" s="6"/>
      <c r="E87" s="8"/>
      <c r="P87" s="9"/>
      <c r="Q87" s="12"/>
      <c r="S87" s="15"/>
      <c r="T87" s="15"/>
    </row>
    <row r="88" spans="2:20" x14ac:dyDescent="0.35">
      <c r="B88" s="3"/>
      <c r="C88" s="3"/>
      <c r="D88" s="6"/>
      <c r="E88" s="8"/>
      <c r="P88" s="9"/>
      <c r="Q88" s="12"/>
      <c r="S88" s="15"/>
      <c r="T88" s="15"/>
    </row>
    <row r="89" spans="2:20" x14ac:dyDescent="0.35">
      <c r="B89" s="3"/>
      <c r="C89" s="3"/>
      <c r="D89" s="6"/>
      <c r="E89" s="8"/>
      <c r="P89" s="9"/>
      <c r="Q89" s="12"/>
      <c r="S89" s="15"/>
      <c r="T89" s="15"/>
    </row>
    <row r="90" spans="2:20" x14ac:dyDescent="0.35">
      <c r="B90" s="3"/>
      <c r="C90" s="3"/>
      <c r="D90" s="6"/>
      <c r="E90" s="8"/>
      <c r="P90" s="9"/>
      <c r="Q90" s="12"/>
      <c r="S90" s="15"/>
      <c r="T90" s="15"/>
    </row>
    <row r="91" spans="2:20" x14ac:dyDescent="0.35">
      <c r="B91" s="3"/>
      <c r="C91" s="3"/>
      <c r="D91" s="6"/>
      <c r="E91" s="8"/>
      <c r="P91" s="9"/>
      <c r="Q91" s="12"/>
      <c r="S91" s="15"/>
      <c r="T91" s="15"/>
    </row>
    <row r="92" spans="2:20" x14ac:dyDescent="0.35">
      <c r="B92" s="3"/>
      <c r="C92" s="3"/>
      <c r="D92" s="6"/>
      <c r="E92" s="8"/>
      <c r="P92" s="9"/>
      <c r="Q92" s="12"/>
      <c r="S92" s="15"/>
      <c r="T92" s="15"/>
    </row>
    <row r="93" spans="2:20" x14ac:dyDescent="0.35">
      <c r="B93" s="3"/>
      <c r="C93" s="3"/>
      <c r="D93" s="6"/>
      <c r="E93" s="8"/>
      <c r="P93" s="9"/>
      <c r="Q93" s="12"/>
      <c r="S93" s="15"/>
      <c r="T93" s="15"/>
    </row>
    <row r="94" spans="2:20" x14ac:dyDescent="0.35">
      <c r="B94" s="3"/>
      <c r="C94" s="3"/>
      <c r="D94" s="6"/>
      <c r="E94" s="8"/>
      <c r="P94" s="9"/>
      <c r="Q94" s="12"/>
      <c r="S94" s="15"/>
      <c r="T94" s="15"/>
    </row>
    <row r="95" spans="2:20" x14ac:dyDescent="0.35">
      <c r="B95" s="3"/>
      <c r="C95" s="3"/>
      <c r="D95" s="6"/>
      <c r="E95" s="8"/>
      <c r="P95" s="9"/>
      <c r="Q95" s="12"/>
      <c r="S95" s="15"/>
      <c r="T95" s="15"/>
    </row>
    <row r="96" spans="2:20" x14ac:dyDescent="0.35">
      <c r="B96" s="3"/>
      <c r="C96" s="3"/>
      <c r="D96" s="6"/>
      <c r="E96" s="8"/>
      <c r="P96" s="9"/>
      <c r="Q96" s="12"/>
      <c r="S96" s="15"/>
      <c r="T96" s="15"/>
    </row>
    <row r="97" spans="2:20" x14ac:dyDescent="0.35">
      <c r="B97" s="3"/>
      <c r="C97" s="3"/>
      <c r="D97" s="6"/>
      <c r="E97" s="8"/>
      <c r="P97" s="9"/>
      <c r="Q97" s="12"/>
      <c r="S97" s="15"/>
      <c r="T97" s="15"/>
    </row>
    <row r="98" spans="2:20" x14ac:dyDescent="0.35">
      <c r="B98" s="3"/>
      <c r="C98" s="3"/>
      <c r="D98" s="6"/>
      <c r="E98" s="8"/>
      <c r="P98" s="9"/>
      <c r="Q98" s="12"/>
      <c r="S98" s="15"/>
      <c r="T98" s="15"/>
    </row>
    <row r="99" spans="2:20" x14ac:dyDescent="0.35">
      <c r="B99" s="3"/>
      <c r="C99" s="3"/>
      <c r="D99" s="6"/>
      <c r="E99" s="8"/>
      <c r="P99" s="9"/>
      <c r="Q99" s="12"/>
      <c r="S99" s="15"/>
      <c r="T99" s="15"/>
    </row>
    <row r="100" spans="2:20" x14ac:dyDescent="0.35">
      <c r="B100" s="3"/>
      <c r="C100" s="3"/>
      <c r="D100" s="6"/>
      <c r="E100" s="8"/>
      <c r="P100" s="9"/>
      <c r="Q100" s="12"/>
      <c r="S100" s="15"/>
      <c r="T100" s="15"/>
    </row>
    <row r="101" spans="2:20" x14ac:dyDescent="0.35">
      <c r="B101" s="3"/>
      <c r="C101" s="3"/>
      <c r="D101" s="6"/>
      <c r="E101" s="8"/>
      <c r="P101" s="9"/>
      <c r="Q101" s="12"/>
      <c r="S101" s="15"/>
      <c r="T101" s="15"/>
    </row>
    <row r="102" spans="2:20" x14ac:dyDescent="0.35">
      <c r="B102" s="3"/>
      <c r="C102" s="3"/>
      <c r="D102" s="6"/>
      <c r="E102" s="8"/>
      <c r="P102" s="9"/>
      <c r="Q102" s="12"/>
      <c r="S102" s="15"/>
      <c r="T102" s="15"/>
    </row>
    <row r="103" spans="2:20" x14ac:dyDescent="0.35">
      <c r="B103" s="3"/>
      <c r="C103" s="3"/>
      <c r="D103" s="6"/>
      <c r="E103" s="8"/>
      <c r="P103" s="9"/>
      <c r="Q103" s="12"/>
      <c r="S103" s="15"/>
      <c r="T103" s="15"/>
    </row>
    <row r="104" spans="2:20" x14ac:dyDescent="0.35">
      <c r="B104" s="3"/>
      <c r="C104" s="3"/>
      <c r="D104" s="6"/>
      <c r="E104" s="8"/>
      <c r="P104" s="9"/>
      <c r="Q104" s="12"/>
      <c r="S104" s="15"/>
      <c r="T104" s="15"/>
    </row>
    <row r="105" spans="2:20" x14ac:dyDescent="0.35">
      <c r="B105" s="3"/>
      <c r="C105" s="3"/>
      <c r="D105" s="6"/>
      <c r="E105" s="8"/>
      <c r="P105" s="9"/>
      <c r="Q105" s="12"/>
      <c r="S105" s="15"/>
      <c r="T105" s="15"/>
    </row>
    <row r="106" spans="2:20" x14ac:dyDescent="0.35">
      <c r="B106" s="3"/>
      <c r="C106" s="3"/>
      <c r="D106" s="6"/>
      <c r="E106" s="8"/>
      <c r="P106" s="9"/>
      <c r="Q106" s="12"/>
      <c r="S106" s="15"/>
      <c r="T106" s="15"/>
    </row>
    <row r="107" spans="2:20" x14ac:dyDescent="0.35">
      <c r="B107" s="3"/>
      <c r="C107" s="3"/>
      <c r="D107" s="6"/>
      <c r="E107" s="8"/>
      <c r="P107" s="9"/>
      <c r="Q107" s="12"/>
      <c r="S107" s="15"/>
      <c r="T107" s="15"/>
    </row>
    <row r="108" spans="2:20" x14ac:dyDescent="0.35">
      <c r="B108" s="3"/>
      <c r="C108" s="3"/>
      <c r="D108" s="6"/>
      <c r="E108" s="8"/>
      <c r="P108" s="9"/>
      <c r="Q108" s="12"/>
      <c r="S108" s="15"/>
      <c r="T108" s="15"/>
    </row>
    <row r="109" spans="2:20" x14ac:dyDescent="0.35">
      <c r="B109" s="3"/>
      <c r="C109" s="3"/>
      <c r="D109" s="6"/>
      <c r="E109" s="8"/>
      <c r="P109" s="9"/>
      <c r="Q109" s="12"/>
      <c r="S109" s="15"/>
      <c r="T109" s="15"/>
    </row>
    <row r="110" spans="2:20" x14ac:dyDescent="0.35">
      <c r="B110" s="3"/>
      <c r="C110" s="3"/>
      <c r="D110" s="6"/>
      <c r="E110" s="8"/>
      <c r="P110" s="9"/>
      <c r="Q110" s="12"/>
      <c r="S110" s="15"/>
      <c r="T110" s="15"/>
    </row>
    <row r="111" spans="2:20" x14ac:dyDescent="0.35">
      <c r="B111" s="3"/>
      <c r="C111" s="3"/>
      <c r="D111" s="6"/>
      <c r="E111" s="8"/>
      <c r="P111" s="9"/>
      <c r="Q111" s="12"/>
      <c r="S111" s="15"/>
      <c r="T111" s="15"/>
    </row>
    <row r="112" spans="2:20" x14ac:dyDescent="0.35">
      <c r="B112" s="3"/>
      <c r="C112" s="3"/>
      <c r="D112" s="6"/>
      <c r="E112" s="8"/>
      <c r="P112" s="9"/>
      <c r="Q112" s="12"/>
      <c r="S112" s="15"/>
      <c r="T112" s="15"/>
    </row>
    <row r="113" spans="2:20" x14ac:dyDescent="0.35">
      <c r="B113" s="3"/>
      <c r="C113" s="3"/>
      <c r="D113" s="6"/>
      <c r="E113" s="8"/>
      <c r="P113" s="9"/>
      <c r="Q113" s="12"/>
      <c r="S113" s="15"/>
      <c r="T113" s="15"/>
    </row>
    <row r="114" spans="2:20" x14ac:dyDescent="0.35">
      <c r="B114" s="3"/>
      <c r="C114" s="3"/>
      <c r="D114" s="6"/>
      <c r="E114" s="8"/>
      <c r="P114" s="9"/>
      <c r="Q114" s="12"/>
      <c r="S114" s="15"/>
      <c r="T114" s="15"/>
    </row>
    <row r="115" spans="2:20" x14ac:dyDescent="0.35">
      <c r="B115" s="3"/>
      <c r="C115" s="3"/>
      <c r="D115" s="6"/>
      <c r="E115" s="8"/>
      <c r="P115" s="9"/>
      <c r="Q115" s="12"/>
      <c r="S115" s="15"/>
      <c r="T115" s="15"/>
    </row>
    <row r="116" spans="2:20" x14ac:dyDescent="0.35">
      <c r="B116" s="3"/>
      <c r="C116" s="3"/>
      <c r="D116" s="6"/>
      <c r="E116" s="8"/>
      <c r="P116" s="9"/>
      <c r="Q116" s="12"/>
      <c r="S116" s="15"/>
      <c r="T116" s="15"/>
    </row>
    <row r="117" spans="2:20" x14ac:dyDescent="0.35">
      <c r="B117" s="3"/>
      <c r="C117" s="3"/>
      <c r="D117" s="6"/>
      <c r="E117" s="8"/>
      <c r="P117" s="9"/>
      <c r="Q117" s="12"/>
      <c r="S117" s="15"/>
      <c r="T117" s="15"/>
    </row>
    <row r="118" spans="2:20" x14ac:dyDescent="0.35">
      <c r="B118" s="3"/>
      <c r="C118" s="3"/>
      <c r="D118" s="6"/>
      <c r="E118" s="8"/>
      <c r="P118" s="9"/>
      <c r="Q118" s="12"/>
      <c r="S118" s="15"/>
      <c r="T118" s="15"/>
    </row>
    <row r="119" spans="2:20" x14ac:dyDescent="0.35">
      <c r="B119" s="3"/>
      <c r="C119" s="3"/>
      <c r="D119" s="6"/>
      <c r="E119" s="8"/>
      <c r="P119" s="9"/>
      <c r="Q119" s="12"/>
      <c r="S119" s="15"/>
      <c r="T119" s="15"/>
    </row>
    <row r="120" spans="2:20" x14ac:dyDescent="0.35">
      <c r="B120" s="3"/>
      <c r="C120" s="3"/>
      <c r="D120" s="6"/>
      <c r="E120" s="8"/>
      <c r="P120" s="9"/>
      <c r="Q120" s="12"/>
      <c r="S120" s="15"/>
      <c r="T120" s="15"/>
    </row>
    <row r="121" spans="2:20" x14ac:dyDescent="0.35">
      <c r="B121" s="3"/>
      <c r="C121" s="3"/>
      <c r="D121" s="6"/>
      <c r="E121" s="8"/>
      <c r="P121" s="9"/>
      <c r="Q121" s="12"/>
      <c r="S121" s="15"/>
      <c r="T121" s="15"/>
    </row>
    <row r="122" spans="2:20" x14ac:dyDescent="0.35">
      <c r="B122" s="3"/>
      <c r="C122" s="3"/>
      <c r="D122" s="6"/>
      <c r="E122" s="8"/>
      <c r="P122" s="9"/>
      <c r="Q122" s="12"/>
      <c r="S122" s="15"/>
      <c r="T122" s="15"/>
    </row>
    <row r="123" spans="2:20" x14ac:dyDescent="0.35">
      <c r="B123" s="3"/>
      <c r="C123" s="3"/>
      <c r="D123" s="6"/>
      <c r="E123" s="8"/>
      <c r="P123" s="9"/>
      <c r="Q123" s="12"/>
      <c r="S123" s="15"/>
      <c r="T123" s="15"/>
    </row>
    <row r="124" spans="2:20" x14ac:dyDescent="0.35">
      <c r="B124" s="3"/>
      <c r="C124" s="3"/>
      <c r="D124" s="6"/>
      <c r="E124" s="8"/>
      <c r="P124" s="9"/>
      <c r="Q124" s="12"/>
      <c r="S124" s="15"/>
      <c r="T124" s="15"/>
    </row>
    <row r="125" spans="2:20" x14ac:dyDescent="0.35">
      <c r="B125" s="3"/>
      <c r="C125" s="3"/>
      <c r="D125" s="6"/>
      <c r="E125" s="8"/>
      <c r="P125" s="9"/>
      <c r="Q125" s="12"/>
      <c r="S125" s="15"/>
      <c r="T125" s="15"/>
    </row>
    <row r="126" spans="2:20" x14ac:dyDescent="0.35">
      <c r="B126" s="3"/>
      <c r="C126" s="3"/>
      <c r="D126" s="6"/>
      <c r="E126" s="8"/>
      <c r="P126" s="9"/>
      <c r="Q126" s="12"/>
      <c r="S126" s="15"/>
      <c r="T126" s="15"/>
    </row>
    <row r="127" spans="2:20" x14ac:dyDescent="0.35">
      <c r="B127" s="3"/>
      <c r="C127" s="3"/>
      <c r="D127" s="6"/>
      <c r="E127" s="8"/>
      <c r="P127" s="9"/>
      <c r="Q127" s="12"/>
      <c r="S127" s="15"/>
      <c r="T127" s="15"/>
    </row>
    <row r="128" spans="2:20" x14ac:dyDescent="0.35">
      <c r="B128" s="3"/>
      <c r="C128" s="3"/>
      <c r="D128" s="6"/>
      <c r="E128" s="8"/>
      <c r="P128" s="9"/>
      <c r="Q128" s="12"/>
      <c r="S128" s="15"/>
      <c r="T128" s="15"/>
    </row>
    <row r="129" spans="2:20" x14ac:dyDescent="0.35">
      <c r="B129" s="3"/>
      <c r="C129" s="3"/>
      <c r="D129" s="6"/>
      <c r="E129" s="8"/>
      <c r="P129" s="9"/>
      <c r="Q129" s="12"/>
      <c r="S129" s="15"/>
      <c r="T129" s="15"/>
    </row>
    <row r="130" spans="2:20" x14ac:dyDescent="0.35">
      <c r="B130" s="3"/>
      <c r="C130" s="3"/>
      <c r="D130" s="6"/>
      <c r="E130" s="8"/>
      <c r="P130" s="9"/>
      <c r="Q130" s="12"/>
      <c r="S130" s="15"/>
      <c r="T130" s="15"/>
    </row>
    <row r="131" spans="2:20" x14ac:dyDescent="0.35">
      <c r="B131" s="3"/>
      <c r="C131" s="3"/>
      <c r="D131" s="6"/>
      <c r="E131" s="8"/>
      <c r="P131" s="9"/>
      <c r="Q131" s="12"/>
      <c r="S131" s="15"/>
      <c r="T131" s="15"/>
    </row>
    <row r="132" spans="2:20" x14ac:dyDescent="0.35">
      <c r="B132" s="3"/>
      <c r="C132" s="3"/>
      <c r="D132" s="6"/>
      <c r="E132" s="8"/>
      <c r="P132" s="9"/>
      <c r="Q132" s="12"/>
      <c r="S132" s="15"/>
      <c r="T132" s="15"/>
    </row>
    <row r="133" spans="2:20" x14ac:dyDescent="0.35">
      <c r="B133" s="3"/>
      <c r="C133" s="3"/>
      <c r="D133" s="6"/>
      <c r="E133" s="8"/>
      <c r="P133" s="9"/>
      <c r="Q133" s="12"/>
      <c r="S133" s="15"/>
      <c r="T133" s="15"/>
    </row>
    <row r="134" spans="2:20" x14ac:dyDescent="0.35">
      <c r="B134" s="3"/>
      <c r="C134" s="3"/>
      <c r="D134" s="6"/>
      <c r="E134" s="8"/>
      <c r="P134" s="9"/>
      <c r="Q134" s="12"/>
      <c r="S134" s="15"/>
      <c r="T134" s="15"/>
    </row>
    <row r="135" spans="2:20" x14ac:dyDescent="0.35">
      <c r="B135" s="3"/>
      <c r="C135" s="3"/>
      <c r="D135" s="6"/>
      <c r="E135" s="8"/>
      <c r="P135" s="9"/>
      <c r="Q135" s="12"/>
      <c r="S135" s="15"/>
      <c r="T135" s="15"/>
    </row>
    <row r="136" spans="2:20" x14ac:dyDescent="0.35">
      <c r="B136" s="3"/>
      <c r="C136" s="3"/>
      <c r="D136" s="6"/>
      <c r="E136" s="8"/>
      <c r="P136" s="9"/>
      <c r="Q136" s="12"/>
      <c r="S136" s="15"/>
      <c r="T136" s="15"/>
    </row>
    <row r="137" spans="2:20" x14ac:dyDescent="0.35">
      <c r="B137" s="3"/>
      <c r="C137" s="3"/>
      <c r="D137" s="6"/>
      <c r="E137" s="8"/>
      <c r="P137" s="9"/>
      <c r="Q137" s="12"/>
      <c r="S137" s="15"/>
      <c r="T137" s="15"/>
    </row>
    <row r="138" spans="2:20" x14ac:dyDescent="0.35">
      <c r="B138" s="3"/>
      <c r="C138" s="3"/>
      <c r="D138" s="6"/>
      <c r="E138" s="8"/>
      <c r="P138" s="9"/>
      <c r="Q138" s="12"/>
      <c r="S138" s="15"/>
      <c r="T138" s="15"/>
    </row>
    <row r="139" spans="2:20" x14ac:dyDescent="0.35">
      <c r="B139" s="3"/>
      <c r="C139" s="3"/>
      <c r="D139" s="6"/>
      <c r="E139" s="8"/>
      <c r="P139" s="9"/>
      <c r="Q139" s="12"/>
      <c r="S139" s="15"/>
      <c r="T139" s="15"/>
    </row>
    <row r="140" spans="2:20" x14ac:dyDescent="0.35">
      <c r="B140" s="3"/>
      <c r="C140" s="3"/>
      <c r="D140" s="6"/>
      <c r="E140" s="8"/>
      <c r="P140" s="9"/>
      <c r="Q140" s="12"/>
      <c r="S140" s="15"/>
      <c r="T140" s="15"/>
    </row>
    <row r="141" spans="2:20" x14ac:dyDescent="0.35">
      <c r="B141" s="3"/>
      <c r="C141" s="3"/>
      <c r="D141" s="6"/>
      <c r="E141" s="8"/>
      <c r="P141" s="9"/>
      <c r="Q141" s="12"/>
      <c r="S141" s="15"/>
      <c r="T141" s="15"/>
    </row>
    <row r="142" spans="2:20" x14ac:dyDescent="0.35">
      <c r="B142" s="3"/>
      <c r="C142" s="3"/>
      <c r="D142" s="6"/>
      <c r="E142" s="8"/>
      <c r="P142" s="9"/>
      <c r="Q142" s="12"/>
      <c r="S142" s="15"/>
      <c r="T142" s="15"/>
    </row>
    <row r="143" spans="2:20" x14ac:dyDescent="0.35">
      <c r="B143" s="3"/>
      <c r="C143" s="3"/>
      <c r="D143" s="6"/>
      <c r="E143" s="8"/>
      <c r="P143" s="9"/>
      <c r="Q143" s="12"/>
      <c r="S143" s="15"/>
      <c r="T143" s="15"/>
    </row>
    <row r="144" spans="2:20" x14ac:dyDescent="0.35">
      <c r="B144" s="3"/>
      <c r="C144" s="3"/>
      <c r="D144" s="6"/>
      <c r="E144" s="8"/>
      <c r="P144" s="9"/>
      <c r="Q144" s="12"/>
      <c r="S144" s="15"/>
      <c r="T144" s="15"/>
    </row>
    <row r="145" spans="2:20" x14ac:dyDescent="0.35">
      <c r="B145" s="3"/>
      <c r="C145" s="3"/>
      <c r="D145" s="6"/>
      <c r="E145" s="8"/>
      <c r="P145" s="9"/>
      <c r="Q145" s="12"/>
      <c r="S145" s="15"/>
      <c r="T145" s="15"/>
    </row>
    <row r="146" spans="2:20" x14ac:dyDescent="0.35">
      <c r="B146" s="3"/>
      <c r="C146" s="3"/>
      <c r="D146" s="6"/>
      <c r="E146" s="8"/>
      <c r="P146" s="9"/>
      <c r="Q146" s="12"/>
      <c r="S146" s="15"/>
      <c r="T146" s="15"/>
    </row>
    <row r="147" spans="2:20" x14ac:dyDescent="0.35">
      <c r="B147" s="3"/>
      <c r="C147" s="3"/>
      <c r="D147" s="6"/>
      <c r="E147" s="8"/>
      <c r="P147" s="9"/>
      <c r="Q147" s="12"/>
      <c r="S147" s="15"/>
      <c r="T147" s="15"/>
    </row>
    <row r="148" spans="2:20" x14ac:dyDescent="0.35">
      <c r="B148" s="3"/>
      <c r="C148" s="3"/>
      <c r="D148" s="6"/>
      <c r="E148" s="8"/>
      <c r="P148" s="9"/>
      <c r="Q148" s="12"/>
      <c r="S148" s="15"/>
      <c r="T148" s="15"/>
    </row>
    <row r="149" spans="2:20" x14ac:dyDescent="0.35">
      <c r="B149" s="3"/>
      <c r="C149" s="3"/>
      <c r="D149" s="6"/>
      <c r="E149" s="8"/>
      <c r="P149" s="9"/>
      <c r="Q149" s="12"/>
      <c r="S149" s="15"/>
      <c r="T149" s="15"/>
    </row>
    <row r="150" spans="2:20" x14ac:dyDescent="0.35">
      <c r="B150" s="3"/>
      <c r="C150" s="3"/>
      <c r="D150" s="6"/>
      <c r="E150" s="8"/>
      <c r="P150" s="9"/>
      <c r="Q150" s="12"/>
      <c r="S150" s="15"/>
      <c r="T150" s="15"/>
    </row>
    <row r="151" spans="2:20" x14ac:dyDescent="0.35">
      <c r="B151" s="3"/>
      <c r="C151" s="3"/>
      <c r="D151" s="6"/>
      <c r="E151" s="8"/>
      <c r="P151" s="9"/>
      <c r="Q151" s="12"/>
      <c r="S151" s="15"/>
      <c r="T151" s="15"/>
    </row>
    <row r="152" spans="2:20" x14ac:dyDescent="0.35">
      <c r="B152" s="3"/>
      <c r="C152" s="3"/>
      <c r="D152" s="6"/>
      <c r="E152" s="8"/>
      <c r="P152" s="9"/>
      <c r="Q152" s="12"/>
      <c r="S152" s="15"/>
      <c r="T152" s="15"/>
    </row>
    <row r="153" spans="2:20" x14ac:dyDescent="0.35">
      <c r="B153" s="3"/>
      <c r="C153" s="3"/>
      <c r="D153" s="6"/>
      <c r="E153" s="8"/>
      <c r="P153" s="9"/>
      <c r="Q153" s="12"/>
      <c r="S153" s="15"/>
      <c r="T153" s="15"/>
    </row>
    <row r="154" spans="2:20" x14ac:dyDescent="0.35">
      <c r="B154" s="3"/>
      <c r="C154" s="3"/>
      <c r="D154" s="6"/>
      <c r="E154" s="8"/>
      <c r="P154" s="9"/>
      <c r="Q154" s="12"/>
      <c r="S154" s="15"/>
      <c r="T154" s="15"/>
    </row>
    <row r="155" spans="2:20" x14ac:dyDescent="0.35">
      <c r="B155" s="3"/>
      <c r="C155" s="3"/>
      <c r="D155" s="6"/>
      <c r="E155" s="8"/>
      <c r="P155" s="9"/>
      <c r="Q155" s="12"/>
      <c r="S155" s="15"/>
      <c r="T155" s="15"/>
    </row>
    <row r="156" spans="2:20" x14ac:dyDescent="0.35">
      <c r="B156" s="3"/>
      <c r="C156" s="3"/>
      <c r="D156" s="6"/>
      <c r="E156" s="8"/>
      <c r="P156" s="9"/>
      <c r="Q156" s="12"/>
      <c r="S156" s="15"/>
      <c r="T156" s="15"/>
    </row>
    <row r="157" spans="2:20" x14ac:dyDescent="0.35">
      <c r="B157" s="3"/>
      <c r="C157" s="3"/>
      <c r="D157" s="6"/>
      <c r="E157" s="8"/>
      <c r="P157" s="9"/>
      <c r="Q157" s="12"/>
      <c r="S157" s="15"/>
      <c r="T157" s="15"/>
    </row>
    <row r="158" spans="2:20" x14ac:dyDescent="0.35">
      <c r="B158" s="3"/>
      <c r="C158" s="3"/>
      <c r="D158" s="6"/>
      <c r="E158" s="8"/>
      <c r="P158" s="9"/>
      <c r="Q158" s="12"/>
      <c r="S158" s="15"/>
      <c r="T158" s="15"/>
    </row>
    <row r="159" spans="2:20" x14ac:dyDescent="0.35">
      <c r="B159" s="3"/>
      <c r="C159" s="3"/>
      <c r="D159" s="6"/>
      <c r="E159" s="8"/>
      <c r="P159" s="9"/>
      <c r="Q159" s="12"/>
      <c r="S159" s="15"/>
      <c r="T159" s="15"/>
    </row>
    <row r="160" spans="2:20" x14ac:dyDescent="0.35">
      <c r="B160" s="3"/>
      <c r="C160" s="3"/>
      <c r="D160" s="6"/>
      <c r="E160" s="8"/>
      <c r="P160" s="9"/>
      <c r="Q160" s="12"/>
      <c r="S160" s="15"/>
      <c r="T160" s="15"/>
    </row>
    <row r="161" spans="2:20" x14ac:dyDescent="0.35">
      <c r="B161" s="3"/>
      <c r="C161" s="3"/>
      <c r="D161" s="6"/>
      <c r="E161" s="8"/>
      <c r="P161" s="9"/>
      <c r="Q161" s="12"/>
      <c r="S161" s="15"/>
      <c r="T161" s="15"/>
    </row>
    <row r="162" spans="2:20" x14ac:dyDescent="0.35">
      <c r="B162" s="3"/>
      <c r="C162" s="3"/>
      <c r="D162" s="6"/>
      <c r="E162" s="8"/>
      <c r="P162" s="9"/>
      <c r="Q162" s="12"/>
      <c r="S162" s="15"/>
      <c r="T162" s="15"/>
    </row>
    <row r="163" spans="2:20" x14ac:dyDescent="0.35">
      <c r="B163" s="3"/>
      <c r="C163" s="3"/>
      <c r="D163" s="6"/>
      <c r="E163" s="8"/>
      <c r="P163" s="9"/>
      <c r="Q163" s="12"/>
      <c r="S163" s="15"/>
      <c r="T163" s="15"/>
    </row>
    <row r="164" spans="2:20" x14ac:dyDescent="0.35">
      <c r="B164" s="3"/>
      <c r="C164" s="3"/>
      <c r="D164" s="6"/>
      <c r="E164" s="8"/>
      <c r="P164" s="9"/>
      <c r="Q164" s="12"/>
      <c r="S164" s="15"/>
      <c r="T164" s="15"/>
    </row>
    <row r="165" spans="2:20" x14ac:dyDescent="0.35">
      <c r="B165" s="3"/>
      <c r="C165" s="3"/>
      <c r="D165" s="6"/>
      <c r="E165" s="8"/>
      <c r="P165" s="9"/>
      <c r="Q165" s="12"/>
      <c r="S165" s="15"/>
      <c r="T165" s="15"/>
    </row>
    <row r="166" spans="2:20" x14ac:dyDescent="0.35">
      <c r="B166" s="3"/>
      <c r="C166" s="3"/>
      <c r="D166" s="6"/>
      <c r="E166" s="8"/>
      <c r="P166" s="9"/>
      <c r="Q166" s="12"/>
      <c r="S166" s="15"/>
      <c r="T166" s="15"/>
    </row>
    <row r="167" spans="2:20" x14ac:dyDescent="0.35">
      <c r="B167" s="3"/>
      <c r="C167" s="3"/>
      <c r="D167" s="6"/>
      <c r="E167" s="8"/>
      <c r="P167" s="9"/>
      <c r="Q167" s="12"/>
      <c r="S167" s="15"/>
      <c r="T167" s="15"/>
    </row>
    <row r="168" spans="2:20" x14ac:dyDescent="0.35">
      <c r="B168" s="3"/>
      <c r="C168" s="3"/>
      <c r="D168" s="6"/>
      <c r="E168" s="8"/>
      <c r="P168" s="9"/>
      <c r="Q168" s="12"/>
      <c r="S168" s="15"/>
      <c r="T168" s="15"/>
    </row>
    <row r="169" spans="2:20" x14ac:dyDescent="0.35">
      <c r="B169" s="3"/>
      <c r="C169" s="3"/>
      <c r="D169" s="6"/>
      <c r="E169" s="8"/>
      <c r="P169" s="9"/>
      <c r="Q169" s="12"/>
      <c r="S169" s="15"/>
      <c r="T169" s="15"/>
    </row>
    <row r="170" spans="2:20" x14ac:dyDescent="0.35">
      <c r="B170" s="3"/>
      <c r="C170" s="3"/>
      <c r="D170" s="6"/>
      <c r="E170" s="8"/>
      <c r="P170" s="9"/>
      <c r="Q170" s="12"/>
      <c r="S170" s="15"/>
      <c r="T170" s="15"/>
    </row>
    <row r="171" spans="2:20" x14ac:dyDescent="0.35">
      <c r="B171" s="3"/>
      <c r="C171" s="3"/>
      <c r="D171" s="6"/>
      <c r="E171" s="8"/>
      <c r="P171" s="9"/>
      <c r="Q171" s="12"/>
      <c r="S171" s="15"/>
      <c r="T171" s="15"/>
    </row>
    <row r="172" spans="2:20" x14ac:dyDescent="0.35">
      <c r="B172" s="3"/>
      <c r="C172" s="3"/>
      <c r="D172" s="6"/>
      <c r="E172" s="8"/>
      <c r="P172" s="9"/>
      <c r="Q172" s="12"/>
      <c r="S172" s="15"/>
      <c r="T172" s="15"/>
    </row>
    <row r="173" spans="2:20" x14ac:dyDescent="0.35">
      <c r="B173" s="3"/>
      <c r="C173" s="3"/>
      <c r="D173" s="6"/>
      <c r="E173" s="8"/>
      <c r="P173" s="9"/>
      <c r="Q173" s="12"/>
      <c r="S173" s="15"/>
      <c r="T173" s="15"/>
    </row>
    <row r="174" spans="2:20" x14ac:dyDescent="0.35">
      <c r="B174" s="3"/>
      <c r="C174" s="3"/>
      <c r="D174" s="6"/>
      <c r="E174" s="8"/>
      <c r="P174" s="9"/>
      <c r="Q174" s="12"/>
      <c r="S174" s="15"/>
      <c r="T174" s="15"/>
    </row>
    <row r="175" spans="2:20" x14ac:dyDescent="0.35">
      <c r="B175" s="3"/>
      <c r="C175" s="3"/>
      <c r="D175" s="6"/>
      <c r="E175" s="8"/>
      <c r="P175" s="9"/>
      <c r="Q175" s="12"/>
      <c r="S175" s="15"/>
      <c r="T175" s="15"/>
    </row>
    <row r="176" spans="2:20" x14ac:dyDescent="0.35">
      <c r="B176" s="3"/>
      <c r="C176" s="3"/>
      <c r="D176" s="6"/>
      <c r="E176" s="8"/>
      <c r="P176" s="9"/>
      <c r="Q176" s="12"/>
      <c r="S176" s="15"/>
      <c r="T176" s="15"/>
    </row>
    <row r="177" spans="2:20" x14ac:dyDescent="0.35">
      <c r="B177" s="3"/>
      <c r="C177" s="3"/>
      <c r="D177" s="6"/>
      <c r="E177" s="8"/>
      <c r="P177" s="9"/>
      <c r="Q177" s="12"/>
      <c r="S177" s="15"/>
      <c r="T177" s="15"/>
    </row>
    <row r="178" spans="2:20" x14ac:dyDescent="0.35">
      <c r="B178" s="3"/>
      <c r="C178" s="3"/>
      <c r="D178" s="6"/>
      <c r="E178" s="8"/>
      <c r="P178" s="9"/>
      <c r="Q178" s="12"/>
      <c r="S178" s="15"/>
      <c r="T178" s="15"/>
    </row>
    <row r="179" spans="2:20" x14ac:dyDescent="0.35">
      <c r="B179" s="3"/>
      <c r="C179" s="3"/>
      <c r="D179" s="6"/>
      <c r="E179" s="8"/>
      <c r="P179" s="9"/>
      <c r="Q179" s="12"/>
      <c r="S179" s="15"/>
      <c r="T179" s="15"/>
    </row>
    <row r="180" spans="2:20" x14ac:dyDescent="0.35">
      <c r="B180" s="3"/>
      <c r="C180" s="3"/>
      <c r="D180" s="6"/>
      <c r="E180" s="8"/>
      <c r="P180" s="9"/>
      <c r="Q180" s="12"/>
      <c r="S180" s="15"/>
      <c r="T180" s="15"/>
    </row>
    <row r="181" spans="2:20" x14ac:dyDescent="0.35">
      <c r="B181" s="3"/>
      <c r="C181" s="3"/>
      <c r="D181" s="6"/>
      <c r="E181" s="8"/>
      <c r="P181" s="9"/>
      <c r="Q181" s="12"/>
      <c r="S181" s="15"/>
      <c r="T181" s="15"/>
    </row>
    <row r="182" spans="2:20" x14ac:dyDescent="0.35">
      <c r="B182" s="3"/>
      <c r="C182" s="3"/>
      <c r="D182" s="6"/>
      <c r="E182" s="8"/>
      <c r="P182" s="9"/>
      <c r="Q182" s="12"/>
      <c r="S182" s="15"/>
      <c r="T182" s="15"/>
    </row>
    <row r="183" spans="2:20" x14ac:dyDescent="0.35">
      <c r="B183" s="3"/>
      <c r="C183" s="3"/>
      <c r="D183" s="6"/>
      <c r="E183" s="8"/>
      <c r="P183" s="9"/>
      <c r="Q183" s="12"/>
      <c r="S183" s="15"/>
      <c r="T183" s="15"/>
    </row>
    <row r="184" spans="2:20" x14ac:dyDescent="0.35">
      <c r="B184" s="3"/>
      <c r="C184" s="3"/>
      <c r="D184" s="6"/>
      <c r="E184" s="8"/>
      <c r="P184" s="9"/>
      <c r="Q184" s="12"/>
      <c r="S184" s="15"/>
      <c r="T184" s="15"/>
    </row>
    <row r="185" spans="2:20" x14ac:dyDescent="0.35">
      <c r="B185" s="3"/>
      <c r="C185" s="3"/>
      <c r="D185" s="6"/>
      <c r="E185" s="8"/>
      <c r="P185" s="9"/>
      <c r="Q185" s="12"/>
      <c r="S185" s="15"/>
      <c r="T185" s="15"/>
    </row>
    <row r="186" spans="2:20" x14ac:dyDescent="0.35">
      <c r="B186" s="3"/>
      <c r="C186" s="3"/>
      <c r="D186" s="6"/>
      <c r="E186" s="8"/>
      <c r="P186" s="9"/>
      <c r="Q186" s="12"/>
      <c r="S186" s="15"/>
      <c r="T186" s="15"/>
    </row>
    <row r="187" spans="2:20" x14ac:dyDescent="0.35">
      <c r="B187" s="3"/>
      <c r="C187" s="3"/>
      <c r="D187" s="6"/>
      <c r="E187" s="8"/>
      <c r="P187" s="9"/>
      <c r="Q187" s="12"/>
      <c r="S187" s="15"/>
      <c r="T187" s="15"/>
    </row>
    <row r="188" spans="2:20" x14ac:dyDescent="0.35">
      <c r="B188" s="3"/>
      <c r="C188" s="3"/>
      <c r="D188" s="6"/>
      <c r="E188" s="8"/>
      <c r="P188" s="9"/>
      <c r="Q188" s="12"/>
      <c r="S188" s="15"/>
      <c r="T188" s="15"/>
    </row>
    <row r="189" spans="2:20" x14ac:dyDescent="0.35">
      <c r="B189" s="3"/>
      <c r="C189" s="3"/>
      <c r="D189" s="6"/>
      <c r="E189" s="8"/>
      <c r="P189" s="9"/>
      <c r="Q189" s="12"/>
      <c r="S189" s="15"/>
      <c r="T189" s="15"/>
    </row>
    <row r="190" spans="2:20" x14ac:dyDescent="0.35">
      <c r="B190" s="3"/>
      <c r="C190" s="3"/>
      <c r="D190" s="6"/>
      <c r="E190" s="8"/>
      <c r="P190" s="9"/>
      <c r="Q190" s="12"/>
      <c r="S190" s="15"/>
      <c r="T190" s="15"/>
    </row>
    <row r="191" spans="2:20" x14ac:dyDescent="0.35">
      <c r="B191" s="3"/>
      <c r="C191" s="3"/>
      <c r="D191" s="6"/>
      <c r="E191" s="8"/>
      <c r="P191" s="9"/>
      <c r="Q191" s="12"/>
      <c r="S191" s="15"/>
      <c r="T191" s="15"/>
    </row>
    <row r="192" spans="2:20" x14ac:dyDescent="0.35">
      <c r="B192" s="3"/>
      <c r="C192" s="3"/>
      <c r="D192" s="6"/>
      <c r="E192" s="8"/>
      <c r="P192" s="9"/>
      <c r="Q192" s="12"/>
      <c r="S192" s="15"/>
      <c r="T192" s="15"/>
    </row>
    <row r="193" spans="2:20" x14ac:dyDescent="0.35">
      <c r="B193" s="3"/>
      <c r="C193" s="3"/>
      <c r="D193" s="6"/>
      <c r="E193" s="8"/>
      <c r="P193" s="9"/>
      <c r="Q193" s="12"/>
      <c r="S193" s="15"/>
      <c r="T193" s="15"/>
    </row>
    <row r="194" spans="2:20" x14ac:dyDescent="0.35">
      <c r="B194" s="3"/>
      <c r="C194" s="3"/>
      <c r="D194" s="6"/>
      <c r="E194" s="8"/>
      <c r="P194" s="9"/>
      <c r="Q194" s="12"/>
      <c r="S194" s="15"/>
      <c r="T194" s="15"/>
    </row>
    <row r="195" spans="2:20" x14ac:dyDescent="0.35">
      <c r="B195" s="3"/>
      <c r="C195" s="3"/>
      <c r="D195" s="6"/>
      <c r="E195" s="8"/>
      <c r="P195" s="9"/>
      <c r="Q195" s="12"/>
      <c r="S195" s="15"/>
      <c r="T195" s="15"/>
    </row>
    <row r="196" spans="2:20" x14ac:dyDescent="0.35">
      <c r="B196" s="3"/>
      <c r="C196" s="3"/>
      <c r="D196" s="6"/>
      <c r="E196" s="8"/>
      <c r="P196" s="9"/>
      <c r="Q196" s="12"/>
      <c r="S196" s="15"/>
      <c r="T196" s="15"/>
    </row>
    <row r="197" spans="2:20" x14ac:dyDescent="0.35">
      <c r="B197" s="3"/>
      <c r="C197" s="3"/>
      <c r="D197" s="6"/>
      <c r="E197" s="8"/>
      <c r="P197" s="9"/>
      <c r="Q197" s="12"/>
      <c r="S197" s="15"/>
      <c r="T197" s="15"/>
    </row>
    <row r="198" spans="2:20" x14ac:dyDescent="0.35">
      <c r="B198" s="3"/>
      <c r="C198" s="3"/>
      <c r="D198" s="6"/>
      <c r="E198" s="8"/>
      <c r="P198" s="9"/>
      <c r="Q198" s="12"/>
      <c r="S198" s="15"/>
      <c r="T198" s="15"/>
    </row>
    <row r="199" spans="2:20" x14ac:dyDescent="0.35">
      <c r="B199" s="3"/>
      <c r="C199" s="3"/>
      <c r="D199" s="6"/>
      <c r="E199" s="8"/>
      <c r="P199" s="9"/>
      <c r="Q199" s="12"/>
      <c r="S199" s="15"/>
      <c r="T199" s="15"/>
    </row>
    <row r="200" spans="2:20" x14ac:dyDescent="0.35">
      <c r="B200" s="3"/>
      <c r="C200" s="3"/>
      <c r="D200" s="6"/>
      <c r="E200" s="8"/>
      <c r="P200" s="9"/>
      <c r="Q200" s="12"/>
      <c r="S200" s="15"/>
      <c r="T200" s="15"/>
    </row>
    <row r="201" spans="2:20" x14ac:dyDescent="0.35">
      <c r="B201" s="3"/>
      <c r="C201" s="3"/>
      <c r="D201" s="6"/>
      <c r="E201" s="8"/>
      <c r="P201" s="9"/>
      <c r="Q201" s="12"/>
      <c r="S201" s="15"/>
      <c r="T201" s="15"/>
    </row>
    <row r="202" spans="2:20" x14ac:dyDescent="0.35">
      <c r="B202" s="3"/>
      <c r="C202" s="3"/>
      <c r="D202" s="6"/>
      <c r="E202" s="8"/>
      <c r="P202" s="9"/>
      <c r="Q202" s="12"/>
      <c r="S202" s="15"/>
      <c r="T202" s="15"/>
    </row>
    <row r="203" spans="2:20" x14ac:dyDescent="0.35">
      <c r="B203" s="3"/>
      <c r="C203" s="3"/>
      <c r="D203" s="6"/>
      <c r="E203" s="8"/>
      <c r="P203" s="9"/>
      <c r="Q203" s="12"/>
      <c r="S203" s="15"/>
      <c r="T203" s="15"/>
    </row>
    <row r="204" spans="2:20" x14ac:dyDescent="0.35">
      <c r="B204" s="3"/>
      <c r="C204" s="3"/>
      <c r="D204" s="6"/>
      <c r="E204" s="8"/>
      <c r="P204" s="9"/>
      <c r="Q204" s="12"/>
      <c r="S204" s="15"/>
      <c r="T204" s="15"/>
    </row>
    <row r="205" spans="2:20" x14ac:dyDescent="0.35">
      <c r="B205" s="3"/>
      <c r="C205" s="3"/>
      <c r="D205" s="6"/>
      <c r="E205" s="8"/>
      <c r="P205" s="9"/>
      <c r="Q205" s="12"/>
      <c r="S205" s="15"/>
      <c r="T205" s="15"/>
    </row>
    <row r="206" spans="2:20" x14ac:dyDescent="0.35">
      <c r="B206" s="3"/>
      <c r="C206" s="3"/>
      <c r="D206" s="6"/>
      <c r="E206" s="8"/>
      <c r="P206" s="9"/>
      <c r="Q206" s="12"/>
      <c r="S206" s="15"/>
      <c r="T206" s="15"/>
    </row>
    <row r="207" spans="2:20" x14ac:dyDescent="0.35">
      <c r="B207" s="3"/>
      <c r="C207" s="3"/>
      <c r="D207" s="6"/>
      <c r="E207" s="8"/>
      <c r="P207" s="9"/>
      <c r="Q207" s="12"/>
      <c r="S207" s="15"/>
      <c r="T207" s="15"/>
    </row>
    <row r="208" spans="2:20" x14ac:dyDescent="0.35">
      <c r="B208" s="3"/>
      <c r="C208" s="3"/>
      <c r="D208" s="6"/>
      <c r="E208" s="8"/>
      <c r="P208" s="9"/>
      <c r="Q208" s="12"/>
      <c r="S208" s="15"/>
      <c r="T208" s="15"/>
    </row>
    <row r="209" spans="2:20" x14ac:dyDescent="0.35">
      <c r="B209" s="3"/>
      <c r="C209" s="3"/>
      <c r="D209" s="6"/>
      <c r="E209" s="8"/>
      <c r="P209" s="9"/>
      <c r="Q209" s="12"/>
      <c r="S209" s="15"/>
      <c r="T209" s="15"/>
    </row>
    <row r="210" spans="2:20" x14ac:dyDescent="0.35">
      <c r="B210" s="3"/>
      <c r="C210" s="3"/>
      <c r="D210" s="6"/>
      <c r="E210" s="8"/>
      <c r="P210" s="9"/>
      <c r="Q210" s="12"/>
      <c r="S210" s="15"/>
      <c r="T210" s="15"/>
    </row>
    <row r="211" spans="2:20" x14ac:dyDescent="0.35">
      <c r="B211" s="3"/>
      <c r="C211" s="3"/>
      <c r="D211" s="6"/>
      <c r="E211" s="8"/>
      <c r="P211" s="9"/>
      <c r="Q211" s="12"/>
      <c r="S211" s="15"/>
      <c r="T211" s="15"/>
    </row>
    <row r="212" spans="2:20" x14ac:dyDescent="0.35">
      <c r="B212" s="3"/>
      <c r="C212" s="3"/>
      <c r="D212" s="6"/>
      <c r="E212" s="8"/>
      <c r="P212" s="9"/>
      <c r="Q212" s="12"/>
      <c r="S212" s="15"/>
      <c r="T212" s="15"/>
    </row>
    <row r="213" spans="2:20" x14ac:dyDescent="0.35">
      <c r="B213" s="3"/>
      <c r="C213" s="3"/>
      <c r="D213" s="6"/>
      <c r="E213" s="8"/>
      <c r="P213" s="9"/>
      <c r="Q213" s="12"/>
      <c r="S213" s="15"/>
      <c r="T213" s="15"/>
    </row>
    <row r="214" spans="2:20" x14ac:dyDescent="0.35">
      <c r="B214" s="3"/>
      <c r="C214" s="3"/>
      <c r="D214" s="6"/>
      <c r="E214" s="8"/>
      <c r="P214" s="9"/>
      <c r="Q214" s="12"/>
      <c r="S214" s="15"/>
      <c r="T214" s="15"/>
    </row>
    <row r="215" spans="2:20" x14ac:dyDescent="0.35">
      <c r="B215" s="3"/>
      <c r="C215" s="3"/>
      <c r="D215" s="6"/>
      <c r="E215" s="8"/>
      <c r="P215" s="9"/>
      <c r="Q215" s="12"/>
      <c r="S215" s="15"/>
      <c r="T215" s="15"/>
    </row>
    <row r="216" spans="2:20" x14ac:dyDescent="0.35">
      <c r="B216" s="3"/>
      <c r="C216" s="3"/>
      <c r="D216" s="6"/>
      <c r="E216" s="8"/>
      <c r="P216" s="9"/>
      <c r="Q216" s="12"/>
      <c r="S216" s="15"/>
      <c r="T216" s="15"/>
    </row>
    <row r="217" spans="2:20" x14ac:dyDescent="0.35">
      <c r="B217" s="3"/>
      <c r="C217" s="3"/>
      <c r="D217" s="6"/>
      <c r="E217" s="8"/>
      <c r="P217" s="9"/>
      <c r="Q217" s="12"/>
      <c r="S217" s="15"/>
      <c r="T217" s="15"/>
    </row>
    <row r="218" spans="2:20" x14ac:dyDescent="0.35">
      <c r="B218" s="3"/>
      <c r="C218" s="3"/>
      <c r="D218" s="6"/>
      <c r="E218" s="8"/>
      <c r="P218" s="9"/>
      <c r="Q218" s="12"/>
      <c r="S218" s="15"/>
      <c r="T218" s="15"/>
    </row>
    <row r="219" spans="2:20" x14ac:dyDescent="0.35">
      <c r="B219" s="3"/>
      <c r="C219" s="3"/>
      <c r="D219" s="6"/>
      <c r="E219" s="8"/>
      <c r="P219" s="9"/>
      <c r="Q219" s="12"/>
      <c r="S219" s="15"/>
      <c r="T219" s="15"/>
    </row>
    <row r="220" spans="2:20" x14ac:dyDescent="0.35">
      <c r="B220" s="3"/>
      <c r="C220" s="3"/>
      <c r="D220" s="6"/>
      <c r="E220" s="8"/>
      <c r="P220" s="9"/>
      <c r="Q220" s="12"/>
      <c r="S220" s="15"/>
      <c r="T220" s="15"/>
    </row>
    <row r="221" spans="2:20" x14ac:dyDescent="0.35">
      <c r="B221" s="3"/>
      <c r="C221" s="3"/>
      <c r="D221" s="6"/>
      <c r="E221" s="8"/>
      <c r="P221" s="9"/>
      <c r="Q221" s="12"/>
      <c r="S221" s="15"/>
      <c r="T221" s="15"/>
    </row>
    <row r="222" spans="2:20" x14ac:dyDescent="0.35">
      <c r="B222" s="3"/>
      <c r="C222" s="3"/>
      <c r="D222" s="6"/>
      <c r="E222" s="8"/>
      <c r="P222" s="9"/>
      <c r="Q222" s="12"/>
      <c r="S222" s="15"/>
      <c r="T222" s="15"/>
    </row>
    <row r="223" spans="2:20" x14ac:dyDescent="0.35">
      <c r="B223" s="3"/>
      <c r="C223" s="3"/>
      <c r="D223" s="6"/>
      <c r="E223" s="8"/>
      <c r="P223" s="9"/>
      <c r="Q223" s="12"/>
      <c r="S223" s="15"/>
      <c r="T223" s="15"/>
    </row>
    <row r="224" spans="2:20" x14ac:dyDescent="0.35">
      <c r="B224" s="3"/>
      <c r="C224" s="3"/>
      <c r="D224" s="6"/>
      <c r="E224" s="8"/>
      <c r="P224" s="9"/>
      <c r="Q224" s="12"/>
      <c r="S224" s="15"/>
      <c r="T224" s="15"/>
    </row>
    <row r="225" spans="2:20" x14ac:dyDescent="0.35">
      <c r="B225" s="3"/>
      <c r="C225" s="3"/>
      <c r="D225" s="6"/>
      <c r="E225" s="8"/>
      <c r="P225" s="9"/>
      <c r="Q225" s="12"/>
      <c r="S225" s="15"/>
      <c r="T225" s="15"/>
    </row>
    <row r="226" spans="2:20" x14ac:dyDescent="0.35">
      <c r="B226" s="3"/>
      <c r="C226" s="3"/>
      <c r="D226" s="6"/>
      <c r="E226" s="8"/>
      <c r="P226" s="9"/>
      <c r="Q226" s="12"/>
      <c r="S226" s="15"/>
      <c r="T226" s="15"/>
    </row>
    <row r="227" spans="2:20" x14ac:dyDescent="0.35">
      <c r="B227" s="3"/>
      <c r="C227" s="3"/>
      <c r="D227" s="6"/>
      <c r="E227" s="8"/>
      <c r="P227" s="9"/>
      <c r="Q227" s="12"/>
      <c r="S227" s="15"/>
      <c r="T227" s="15"/>
    </row>
    <row r="228" spans="2:20" x14ac:dyDescent="0.35">
      <c r="B228" s="3"/>
      <c r="C228" s="3"/>
      <c r="D228" s="6"/>
      <c r="E228" s="8"/>
      <c r="P228" s="9"/>
      <c r="Q228" s="12"/>
      <c r="S228" s="15"/>
      <c r="T228" s="15"/>
    </row>
    <row r="229" spans="2:20" x14ac:dyDescent="0.35">
      <c r="B229" s="3"/>
      <c r="C229" s="3"/>
      <c r="D229" s="6"/>
      <c r="E229" s="8"/>
      <c r="P229" s="9"/>
      <c r="Q229" s="12"/>
      <c r="S229" s="15"/>
      <c r="T229" s="15"/>
    </row>
    <row r="230" spans="2:20" x14ac:dyDescent="0.35">
      <c r="B230" s="3"/>
      <c r="C230" s="3"/>
      <c r="D230" s="6"/>
      <c r="E230" s="8"/>
      <c r="P230" s="9"/>
      <c r="Q230" s="12"/>
      <c r="S230" s="15"/>
      <c r="T230" s="15"/>
    </row>
    <row r="231" spans="2:20" x14ac:dyDescent="0.35">
      <c r="B231" s="3"/>
      <c r="C231" s="3"/>
      <c r="D231" s="6"/>
      <c r="E231" s="8"/>
      <c r="P231" s="9"/>
      <c r="Q231" s="12"/>
      <c r="S231" s="15"/>
      <c r="T231" s="15"/>
    </row>
    <row r="232" spans="2:20" x14ac:dyDescent="0.35">
      <c r="B232" s="3"/>
      <c r="C232" s="3"/>
      <c r="D232" s="6"/>
      <c r="E232" s="8"/>
      <c r="P232" s="9"/>
      <c r="Q232" s="12"/>
      <c r="S232" s="15"/>
      <c r="T232" s="15"/>
    </row>
    <row r="233" spans="2:20" x14ac:dyDescent="0.35">
      <c r="B233" s="3"/>
      <c r="C233" s="3"/>
      <c r="D233" s="6"/>
      <c r="E233" s="8"/>
      <c r="P233" s="9"/>
      <c r="Q233" s="12"/>
      <c r="S233" s="15"/>
      <c r="T233" s="15"/>
    </row>
    <row r="234" spans="2:20" x14ac:dyDescent="0.35">
      <c r="B234" s="3"/>
      <c r="C234" s="3"/>
      <c r="D234" s="6"/>
      <c r="E234" s="8"/>
      <c r="P234" s="9"/>
      <c r="Q234" s="12"/>
      <c r="S234" s="15"/>
      <c r="T234" s="15"/>
    </row>
    <row r="235" spans="2:20" x14ac:dyDescent="0.35">
      <c r="B235" s="3"/>
      <c r="C235" s="3"/>
      <c r="D235" s="6"/>
      <c r="E235" s="8"/>
      <c r="P235" s="9"/>
      <c r="Q235" s="12"/>
      <c r="S235" s="15"/>
      <c r="T235" s="15"/>
    </row>
    <row r="236" spans="2:20" x14ac:dyDescent="0.35">
      <c r="B236" s="3"/>
      <c r="C236" s="3"/>
      <c r="D236" s="6"/>
      <c r="E236" s="8"/>
      <c r="P236" s="9"/>
      <c r="Q236" s="12"/>
      <c r="S236" s="15"/>
      <c r="T236" s="15"/>
    </row>
    <row r="237" spans="2:20" x14ac:dyDescent="0.35">
      <c r="B237" s="3"/>
      <c r="C237" s="3"/>
      <c r="D237" s="6"/>
      <c r="E237" s="8"/>
      <c r="P237" s="9"/>
      <c r="Q237" s="12"/>
      <c r="S237" s="15"/>
      <c r="T237" s="15"/>
    </row>
    <row r="238" spans="2:20" x14ac:dyDescent="0.35">
      <c r="B238" s="3"/>
      <c r="C238" s="3"/>
      <c r="D238" s="6"/>
      <c r="E238" s="8"/>
      <c r="P238" s="9"/>
      <c r="Q238" s="12"/>
      <c r="S238" s="15"/>
      <c r="T238" s="15"/>
    </row>
    <row r="239" spans="2:20" x14ac:dyDescent="0.35">
      <c r="B239" s="3"/>
      <c r="C239" s="3"/>
      <c r="D239" s="6"/>
      <c r="E239" s="8"/>
      <c r="P239" s="9"/>
      <c r="Q239" s="12"/>
      <c r="S239" s="15"/>
      <c r="T239" s="15"/>
    </row>
    <row r="240" spans="2:20" x14ac:dyDescent="0.35">
      <c r="B240" s="3"/>
      <c r="C240" s="3"/>
      <c r="D240" s="6"/>
      <c r="E240" s="8"/>
      <c r="P240" s="9"/>
      <c r="Q240" s="12"/>
      <c r="S240" s="15"/>
      <c r="T240" s="15"/>
    </row>
    <row r="241" spans="2:20" x14ac:dyDescent="0.35">
      <c r="B241" s="3"/>
      <c r="C241" s="3"/>
      <c r="D241" s="6"/>
      <c r="E241" s="8"/>
      <c r="P241" s="9"/>
      <c r="Q241" s="12"/>
      <c r="S241" s="15"/>
      <c r="T241" s="15"/>
    </row>
    <row r="242" spans="2:20" x14ac:dyDescent="0.35">
      <c r="B242" s="3"/>
      <c r="C242" s="3"/>
      <c r="D242" s="6"/>
      <c r="E242" s="8"/>
      <c r="P242" s="9"/>
      <c r="Q242" s="12"/>
      <c r="S242" s="15"/>
      <c r="T242" s="15"/>
    </row>
    <row r="243" spans="2:20" x14ac:dyDescent="0.35">
      <c r="B243" s="3"/>
      <c r="C243" s="3"/>
      <c r="D243" s="6"/>
      <c r="E243" s="8"/>
      <c r="P243" s="9"/>
      <c r="Q243" s="12"/>
      <c r="S243" s="15"/>
      <c r="T243" s="15"/>
    </row>
    <row r="244" spans="2:20" x14ac:dyDescent="0.35">
      <c r="B244" s="3"/>
      <c r="C244" s="3"/>
      <c r="D244" s="6"/>
      <c r="E244" s="8"/>
      <c r="P244" s="9"/>
      <c r="Q244" s="12"/>
      <c r="S244" s="15"/>
      <c r="T244" s="15"/>
    </row>
    <row r="245" spans="2:20" x14ac:dyDescent="0.35">
      <c r="B245" s="3"/>
      <c r="C245" s="3"/>
      <c r="D245" s="6"/>
      <c r="E245" s="8"/>
      <c r="P245" s="9"/>
      <c r="Q245" s="12"/>
      <c r="S245" s="15"/>
      <c r="T245" s="15"/>
    </row>
    <row r="246" spans="2:20" x14ac:dyDescent="0.35">
      <c r="B246" s="3"/>
      <c r="C246" s="3"/>
      <c r="D246" s="6"/>
      <c r="E246" s="8"/>
      <c r="P246" s="9"/>
      <c r="Q246" s="12"/>
      <c r="S246" s="15"/>
      <c r="T246" s="15"/>
    </row>
    <row r="247" spans="2:20" x14ac:dyDescent="0.35">
      <c r="B247" s="3"/>
      <c r="C247" s="3"/>
      <c r="D247" s="6"/>
      <c r="E247" s="8"/>
      <c r="P247" s="9"/>
      <c r="Q247" s="12"/>
      <c r="S247" s="15"/>
      <c r="T247" s="15"/>
    </row>
    <row r="248" spans="2:20" x14ac:dyDescent="0.35">
      <c r="B248" s="3"/>
      <c r="C248" s="3"/>
      <c r="D248" s="6"/>
      <c r="E248" s="8"/>
      <c r="P248" s="9"/>
      <c r="Q248" s="12"/>
      <c r="S248" s="15"/>
      <c r="T248" s="15"/>
    </row>
    <row r="249" spans="2:20" x14ac:dyDescent="0.35">
      <c r="B249" s="3"/>
      <c r="C249" s="3"/>
      <c r="D249" s="6"/>
      <c r="E249" s="8"/>
      <c r="P249" s="9"/>
      <c r="Q249" s="12"/>
      <c r="S249" s="15"/>
      <c r="T249" s="15"/>
    </row>
    <row r="250" spans="2:20" x14ac:dyDescent="0.35">
      <c r="B250" s="3"/>
      <c r="C250" s="3"/>
      <c r="D250" s="6"/>
      <c r="E250" s="8"/>
      <c r="P250" s="9"/>
      <c r="Q250" s="12"/>
      <c r="S250" s="15"/>
      <c r="T250" s="15"/>
    </row>
    <row r="251" spans="2:20" x14ac:dyDescent="0.35">
      <c r="B251" s="3"/>
      <c r="C251" s="3"/>
      <c r="D251" s="6"/>
      <c r="E251" s="8"/>
      <c r="P251" s="9"/>
      <c r="Q251" s="12"/>
      <c r="S251" s="15"/>
      <c r="T251" s="15"/>
    </row>
    <row r="252" spans="2:20" x14ac:dyDescent="0.35">
      <c r="B252" s="3"/>
      <c r="C252" s="3"/>
      <c r="D252" s="6"/>
      <c r="E252" s="8"/>
      <c r="P252" s="9"/>
      <c r="Q252" s="12"/>
      <c r="S252" s="15"/>
      <c r="T252" s="15"/>
    </row>
    <row r="253" spans="2:20" x14ac:dyDescent="0.35">
      <c r="B253" s="3"/>
      <c r="C253" s="3"/>
      <c r="D253" s="6"/>
      <c r="E253" s="8"/>
      <c r="P253" s="9"/>
      <c r="Q253" s="12"/>
      <c r="S253" s="15"/>
      <c r="T253" s="15"/>
    </row>
    <row r="254" spans="2:20" x14ac:dyDescent="0.35">
      <c r="B254" s="3"/>
      <c r="C254" s="3"/>
      <c r="D254" s="6"/>
      <c r="E254" s="8"/>
      <c r="P254" s="9"/>
      <c r="Q254" s="12"/>
      <c r="S254" s="15"/>
      <c r="T254" s="15"/>
    </row>
    <row r="255" spans="2:20" x14ac:dyDescent="0.35">
      <c r="B255" s="3"/>
      <c r="C255" s="3"/>
      <c r="D255" s="6"/>
      <c r="E255" s="8"/>
      <c r="P255" s="9"/>
      <c r="Q255" s="12"/>
      <c r="S255" s="15"/>
      <c r="T255" s="15"/>
    </row>
    <row r="256" spans="2:20" x14ac:dyDescent="0.35">
      <c r="B256" s="3"/>
      <c r="C256" s="3"/>
      <c r="D256" s="6"/>
      <c r="E256" s="8"/>
      <c r="P256" s="9"/>
      <c r="Q256" s="12"/>
      <c r="S256" s="15"/>
      <c r="T256" s="15"/>
    </row>
    <row r="257" spans="2:20" x14ac:dyDescent="0.35">
      <c r="B257" s="3"/>
      <c r="C257" s="3"/>
      <c r="D257" s="6"/>
      <c r="E257" s="8"/>
      <c r="P257" s="9"/>
      <c r="Q257" s="12"/>
      <c r="S257" s="15"/>
      <c r="T257" s="15"/>
    </row>
    <row r="258" spans="2:20" x14ac:dyDescent="0.35">
      <c r="B258" s="3"/>
      <c r="C258" s="3"/>
      <c r="D258" s="6"/>
      <c r="E258" s="8"/>
      <c r="P258" s="9"/>
      <c r="Q258" s="12"/>
      <c r="S258" s="15"/>
      <c r="T258" s="15"/>
    </row>
    <row r="259" spans="2:20" x14ac:dyDescent="0.35">
      <c r="B259" s="3"/>
      <c r="C259" s="3"/>
      <c r="D259" s="6"/>
      <c r="E259" s="8"/>
      <c r="P259" s="9"/>
      <c r="Q259" s="12"/>
      <c r="S259" s="15"/>
      <c r="T259" s="15"/>
    </row>
    <row r="260" spans="2:20" x14ac:dyDescent="0.35">
      <c r="B260" s="3"/>
      <c r="C260" s="3"/>
      <c r="D260" s="6"/>
      <c r="E260" s="8"/>
      <c r="P260" s="9"/>
      <c r="Q260" s="12"/>
      <c r="S260" s="15"/>
      <c r="T260" s="15"/>
    </row>
    <row r="261" spans="2:20" x14ac:dyDescent="0.35">
      <c r="B261" s="3"/>
      <c r="C261" s="3"/>
      <c r="D261" s="6"/>
      <c r="E261" s="8"/>
      <c r="P261" s="9"/>
      <c r="Q261" s="12"/>
      <c r="S261" s="15"/>
      <c r="T261" s="15"/>
    </row>
    <row r="262" spans="2:20" x14ac:dyDescent="0.35">
      <c r="B262" s="3"/>
      <c r="C262" s="3"/>
      <c r="D262" s="6"/>
      <c r="E262" s="8"/>
      <c r="P262" s="9"/>
      <c r="Q262" s="12"/>
      <c r="S262" s="15"/>
      <c r="T262" s="15"/>
    </row>
    <row r="263" spans="2:20" x14ac:dyDescent="0.35">
      <c r="B263" s="3"/>
      <c r="C263" s="3"/>
      <c r="D263" s="6"/>
      <c r="E263" s="8"/>
      <c r="P263" s="9"/>
      <c r="Q263" s="12"/>
      <c r="S263" s="15"/>
      <c r="T263" s="15"/>
    </row>
    <row r="264" spans="2:20" x14ac:dyDescent="0.35">
      <c r="B264" s="3"/>
      <c r="C264" s="3"/>
      <c r="D264" s="6"/>
      <c r="E264" s="8"/>
      <c r="P264" s="9"/>
      <c r="Q264" s="12"/>
      <c r="S264" s="15"/>
      <c r="T264" s="15"/>
    </row>
    <row r="265" spans="2:20" x14ac:dyDescent="0.35">
      <c r="B265" s="3"/>
      <c r="C265" s="3"/>
      <c r="D265" s="6"/>
      <c r="E265" s="8"/>
      <c r="P265" s="9"/>
      <c r="Q265" s="12"/>
      <c r="S265" s="15"/>
      <c r="T265" s="15"/>
    </row>
    <row r="266" spans="2:20" x14ac:dyDescent="0.35">
      <c r="B266" s="3"/>
      <c r="C266" s="3"/>
      <c r="D266" s="6"/>
      <c r="E266" s="8"/>
      <c r="P266" s="9"/>
      <c r="Q266" s="12"/>
      <c r="S266" s="15"/>
      <c r="T266" s="15"/>
    </row>
    <row r="267" spans="2:20" x14ac:dyDescent="0.35">
      <c r="B267" s="3"/>
      <c r="C267" s="3"/>
      <c r="D267" s="6"/>
      <c r="E267" s="8"/>
      <c r="P267" s="9"/>
      <c r="Q267" s="12"/>
      <c r="S267" s="15"/>
      <c r="T267" s="15"/>
    </row>
    <row r="268" spans="2:20" x14ac:dyDescent="0.35">
      <c r="B268" s="3"/>
      <c r="C268" s="3"/>
      <c r="D268" s="6"/>
      <c r="E268" s="8"/>
      <c r="P268" s="9"/>
      <c r="Q268" s="12"/>
      <c r="S268" s="15"/>
      <c r="T268" s="15"/>
    </row>
    <row r="269" spans="2:20" x14ac:dyDescent="0.35">
      <c r="B269" s="3"/>
      <c r="C269" s="3"/>
      <c r="D269" s="6"/>
      <c r="E269" s="8"/>
      <c r="P269" s="9"/>
      <c r="Q269" s="12"/>
      <c r="S269" s="15"/>
      <c r="T269" s="15"/>
    </row>
    <row r="270" spans="2:20" x14ac:dyDescent="0.35">
      <c r="B270" s="3"/>
      <c r="C270" s="3"/>
      <c r="D270" s="6"/>
      <c r="E270" s="8"/>
      <c r="P270" s="9"/>
      <c r="Q270" s="12"/>
      <c r="S270" s="15"/>
      <c r="T270" s="15"/>
    </row>
    <row r="271" spans="2:20" x14ac:dyDescent="0.35">
      <c r="B271" s="3"/>
      <c r="C271" s="3"/>
      <c r="D271" s="6"/>
      <c r="E271" s="8"/>
      <c r="P271" s="9"/>
      <c r="Q271" s="12"/>
      <c r="S271" s="15"/>
      <c r="T271" s="15"/>
    </row>
    <row r="272" spans="2:20" x14ac:dyDescent="0.35">
      <c r="B272" s="3"/>
      <c r="C272" s="3"/>
      <c r="D272" s="6"/>
      <c r="E272" s="8"/>
      <c r="P272" s="9"/>
      <c r="Q272" s="12"/>
      <c r="S272" s="15"/>
      <c r="T272" s="15"/>
    </row>
    <row r="273" spans="2:20" x14ac:dyDescent="0.35">
      <c r="B273" s="3"/>
      <c r="C273" s="3"/>
      <c r="D273" s="6"/>
      <c r="E273" s="8"/>
      <c r="P273" s="9"/>
      <c r="Q273" s="12"/>
      <c r="S273" s="15"/>
      <c r="T273" s="15"/>
    </row>
    <row r="274" spans="2:20" x14ac:dyDescent="0.35">
      <c r="B274" s="3"/>
      <c r="C274" s="3"/>
      <c r="D274" s="6"/>
      <c r="E274" s="8"/>
      <c r="P274" s="9"/>
      <c r="Q274" s="12"/>
      <c r="S274" s="15"/>
      <c r="T274" s="15"/>
    </row>
    <row r="275" spans="2:20" x14ac:dyDescent="0.35">
      <c r="B275" s="3"/>
      <c r="C275" s="3"/>
      <c r="D275" s="6"/>
      <c r="E275" s="8"/>
      <c r="P275" s="9"/>
      <c r="Q275" s="12"/>
      <c r="S275" s="15"/>
      <c r="T275" s="15"/>
    </row>
    <row r="276" spans="2:20" x14ac:dyDescent="0.35">
      <c r="B276" s="3"/>
      <c r="C276" s="3"/>
      <c r="D276" s="6"/>
      <c r="E276" s="8"/>
      <c r="P276" s="9"/>
      <c r="Q276" s="12"/>
      <c r="S276" s="15"/>
      <c r="T276" s="15"/>
    </row>
    <row r="277" spans="2:20" x14ac:dyDescent="0.35">
      <c r="B277" s="3"/>
      <c r="C277" s="3"/>
      <c r="D277" s="6"/>
      <c r="E277" s="8"/>
      <c r="P277" s="9"/>
      <c r="Q277" s="12"/>
      <c r="S277" s="15"/>
      <c r="T277" s="15"/>
    </row>
    <row r="278" spans="2:20" x14ac:dyDescent="0.35">
      <c r="B278" s="3"/>
      <c r="C278" s="3"/>
      <c r="D278" s="6"/>
      <c r="E278" s="8"/>
      <c r="P278" s="9"/>
      <c r="Q278" s="12"/>
      <c r="S278" s="15"/>
      <c r="T278" s="15"/>
    </row>
    <row r="279" spans="2:20" x14ac:dyDescent="0.35">
      <c r="B279" s="3"/>
      <c r="C279" s="3"/>
      <c r="D279" s="6"/>
      <c r="E279" s="8"/>
      <c r="P279" s="9"/>
      <c r="Q279" s="12"/>
      <c r="S279" s="15"/>
      <c r="T279" s="15"/>
    </row>
    <row r="280" spans="2:20" x14ac:dyDescent="0.35">
      <c r="B280" s="3"/>
      <c r="C280" s="3"/>
      <c r="D280" s="6"/>
      <c r="E280" s="8"/>
      <c r="P280" s="9"/>
      <c r="Q280" s="12"/>
      <c r="S280" s="15"/>
      <c r="T280" s="15"/>
    </row>
    <row r="281" spans="2:20" x14ac:dyDescent="0.35">
      <c r="B281" s="3"/>
      <c r="C281" s="3"/>
      <c r="D281" s="6"/>
      <c r="E281" s="8"/>
      <c r="P281" s="9"/>
      <c r="Q281" s="12"/>
      <c r="S281" s="15"/>
      <c r="T281" s="15"/>
    </row>
    <row r="282" spans="2:20" x14ac:dyDescent="0.35">
      <c r="B282" s="3"/>
      <c r="C282" s="3"/>
      <c r="D282" s="6"/>
      <c r="E282" s="8"/>
      <c r="P282" s="9"/>
      <c r="Q282" s="12"/>
      <c r="S282" s="15"/>
      <c r="T282" s="15"/>
    </row>
    <row r="283" spans="2:20" x14ac:dyDescent="0.35">
      <c r="B283" s="3"/>
      <c r="C283" s="3"/>
      <c r="D283" s="6"/>
      <c r="E283" s="8"/>
      <c r="P283" s="9"/>
      <c r="Q283" s="12"/>
      <c r="S283" s="15"/>
      <c r="T283" s="15"/>
    </row>
    <row r="284" spans="2:20" x14ac:dyDescent="0.35">
      <c r="B284" s="3"/>
      <c r="C284" s="3"/>
      <c r="D284" s="6"/>
      <c r="E284" s="8"/>
      <c r="P284" s="9"/>
      <c r="Q284" s="12"/>
      <c r="S284" s="15"/>
      <c r="T284" s="15"/>
    </row>
    <row r="285" spans="2:20" x14ac:dyDescent="0.35">
      <c r="B285" s="3"/>
      <c r="C285" s="3"/>
      <c r="D285" s="6"/>
      <c r="E285" s="8"/>
      <c r="P285" s="9"/>
      <c r="Q285" s="12"/>
      <c r="S285" s="15"/>
      <c r="T285" s="15"/>
    </row>
    <row r="286" spans="2:20" x14ac:dyDescent="0.35">
      <c r="B286" s="3"/>
      <c r="C286" s="3"/>
      <c r="D286" s="6"/>
      <c r="E286" s="8"/>
      <c r="P286" s="9"/>
      <c r="Q286" s="12"/>
      <c r="S286" s="15"/>
      <c r="T286" s="15"/>
    </row>
    <row r="287" spans="2:20" x14ac:dyDescent="0.35">
      <c r="B287" s="3"/>
      <c r="C287" s="3"/>
      <c r="D287" s="6"/>
      <c r="E287" s="8"/>
      <c r="P287" s="9"/>
      <c r="Q287" s="12"/>
      <c r="S287" s="15"/>
      <c r="T287" s="15"/>
    </row>
    <row r="288" spans="2:20" x14ac:dyDescent="0.35">
      <c r="B288" s="3"/>
      <c r="C288" s="3"/>
      <c r="D288" s="6"/>
      <c r="E288" s="8"/>
      <c r="P288" s="9"/>
      <c r="Q288" s="12"/>
      <c r="S288" s="15"/>
      <c r="T288" s="15"/>
    </row>
    <row r="289" spans="2:20" x14ac:dyDescent="0.35">
      <c r="B289" s="3"/>
      <c r="C289" s="3"/>
      <c r="D289" s="6"/>
      <c r="E289" s="8"/>
      <c r="P289" s="9"/>
      <c r="Q289" s="12"/>
      <c r="S289" s="15"/>
      <c r="T289" s="15"/>
    </row>
    <row r="290" spans="2:20" x14ac:dyDescent="0.35">
      <c r="B290" s="3"/>
      <c r="C290" s="3"/>
      <c r="D290" s="6"/>
      <c r="E290" s="8"/>
      <c r="P290" s="9"/>
      <c r="Q290" s="12"/>
      <c r="S290" s="15"/>
      <c r="T290" s="15"/>
    </row>
    <row r="291" spans="2:20" x14ac:dyDescent="0.35">
      <c r="B291" s="3"/>
      <c r="C291" s="3"/>
      <c r="D291" s="6"/>
      <c r="E291" s="8"/>
      <c r="P291" s="9"/>
      <c r="Q291" s="12"/>
      <c r="S291" s="15"/>
      <c r="T291" s="15"/>
    </row>
    <row r="292" spans="2:20" x14ac:dyDescent="0.35">
      <c r="B292" s="3"/>
      <c r="C292" s="3"/>
      <c r="D292" s="6"/>
      <c r="E292" s="8"/>
      <c r="P292" s="9"/>
      <c r="Q292" s="12"/>
      <c r="S292" s="15"/>
      <c r="T292" s="15"/>
    </row>
    <row r="293" spans="2:20" x14ac:dyDescent="0.35">
      <c r="B293" s="3"/>
      <c r="C293" s="3"/>
      <c r="D293" s="6"/>
      <c r="E293" s="8"/>
      <c r="P293" s="9"/>
      <c r="Q293" s="12"/>
      <c r="S293" s="15"/>
      <c r="T293" s="15"/>
    </row>
    <row r="294" spans="2:20" x14ac:dyDescent="0.35">
      <c r="B294" s="3"/>
      <c r="C294" s="3"/>
      <c r="D294" s="6"/>
      <c r="E294" s="8"/>
      <c r="P294" s="9"/>
      <c r="Q294" s="12"/>
      <c r="S294" s="15"/>
      <c r="T294" s="15"/>
    </row>
    <row r="295" spans="2:20" x14ac:dyDescent="0.35">
      <c r="B295" s="3"/>
      <c r="C295" s="3"/>
      <c r="D295" s="6"/>
      <c r="E295" s="8"/>
      <c r="P295" s="9"/>
      <c r="Q295" s="12"/>
      <c r="S295" s="15"/>
      <c r="T295" s="15"/>
    </row>
    <row r="296" spans="2:20" x14ac:dyDescent="0.35">
      <c r="B296" s="3"/>
      <c r="C296" s="3"/>
      <c r="D296" s="6"/>
      <c r="E296" s="8"/>
      <c r="P296" s="9"/>
      <c r="Q296" s="12"/>
      <c r="S296" s="15"/>
      <c r="T296" s="15"/>
    </row>
    <row r="297" spans="2:20" x14ac:dyDescent="0.35">
      <c r="B297" s="3"/>
      <c r="C297" s="3"/>
      <c r="D297" s="6"/>
      <c r="E297" s="8"/>
      <c r="P297" s="9"/>
      <c r="Q297" s="12"/>
      <c r="S297" s="15"/>
      <c r="T297" s="15"/>
    </row>
    <row r="298" spans="2:20" x14ac:dyDescent="0.35">
      <c r="B298" s="3"/>
      <c r="C298" s="3"/>
      <c r="D298" s="6"/>
      <c r="E298" s="8"/>
      <c r="P298" s="9"/>
      <c r="Q298" s="12"/>
      <c r="S298" s="15"/>
      <c r="T298" s="15"/>
    </row>
    <row r="299" spans="2:20" x14ac:dyDescent="0.35">
      <c r="B299" s="3"/>
      <c r="C299" s="3"/>
      <c r="D299" s="6"/>
      <c r="E299" s="8"/>
      <c r="P299" s="9"/>
      <c r="Q299" s="12"/>
      <c r="S299" s="15"/>
      <c r="T299" s="15"/>
    </row>
    <row r="300" spans="2:20" x14ac:dyDescent="0.35">
      <c r="B300" s="3"/>
      <c r="C300" s="3"/>
      <c r="D300" s="6"/>
      <c r="E300" s="8"/>
      <c r="P300" s="9"/>
      <c r="Q300" s="12"/>
      <c r="S300" s="15"/>
      <c r="T300" s="15"/>
    </row>
    <row r="301" spans="2:20" x14ac:dyDescent="0.35">
      <c r="B301" s="3"/>
      <c r="C301" s="3"/>
      <c r="D301" s="6"/>
      <c r="E301" s="8"/>
      <c r="P301" s="9"/>
      <c r="Q301" s="12"/>
      <c r="S301" s="15"/>
      <c r="T301" s="15"/>
    </row>
    <row r="302" spans="2:20" x14ac:dyDescent="0.35">
      <c r="B302" s="3"/>
      <c r="C302" s="3"/>
      <c r="D302" s="6"/>
      <c r="E302" s="8"/>
      <c r="P302" s="9"/>
      <c r="Q302" s="12"/>
      <c r="S302" s="15"/>
      <c r="T302" s="15"/>
    </row>
    <row r="303" spans="2:20" x14ac:dyDescent="0.35">
      <c r="B303" s="3"/>
      <c r="C303" s="3"/>
      <c r="D303" s="6"/>
      <c r="E303" s="8"/>
      <c r="P303" s="9"/>
      <c r="Q303" s="12"/>
      <c r="S303" s="15"/>
      <c r="T303" s="15"/>
    </row>
    <row r="304" spans="2:20" x14ac:dyDescent="0.35">
      <c r="B304" s="3"/>
      <c r="C304" s="3"/>
      <c r="D304" s="6"/>
      <c r="E304" s="8"/>
      <c r="P304" s="9"/>
      <c r="Q304" s="12"/>
      <c r="S304" s="15"/>
      <c r="T304" s="15"/>
    </row>
    <row r="305" spans="2:20" x14ac:dyDescent="0.35">
      <c r="B305" s="3"/>
      <c r="C305" s="3"/>
      <c r="D305" s="6"/>
      <c r="E305" s="8"/>
      <c r="P305" s="9"/>
      <c r="Q305" s="12"/>
      <c r="S305" s="15"/>
      <c r="T305" s="15"/>
    </row>
    <row r="306" spans="2:20" x14ac:dyDescent="0.35">
      <c r="B306" s="3"/>
      <c r="C306" s="3"/>
      <c r="D306" s="6"/>
      <c r="E306" s="8"/>
      <c r="P306" s="9"/>
      <c r="Q306" s="12"/>
      <c r="S306" s="15"/>
      <c r="T306" s="15"/>
    </row>
    <row r="307" spans="2:20" x14ac:dyDescent="0.35">
      <c r="B307" s="3"/>
      <c r="C307" s="3"/>
      <c r="D307" s="6"/>
      <c r="E307" s="8"/>
      <c r="P307" s="9"/>
      <c r="Q307" s="12"/>
      <c r="S307" s="15"/>
      <c r="T307" s="15"/>
    </row>
    <row r="308" spans="2:20" x14ac:dyDescent="0.35">
      <c r="B308" s="3"/>
      <c r="C308" s="3"/>
      <c r="D308" s="6"/>
      <c r="E308" s="8"/>
      <c r="P308" s="9"/>
      <c r="Q308" s="12"/>
      <c r="S308" s="15"/>
      <c r="T308" s="15"/>
    </row>
    <row r="309" spans="2:20" x14ac:dyDescent="0.35">
      <c r="B309" s="3"/>
      <c r="C309" s="3"/>
      <c r="D309" s="6"/>
      <c r="E309" s="8"/>
      <c r="P309" s="9"/>
      <c r="Q309" s="12"/>
      <c r="S309" s="15"/>
      <c r="T309" s="15"/>
    </row>
    <row r="310" spans="2:20" x14ac:dyDescent="0.35">
      <c r="B310" s="3"/>
      <c r="C310" s="3"/>
      <c r="D310" s="6"/>
      <c r="E310" s="8"/>
      <c r="P310" s="9"/>
      <c r="Q310" s="12"/>
      <c r="S310" s="15"/>
      <c r="T310" s="15"/>
    </row>
    <row r="311" spans="2:20" x14ac:dyDescent="0.35">
      <c r="B311" s="3"/>
      <c r="C311" s="3"/>
      <c r="D311" s="6"/>
      <c r="E311" s="8"/>
      <c r="P311" s="9"/>
      <c r="Q311" s="12"/>
      <c r="S311" s="15"/>
      <c r="T311" s="15"/>
    </row>
    <row r="312" spans="2:20" x14ac:dyDescent="0.35">
      <c r="B312" s="3"/>
      <c r="C312" s="3"/>
      <c r="D312" s="6"/>
      <c r="E312" s="8"/>
      <c r="P312" s="9"/>
      <c r="Q312" s="12"/>
      <c r="S312" s="15"/>
      <c r="T312" s="15"/>
    </row>
    <row r="313" spans="2:20" x14ac:dyDescent="0.35">
      <c r="B313" s="3"/>
      <c r="C313" s="3"/>
      <c r="D313" s="6"/>
      <c r="E313" s="8"/>
      <c r="P313" s="9"/>
      <c r="Q313" s="12"/>
      <c r="S313" s="15"/>
      <c r="T313" s="15"/>
    </row>
    <row r="314" spans="2:20" x14ac:dyDescent="0.35">
      <c r="B314" s="3"/>
      <c r="C314" s="3"/>
      <c r="D314" s="6"/>
      <c r="E314" s="8"/>
      <c r="P314" s="9"/>
      <c r="Q314" s="12"/>
      <c r="S314" s="15"/>
      <c r="T314" s="15"/>
    </row>
    <row r="315" spans="2:20" x14ac:dyDescent="0.35">
      <c r="B315" s="3"/>
      <c r="C315" s="3"/>
      <c r="D315" s="6"/>
      <c r="E315" s="8"/>
      <c r="P315" s="9"/>
      <c r="Q315" s="12"/>
      <c r="S315" s="15"/>
      <c r="T315" s="15"/>
    </row>
    <row r="316" spans="2:20" x14ac:dyDescent="0.35">
      <c r="B316" s="3"/>
      <c r="C316" s="3"/>
      <c r="D316" s="6"/>
      <c r="E316" s="8"/>
      <c r="P316" s="9"/>
      <c r="Q316" s="12"/>
      <c r="S316" s="15"/>
      <c r="T316" s="15"/>
    </row>
    <row r="317" spans="2:20" x14ac:dyDescent="0.35">
      <c r="B317" s="3"/>
      <c r="C317" s="3"/>
      <c r="D317" s="6"/>
      <c r="E317" s="8"/>
      <c r="P317" s="9"/>
      <c r="Q317" s="12"/>
      <c r="S317" s="15"/>
      <c r="T317" s="15"/>
    </row>
    <row r="318" spans="2:20" x14ac:dyDescent="0.35">
      <c r="B318" s="3"/>
      <c r="C318" s="3"/>
      <c r="D318" s="6"/>
      <c r="E318" s="8"/>
      <c r="P318" s="9"/>
      <c r="Q318" s="12"/>
      <c r="S318" s="15"/>
      <c r="T318" s="15"/>
    </row>
    <row r="319" spans="2:20" x14ac:dyDescent="0.35">
      <c r="B319" s="3"/>
      <c r="C319" s="3"/>
      <c r="D319" s="6"/>
      <c r="E319" s="8"/>
      <c r="P319" s="9"/>
      <c r="Q319" s="12"/>
      <c r="S319" s="15"/>
      <c r="T319" s="15"/>
    </row>
    <row r="320" spans="2:20" x14ac:dyDescent="0.35">
      <c r="B320" s="3"/>
      <c r="C320" s="3"/>
      <c r="D320" s="6"/>
      <c r="E320" s="8"/>
      <c r="P320" s="9"/>
      <c r="Q320" s="12"/>
      <c r="S320" s="15"/>
      <c r="T320" s="15"/>
    </row>
    <row r="321" spans="2:20" x14ac:dyDescent="0.35">
      <c r="B321" s="3"/>
      <c r="C321" s="3"/>
      <c r="D321" s="6"/>
      <c r="E321" s="8"/>
      <c r="P321" s="9"/>
      <c r="Q321" s="12"/>
      <c r="S321" s="15"/>
      <c r="T321" s="15"/>
    </row>
    <row r="322" spans="2:20" x14ac:dyDescent="0.35">
      <c r="B322" s="3"/>
      <c r="C322" s="3"/>
      <c r="D322" s="6"/>
      <c r="E322" s="8"/>
      <c r="P322" s="9"/>
      <c r="Q322" s="12"/>
      <c r="S322" s="15"/>
      <c r="T322" s="15"/>
    </row>
    <row r="323" spans="2:20" x14ac:dyDescent="0.35">
      <c r="B323" s="3"/>
      <c r="C323" s="3"/>
      <c r="D323" s="6"/>
      <c r="E323" s="8"/>
      <c r="P323" s="9"/>
      <c r="Q323" s="12"/>
      <c r="S323" s="15"/>
      <c r="T323" s="15"/>
    </row>
    <row r="324" spans="2:20" x14ac:dyDescent="0.35">
      <c r="B324" s="3"/>
      <c r="C324" s="3"/>
      <c r="D324" s="6"/>
      <c r="E324" s="8"/>
      <c r="P324" s="9"/>
      <c r="Q324" s="12"/>
      <c r="S324" s="15"/>
      <c r="T324" s="15"/>
    </row>
    <row r="325" spans="2:20" x14ac:dyDescent="0.35">
      <c r="B325" s="3"/>
      <c r="C325" s="3"/>
      <c r="D325" s="6"/>
      <c r="E325" s="8"/>
      <c r="P325" s="9"/>
      <c r="Q325" s="12"/>
      <c r="S325" s="15"/>
      <c r="T325" s="15"/>
    </row>
    <row r="326" spans="2:20" x14ac:dyDescent="0.35">
      <c r="B326" s="3"/>
      <c r="C326" s="3"/>
      <c r="D326" s="6"/>
      <c r="E326" s="8"/>
      <c r="P326" s="9"/>
      <c r="Q326" s="12"/>
      <c r="S326" s="15"/>
      <c r="T326" s="15"/>
    </row>
    <row r="327" spans="2:20" x14ac:dyDescent="0.35">
      <c r="B327" s="3"/>
      <c r="C327" s="3"/>
      <c r="D327" s="6"/>
      <c r="E327" s="8"/>
      <c r="P327" s="9"/>
      <c r="Q327" s="12"/>
      <c r="S327" s="15"/>
      <c r="T327" s="15"/>
    </row>
    <row r="328" spans="2:20" x14ac:dyDescent="0.35">
      <c r="B328" s="3"/>
      <c r="C328" s="3"/>
      <c r="D328" s="6"/>
      <c r="E328" s="8"/>
      <c r="P328" s="9"/>
      <c r="Q328" s="12"/>
      <c r="S328" s="15"/>
      <c r="T328" s="15"/>
    </row>
    <row r="329" spans="2:20" x14ac:dyDescent="0.35">
      <c r="B329" s="3"/>
      <c r="C329" s="3"/>
      <c r="D329" s="6"/>
      <c r="E329" s="8"/>
      <c r="P329" s="9"/>
      <c r="Q329" s="12"/>
      <c r="S329" s="15"/>
      <c r="T329" s="15"/>
    </row>
    <row r="330" spans="2:20" x14ac:dyDescent="0.35">
      <c r="B330" s="3"/>
      <c r="C330" s="3"/>
      <c r="D330" s="6"/>
      <c r="E330" s="8"/>
      <c r="P330" s="9"/>
      <c r="Q330" s="12"/>
      <c r="S330" s="15"/>
      <c r="T330" s="15"/>
    </row>
    <row r="331" spans="2:20" x14ac:dyDescent="0.35">
      <c r="B331" s="3"/>
      <c r="C331" s="3"/>
      <c r="D331" s="6"/>
      <c r="E331" s="8"/>
      <c r="P331" s="9"/>
      <c r="Q331" s="12"/>
      <c r="S331" s="15"/>
      <c r="T331" s="15"/>
    </row>
    <row r="332" spans="2:20" x14ac:dyDescent="0.35">
      <c r="B332" s="3"/>
      <c r="C332" s="3"/>
      <c r="D332" s="6"/>
      <c r="E332" s="8"/>
      <c r="P332" s="9"/>
      <c r="Q332" s="12"/>
      <c r="S332" s="15"/>
      <c r="T332" s="15"/>
    </row>
    <row r="333" spans="2:20" x14ac:dyDescent="0.35">
      <c r="B333" s="3"/>
      <c r="C333" s="3"/>
      <c r="D333" s="6"/>
      <c r="E333" s="8"/>
      <c r="P333" s="9"/>
      <c r="Q333" s="12"/>
      <c r="S333" s="15"/>
      <c r="T333" s="15"/>
    </row>
    <row r="334" spans="2:20" x14ac:dyDescent="0.35">
      <c r="B334" s="3"/>
      <c r="C334" s="3"/>
      <c r="D334" s="6"/>
      <c r="E334" s="8"/>
      <c r="P334" s="9"/>
      <c r="Q334" s="12"/>
      <c r="S334" s="15"/>
      <c r="T334" s="15"/>
    </row>
    <row r="335" spans="2:20" x14ac:dyDescent="0.35">
      <c r="B335" s="3"/>
      <c r="C335" s="3"/>
      <c r="D335" s="6"/>
      <c r="E335" s="8"/>
      <c r="P335" s="9"/>
      <c r="Q335" s="12"/>
      <c r="S335" s="15"/>
      <c r="T335" s="15"/>
    </row>
    <row r="336" spans="2:20" x14ac:dyDescent="0.35">
      <c r="B336" s="3"/>
      <c r="C336" s="3"/>
      <c r="D336" s="6"/>
      <c r="E336" s="8"/>
      <c r="P336" s="9"/>
      <c r="Q336" s="12"/>
      <c r="S336" s="15"/>
      <c r="T336" s="15"/>
    </row>
    <row r="337" spans="2:20" x14ac:dyDescent="0.35">
      <c r="B337" s="3"/>
      <c r="C337" s="3"/>
      <c r="D337" s="6"/>
      <c r="E337" s="8"/>
      <c r="P337" s="9"/>
      <c r="Q337" s="12"/>
      <c r="S337" s="15"/>
      <c r="T337" s="15"/>
    </row>
    <row r="338" spans="2:20" x14ac:dyDescent="0.35">
      <c r="B338" s="3"/>
      <c r="C338" s="3"/>
      <c r="D338" s="6"/>
      <c r="E338" s="8"/>
      <c r="P338" s="9"/>
      <c r="Q338" s="12"/>
      <c r="S338" s="15"/>
      <c r="T338" s="15"/>
    </row>
    <row r="339" spans="2:20" x14ac:dyDescent="0.35">
      <c r="B339" s="3"/>
      <c r="C339" s="3"/>
      <c r="D339" s="6"/>
      <c r="E339" s="8"/>
      <c r="P339" s="9"/>
      <c r="Q339" s="12"/>
      <c r="S339" s="15"/>
      <c r="T339" s="15"/>
    </row>
    <row r="340" spans="2:20" x14ac:dyDescent="0.35">
      <c r="B340" s="3"/>
      <c r="C340" s="3"/>
      <c r="D340" s="6"/>
      <c r="E340" s="8"/>
      <c r="P340" s="9"/>
      <c r="Q340" s="12"/>
      <c r="S340" s="15"/>
      <c r="T340" s="15"/>
    </row>
    <row r="341" spans="2:20" x14ac:dyDescent="0.35">
      <c r="B341" s="3"/>
      <c r="C341" s="3"/>
      <c r="D341" s="6"/>
      <c r="E341" s="8"/>
      <c r="P341" s="9"/>
      <c r="Q341" s="12"/>
      <c r="S341" s="15"/>
      <c r="T341" s="15"/>
    </row>
    <row r="342" spans="2:20" x14ac:dyDescent="0.35">
      <c r="B342" s="3"/>
      <c r="C342" s="3"/>
      <c r="D342" s="6"/>
      <c r="E342" s="8"/>
      <c r="P342" s="9"/>
      <c r="Q342" s="12"/>
      <c r="S342" s="15"/>
      <c r="T342" s="15"/>
    </row>
    <row r="343" spans="2:20" x14ac:dyDescent="0.35">
      <c r="B343" s="3"/>
      <c r="C343" s="3"/>
      <c r="D343" s="6"/>
      <c r="E343" s="8"/>
      <c r="P343" s="9"/>
      <c r="Q343" s="12"/>
      <c r="S343" s="15"/>
      <c r="T343" s="15"/>
    </row>
    <row r="344" spans="2:20" x14ac:dyDescent="0.35">
      <c r="B344" s="3"/>
      <c r="C344" s="3"/>
      <c r="D344" s="6"/>
      <c r="E344" s="8"/>
      <c r="P344" s="9"/>
      <c r="Q344" s="12"/>
      <c r="S344" s="15"/>
      <c r="T344" s="15"/>
    </row>
    <row r="345" spans="2:20" x14ac:dyDescent="0.35">
      <c r="B345" s="3"/>
      <c r="C345" s="3"/>
      <c r="D345" s="6"/>
      <c r="E345" s="8"/>
      <c r="P345" s="9"/>
      <c r="Q345" s="12"/>
      <c r="S345" s="15"/>
      <c r="T345" s="15"/>
    </row>
    <row r="346" spans="2:20" x14ac:dyDescent="0.35">
      <c r="B346" s="3"/>
      <c r="C346" s="3"/>
      <c r="D346" s="6"/>
      <c r="E346" s="8"/>
      <c r="P346" s="9"/>
      <c r="Q346" s="12"/>
      <c r="S346" s="15"/>
      <c r="T346" s="15"/>
    </row>
    <row r="347" spans="2:20" x14ac:dyDescent="0.35">
      <c r="B347" s="3"/>
      <c r="C347" s="3"/>
      <c r="D347" s="6"/>
      <c r="E347" s="8"/>
      <c r="P347" s="9"/>
      <c r="Q347" s="12"/>
      <c r="S347" s="15"/>
      <c r="T347" s="15"/>
    </row>
    <row r="348" spans="2:20" x14ac:dyDescent="0.35">
      <c r="B348" s="3"/>
      <c r="C348" s="3"/>
      <c r="D348" s="6"/>
      <c r="E348" s="8"/>
      <c r="P348" s="9"/>
      <c r="Q348" s="12"/>
      <c r="S348" s="15"/>
      <c r="T348" s="15"/>
    </row>
    <row r="349" spans="2:20" x14ac:dyDescent="0.35">
      <c r="B349" s="3"/>
      <c r="C349" s="3"/>
      <c r="D349" s="6"/>
      <c r="E349" s="8"/>
      <c r="P349" s="9"/>
      <c r="Q349" s="12"/>
      <c r="S349" s="15"/>
      <c r="T349" s="15"/>
    </row>
    <row r="350" spans="2:20" x14ac:dyDescent="0.35">
      <c r="B350" s="3"/>
      <c r="C350" s="3"/>
      <c r="D350" s="6"/>
      <c r="E350" s="8"/>
      <c r="P350" s="9"/>
      <c r="Q350" s="12"/>
      <c r="S350" s="15"/>
      <c r="T350" s="15"/>
    </row>
    <row r="351" spans="2:20" x14ac:dyDescent="0.35">
      <c r="B351" s="3"/>
      <c r="C351" s="3"/>
      <c r="D351" s="6"/>
      <c r="E351" s="8"/>
      <c r="P351" s="9"/>
      <c r="Q351" s="12"/>
      <c r="S351" s="15"/>
      <c r="T351" s="15"/>
    </row>
    <row r="352" spans="2:20" x14ac:dyDescent="0.35">
      <c r="B352" s="3"/>
      <c r="C352" s="3"/>
      <c r="D352" s="6"/>
      <c r="E352" s="8"/>
      <c r="P352" s="9"/>
      <c r="Q352" s="12"/>
      <c r="S352" s="15"/>
      <c r="T352" s="15"/>
    </row>
    <row r="353" spans="2:20" x14ac:dyDescent="0.35">
      <c r="B353" s="3"/>
      <c r="C353" s="3"/>
      <c r="D353" s="6"/>
      <c r="E353" s="8"/>
      <c r="P353" s="9"/>
      <c r="Q353" s="12"/>
      <c r="S353" s="15"/>
      <c r="T353" s="15"/>
    </row>
    <row r="354" spans="2:20" x14ac:dyDescent="0.35">
      <c r="B354" s="3"/>
      <c r="C354" s="3"/>
      <c r="D354" s="6"/>
      <c r="E354" s="8"/>
      <c r="P354" s="9"/>
      <c r="Q354" s="12"/>
      <c r="S354" s="15"/>
      <c r="T354" s="15"/>
    </row>
    <row r="355" spans="2:20" x14ac:dyDescent="0.35">
      <c r="B355" s="3"/>
      <c r="C355" s="3"/>
      <c r="D355" s="6"/>
      <c r="E355" s="8"/>
      <c r="P355" s="9"/>
      <c r="Q355" s="12"/>
      <c r="S355" s="15"/>
      <c r="T355" s="15"/>
    </row>
    <row r="356" spans="2:20" x14ac:dyDescent="0.35">
      <c r="B356" s="3"/>
      <c r="C356" s="3"/>
      <c r="D356" s="6"/>
      <c r="E356" s="8"/>
      <c r="P356" s="9"/>
      <c r="Q356" s="12"/>
      <c r="S356" s="15"/>
      <c r="T356" s="15"/>
    </row>
    <row r="357" spans="2:20" x14ac:dyDescent="0.35">
      <c r="B357" s="3"/>
      <c r="C357" s="3"/>
      <c r="D357" s="6"/>
      <c r="E357" s="8"/>
      <c r="P357" s="9"/>
      <c r="Q357" s="12"/>
      <c r="S357" s="15"/>
      <c r="T357" s="15"/>
    </row>
    <row r="358" spans="2:20" x14ac:dyDescent="0.35">
      <c r="B358" s="3"/>
      <c r="C358" s="3"/>
      <c r="D358" s="6"/>
      <c r="E358" s="8"/>
      <c r="P358" s="9"/>
      <c r="Q358" s="12"/>
      <c r="S358" s="15"/>
      <c r="T358" s="15"/>
    </row>
    <row r="359" spans="2:20" x14ac:dyDescent="0.35">
      <c r="B359" s="3"/>
      <c r="C359" s="3"/>
      <c r="D359" s="6"/>
      <c r="E359" s="8"/>
      <c r="P359" s="9"/>
      <c r="Q359" s="12"/>
      <c r="S359" s="15"/>
      <c r="T359" s="15"/>
    </row>
    <row r="360" spans="2:20" x14ac:dyDescent="0.35">
      <c r="B360" s="3"/>
      <c r="C360" s="3"/>
      <c r="D360" s="6"/>
      <c r="E360" s="8"/>
      <c r="P360" s="9"/>
      <c r="Q360" s="12"/>
      <c r="S360" s="15"/>
      <c r="T360" s="15"/>
    </row>
    <row r="361" spans="2:20" x14ac:dyDescent="0.35">
      <c r="B361" s="3"/>
      <c r="C361" s="3"/>
      <c r="D361" s="6"/>
      <c r="E361" s="8"/>
      <c r="P361" s="9"/>
      <c r="Q361" s="12"/>
      <c r="S361" s="15"/>
      <c r="T361" s="15"/>
    </row>
    <row r="362" spans="2:20" x14ac:dyDescent="0.35">
      <c r="B362" s="3"/>
      <c r="C362" s="3"/>
      <c r="D362" s="6"/>
      <c r="E362" s="8"/>
      <c r="P362" s="9"/>
      <c r="Q362" s="12"/>
      <c r="S362" s="15"/>
      <c r="T362" s="15"/>
    </row>
    <row r="363" spans="2:20" x14ac:dyDescent="0.35">
      <c r="B363" s="3"/>
      <c r="C363" s="3"/>
      <c r="D363" s="6"/>
      <c r="E363" s="8"/>
      <c r="P363" s="9"/>
      <c r="Q363" s="12"/>
      <c r="S363" s="15"/>
      <c r="T363" s="15"/>
    </row>
    <row r="364" spans="2:20" x14ac:dyDescent="0.35">
      <c r="B364" s="3"/>
      <c r="C364" s="3"/>
      <c r="D364" s="6"/>
      <c r="E364" s="8"/>
      <c r="P364" s="9"/>
      <c r="Q364" s="12"/>
      <c r="S364" s="15"/>
      <c r="T364" s="15"/>
    </row>
    <row r="365" spans="2:20" x14ac:dyDescent="0.35">
      <c r="B365" s="3"/>
      <c r="C365" s="3"/>
      <c r="D365" s="6"/>
      <c r="E365" s="8"/>
      <c r="P365" s="9"/>
      <c r="Q365" s="12"/>
      <c r="S365" s="15"/>
      <c r="T365" s="15"/>
    </row>
    <row r="366" spans="2:20" x14ac:dyDescent="0.35">
      <c r="B366" s="3"/>
      <c r="C366" s="3"/>
      <c r="D366" s="6"/>
      <c r="E366" s="8"/>
      <c r="P366" s="9"/>
      <c r="Q366" s="12"/>
      <c r="S366" s="15"/>
      <c r="T366" s="15"/>
    </row>
    <row r="367" spans="2:20" x14ac:dyDescent="0.35">
      <c r="B367" s="3"/>
      <c r="C367" s="3"/>
      <c r="D367" s="6"/>
      <c r="E367" s="8"/>
      <c r="P367" s="9"/>
      <c r="Q367" s="12"/>
      <c r="S367" s="15"/>
      <c r="T367" s="15"/>
    </row>
    <row r="368" spans="2:20" x14ac:dyDescent="0.35">
      <c r="B368" s="3"/>
      <c r="C368" s="3"/>
      <c r="D368" s="6"/>
      <c r="E368" s="8"/>
      <c r="P368" s="9"/>
      <c r="Q368" s="12"/>
      <c r="S368" s="15"/>
      <c r="T368" s="15"/>
    </row>
    <row r="369" spans="2:20" x14ac:dyDescent="0.35">
      <c r="B369" s="3"/>
      <c r="C369" s="3"/>
      <c r="D369" s="6"/>
      <c r="E369" s="8"/>
      <c r="P369" s="9"/>
      <c r="Q369" s="12"/>
      <c r="S369" s="15"/>
      <c r="T369" s="15"/>
    </row>
    <row r="370" spans="2:20" x14ac:dyDescent="0.35">
      <c r="B370" s="3"/>
      <c r="C370" s="3"/>
      <c r="D370" s="6"/>
      <c r="E370" s="8"/>
      <c r="P370" s="9"/>
      <c r="Q370" s="12"/>
      <c r="S370" s="15"/>
      <c r="T370" s="15"/>
    </row>
    <row r="371" spans="2:20" x14ac:dyDescent="0.35">
      <c r="B371" s="3"/>
      <c r="C371" s="3"/>
      <c r="D371" s="6"/>
      <c r="E371" s="8"/>
      <c r="P371" s="9"/>
      <c r="Q371" s="12"/>
      <c r="S371" s="15"/>
      <c r="T371" s="15"/>
    </row>
    <row r="372" spans="2:20" x14ac:dyDescent="0.35">
      <c r="B372" s="3"/>
      <c r="C372" s="3"/>
      <c r="D372" s="6"/>
      <c r="E372" s="8"/>
      <c r="P372" s="9"/>
      <c r="Q372" s="12"/>
      <c r="S372" s="15"/>
      <c r="T372" s="15"/>
    </row>
    <row r="373" spans="2:20" x14ac:dyDescent="0.35">
      <c r="B373" s="3"/>
      <c r="C373" s="3"/>
      <c r="D373" s="6"/>
      <c r="E373" s="8"/>
      <c r="P373" s="9"/>
      <c r="Q373" s="12"/>
      <c r="S373" s="15"/>
      <c r="T373" s="15"/>
    </row>
    <row r="374" spans="2:20" x14ac:dyDescent="0.35">
      <c r="B374" s="3"/>
      <c r="C374" s="3"/>
      <c r="D374" s="6"/>
      <c r="E374" s="8"/>
      <c r="P374" s="9"/>
      <c r="Q374" s="12"/>
      <c r="S374" s="15"/>
      <c r="T374" s="15"/>
    </row>
    <row r="375" spans="2:20" x14ac:dyDescent="0.35">
      <c r="B375" s="3"/>
      <c r="C375" s="3"/>
      <c r="D375" s="6"/>
      <c r="E375" s="8"/>
      <c r="P375" s="9"/>
      <c r="Q375" s="12"/>
      <c r="S375" s="15"/>
      <c r="T375" s="15"/>
    </row>
    <row r="376" spans="2:20" x14ac:dyDescent="0.35">
      <c r="B376" s="3"/>
      <c r="C376" s="3"/>
      <c r="D376" s="6"/>
      <c r="E376" s="8"/>
      <c r="P376" s="9"/>
      <c r="Q376" s="12"/>
      <c r="S376" s="15"/>
      <c r="T376" s="15"/>
    </row>
    <row r="377" spans="2:20" x14ac:dyDescent="0.35">
      <c r="B377" s="3"/>
      <c r="C377" s="3"/>
      <c r="D377" s="6"/>
      <c r="E377" s="8"/>
      <c r="P377" s="9"/>
      <c r="Q377" s="12"/>
      <c r="S377" s="15"/>
      <c r="T377" s="15"/>
    </row>
    <row r="378" spans="2:20" x14ac:dyDescent="0.35">
      <c r="B378" s="3"/>
      <c r="C378" s="3"/>
      <c r="D378" s="6"/>
      <c r="E378" s="8"/>
      <c r="P378" s="9"/>
      <c r="Q378" s="12"/>
      <c r="S378" s="15"/>
      <c r="T378" s="15"/>
    </row>
    <row r="379" spans="2:20" x14ac:dyDescent="0.35">
      <c r="B379" s="3"/>
      <c r="C379" s="3"/>
      <c r="D379" s="6"/>
      <c r="E379" s="8"/>
      <c r="P379" s="9"/>
      <c r="Q379" s="12"/>
      <c r="S379" s="15"/>
      <c r="T379" s="15"/>
    </row>
    <row r="380" spans="2:20" x14ac:dyDescent="0.35">
      <c r="B380" s="3"/>
      <c r="C380" s="3"/>
      <c r="D380" s="6"/>
      <c r="E380" s="8"/>
      <c r="P380" s="9"/>
      <c r="Q380" s="12"/>
      <c r="S380" s="15"/>
      <c r="T380" s="15"/>
    </row>
    <row r="381" spans="2:20" x14ac:dyDescent="0.35">
      <c r="B381" s="3"/>
      <c r="C381" s="3"/>
      <c r="D381" s="6"/>
      <c r="E381" s="8"/>
      <c r="P381" s="9"/>
      <c r="Q381" s="12"/>
      <c r="S381" s="15"/>
      <c r="T381" s="15"/>
    </row>
    <row r="382" spans="2:20" x14ac:dyDescent="0.35">
      <c r="B382" s="3"/>
      <c r="C382" s="3"/>
      <c r="D382" s="6"/>
      <c r="E382" s="8"/>
      <c r="P382" s="9"/>
      <c r="Q382" s="12"/>
      <c r="S382" s="15"/>
      <c r="T382" s="15"/>
    </row>
    <row r="383" spans="2:20" x14ac:dyDescent="0.35">
      <c r="B383" s="3"/>
      <c r="C383" s="3"/>
      <c r="D383" s="6"/>
      <c r="E383" s="8"/>
      <c r="P383" s="9"/>
      <c r="Q383" s="12"/>
      <c r="S383" s="15"/>
      <c r="T383" s="15"/>
    </row>
    <row r="384" spans="2:20" x14ac:dyDescent="0.35">
      <c r="B384" s="3"/>
      <c r="C384" s="3"/>
      <c r="D384" s="6"/>
      <c r="E384" s="8"/>
      <c r="P384" s="9"/>
      <c r="Q384" s="12"/>
      <c r="S384" s="15"/>
      <c r="T384" s="15"/>
    </row>
    <row r="385" spans="2:20" x14ac:dyDescent="0.35">
      <c r="B385" s="3"/>
      <c r="C385" s="3"/>
      <c r="D385" s="6"/>
      <c r="E385" s="8"/>
      <c r="P385" s="9"/>
      <c r="Q385" s="12"/>
      <c r="S385" s="15"/>
      <c r="T385" s="15"/>
    </row>
    <row r="386" spans="2:20" x14ac:dyDescent="0.35">
      <c r="B386" s="3"/>
      <c r="C386" s="3"/>
      <c r="D386" s="6"/>
      <c r="E386" s="8"/>
      <c r="P386" s="9"/>
      <c r="Q386" s="12"/>
      <c r="S386" s="15"/>
      <c r="T386" s="15"/>
    </row>
    <row r="387" spans="2:20" x14ac:dyDescent="0.35">
      <c r="B387" s="3"/>
      <c r="C387" s="3"/>
      <c r="D387" s="6"/>
      <c r="E387" s="8"/>
      <c r="P387" s="9"/>
      <c r="Q387" s="12"/>
      <c r="S387" s="15"/>
      <c r="T387" s="15"/>
    </row>
    <row r="388" spans="2:20" x14ac:dyDescent="0.35">
      <c r="B388" s="3"/>
      <c r="C388" s="3"/>
      <c r="D388" s="6"/>
      <c r="E388" s="8"/>
      <c r="P388" s="9"/>
      <c r="Q388" s="12"/>
      <c r="S388" s="15"/>
      <c r="T388" s="15"/>
    </row>
    <row r="389" spans="2:20" x14ac:dyDescent="0.35">
      <c r="B389" s="3"/>
      <c r="C389" s="3"/>
      <c r="D389" s="6"/>
      <c r="E389" s="8"/>
      <c r="P389" s="9"/>
      <c r="Q389" s="12"/>
      <c r="S389" s="15"/>
      <c r="T389" s="15"/>
    </row>
    <row r="390" spans="2:20" x14ac:dyDescent="0.35">
      <c r="B390" s="3"/>
      <c r="C390" s="3"/>
      <c r="D390" s="6"/>
      <c r="E390" s="8"/>
      <c r="P390" s="9"/>
      <c r="Q390" s="12"/>
      <c r="S390" s="15"/>
      <c r="T390" s="15"/>
    </row>
    <row r="391" spans="2:20" x14ac:dyDescent="0.35">
      <c r="B391" s="3"/>
      <c r="C391" s="3"/>
      <c r="D391" s="6"/>
      <c r="E391" s="8"/>
      <c r="P391" s="9"/>
      <c r="Q391" s="12"/>
      <c r="S391" s="15"/>
      <c r="T391" s="15"/>
    </row>
    <row r="392" spans="2:20" x14ac:dyDescent="0.35">
      <c r="B392" s="3"/>
      <c r="C392" s="3"/>
      <c r="D392" s="6"/>
      <c r="E392" s="8"/>
      <c r="P392" s="9"/>
      <c r="Q392" s="12"/>
      <c r="S392" s="15"/>
      <c r="T392" s="15"/>
    </row>
    <row r="393" spans="2:20" x14ac:dyDescent="0.35">
      <c r="B393" s="3"/>
      <c r="C393" s="3"/>
      <c r="D393" s="6"/>
      <c r="E393" s="8"/>
      <c r="P393" s="9"/>
      <c r="Q393" s="12"/>
      <c r="S393" s="15"/>
      <c r="T393" s="15"/>
    </row>
    <row r="394" spans="2:20" x14ac:dyDescent="0.35">
      <c r="B394" s="3"/>
      <c r="C394" s="3"/>
      <c r="D394" s="6"/>
      <c r="E394" s="8"/>
      <c r="P394" s="9"/>
      <c r="Q394" s="12"/>
      <c r="S394" s="15"/>
      <c r="T394" s="15"/>
    </row>
    <row r="395" spans="2:20" x14ac:dyDescent="0.35">
      <c r="B395" s="3"/>
      <c r="C395" s="3"/>
      <c r="D395" s="6"/>
      <c r="E395" s="8"/>
      <c r="P395" s="9"/>
      <c r="Q395" s="12"/>
      <c r="S395" s="15"/>
      <c r="T395" s="15"/>
    </row>
    <row r="396" spans="2:20" x14ac:dyDescent="0.35">
      <c r="B396" s="3"/>
      <c r="C396" s="3"/>
      <c r="D396" s="6"/>
      <c r="E396" s="8"/>
      <c r="P396" s="9"/>
      <c r="Q396" s="12"/>
      <c r="S396" s="15"/>
      <c r="T396" s="15"/>
    </row>
    <row r="397" spans="2:20" x14ac:dyDescent="0.35">
      <c r="B397" s="3"/>
      <c r="C397" s="3"/>
      <c r="D397" s="6"/>
      <c r="E397" s="8"/>
      <c r="P397" s="9"/>
      <c r="Q397" s="12"/>
      <c r="S397" s="15"/>
      <c r="T397" s="15"/>
    </row>
    <row r="398" spans="2:20" x14ac:dyDescent="0.35">
      <c r="B398" s="3"/>
      <c r="C398" s="3"/>
      <c r="D398" s="6"/>
      <c r="E398" s="8"/>
      <c r="P398" s="9"/>
      <c r="Q398" s="12"/>
      <c r="S398" s="15"/>
      <c r="T398" s="15"/>
    </row>
    <row r="399" spans="2:20" x14ac:dyDescent="0.35">
      <c r="B399" s="3"/>
      <c r="C399" s="3"/>
      <c r="D399" s="6"/>
      <c r="E399" s="8"/>
      <c r="P399" s="9"/>
      <c r="Q399" s="12"/>
      <c r="S399" s="15"/>
      <c r="T399" s="15"/>
    </row>
    <row r="400" spans="2:20" x14ac:dyDescent="0.35">
      <c r="B400" s="3"/>
      <c r="C400" s="3"/>
      <c r="D400" s="6"/>
      <c r="E400" s="8"/>
      <c r="P400" s="9"/>
      <c r="Q400" s="12"/>
      <c r="S400" s="15"/>
      <c r="T400" s="15"/>
    </row>
    <row r="401" spans="2:20" x14ac:dyDescent="0.35">
      <c r="B401" s="3"/>
      <c r="C401" s="3"/>
      <c r="D401" s="6"/>
      <c r="E401" s="8"/>
      <c r="P401" s="9"/>
      <c r="Q401" s="12"/>
      <c r="S401" s="15"/>
      <c r="T401" s="15"/>
    </row>
    <row r="402" spans="2:20" x14ac:dyDescent="0.35">
      <c r="B402" s="3"/>
      <c r="C402" s="3"/>
      <c r="D402" s="6"/>
      <c r="E402" s="8"/>
      <c r="P402" s="9"/>
      <c r="Q402" s="12"/>
      <c r="S402" s="15"/>
      <c r="T402" s="15"/>
    </row>
    <row r="403" spans="2:20" x14ac:dyDescent="0.35">
      <c r="B403" s="3"/>
      <c r="C403" s="3"/>
      <c r="D403" s="6"/>
      <c r="E403" s="8"/>
      <c r="P403" s="9"/>
      <c r="Q403" s="12"/>
      <c r="S403" s="15"/>
      <c r="T403" s="15"/>
    </row>
    <row r="404" spans="2:20" x14ac:dyDescent="0.35">
      <c r="B404" s="3"/>
      <c r="C404" s="3"/>
      <c r="D404" s="6"/>
      <c r="E404" s="8"/>
      <c r="P404" s="9"/>
      <c r="Q404" s="12"/>
      <c r="S404" s="15"/>
      <c r="T404" s="15"/>
    </row>
    <row r="405" spans="2:20" x14ac:dyDescent="0.35">
      <c r="B405" s="3"/>
      <c r="C405" s="3"/>
      <c r="D405" s="6"/>
      <c r="E405" s="8"/>
      <c r="P405" s="9"/>
      <c r="Q405" s="12"/>
      <c r="S405" s="15"/>
      <c r="T405" s="15"/>
    </row>
    <row r="406" spans="2:20" x14ac:dyDescent="0.35">
      <c r="B406" s="3"/>
      <c r="C406" s="3"/>
      <c r="D406" s="6"/>
      <c r="E406" s="8"/>
      <c r="P406" s="9"/>
      <c r="Q406" s="12"/>
      <c r="S406" s="15"/>
      <c r="T406" s="15"/>
    </row>
    <row r="407" spans="2:20" x14ac:dyDescent="0.35">
      <c r="B407" s="3"/>
      <c r="C407" s="3"/>
      <c r="D407" s="6"/>
      <c r="E407" s="8"/>
      <c r="P407" s="9"/>
      <c r="Q407" s="12"/>
      <c r="S407" s="15"/>
      <c r="T407" s="15"/>
    </row>
    <row r="408" spans="2:20" x14ac:dyDescent="0.35">
      <c r="B408" s="3"/>
      <c r="C408" s="3"/>
      <c r="D408" s="6"/>
      <c r="E408" s="8"/>
      <c r="P408" s="9"/>
      <c r="Q408" s="12"/>
      <c r="S408" s="15"/>
      <c r="T408" s="15"/>
    </row>
    <row r="409" spans="2:20" x14ac:dyDescent="0.35">
      <c r="B409" s="3"/>
      <c r="C409" s="3"/>
      <c r="D409" s="6"/>
      <c r="E409" s="8"/>
      <c r="P409" s="9"/>
      <c r="Q409" s="12"/>
      <c r="S409" s="15"/>
      <c r="T409" s="15"/>
    </row>
    <row r="410" spans="2:20" x14ac:dyDescent="0.35">
      <c r="B410" s="3"/>
      <c r="C410" s="3"/>
      <c r="D410" s="6"/>
      <c r="E410" s="8"/>
      <c r="P410" s="9"/>
      <c r="Q410" s="12"/>
      <c r="S410" s="15"/>
      <c r="T410" s="15"/>
    </row>
    <row r="411" spans="2:20" x14ac:dyDescent="0.35">
      <c r="B411" s="3"/>
      <c r="C411" s="3"/>
      <c r="D411" s="6"/>
      <c r="E411" s="8"/>
      <c r="P411" s="9"/>
      <c r="Q411" s="12"/>
      <c r="S411" s="15"/>
      <c r="T411" s="15"/>
    </row>
    <row r="412" spans="2:20" x14ac:dyDescent="0.35">
      <c r="B412" s="3"/>
      <c r="C412" s="3"/>
      <c r="D412" s="6"/>
      <c r="E412" s="8"/>
      <c r="P412" s="9"/>
      <c r="Q412" s="12"/>
      <c r="S412" s="15"/>
      <c r="T412" s="15"/>
    </row>
    <row r="413" spans="2:20" x14ac:dyDescent="0.35">
      <c r="B413" s="3"/>
      <c r="C413" s="3"/>
      <c r="D413" s="6"/>
      <c r="E413" s="8"/>
      <c r="P413" s="9"/>
      <c r="Q413" s="12"/>
      <c r="S413" s="15"/>
      <c r="T413" s="15"/>
    </row>
  </sheetData>
  <autoFilter ref="A1:T1" xr:uid="{9C8C11F8-580E-481E-8BF4-6B0BE6B43F53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DA7B-679B-4069-A094-C5B1F276A05D}">
  <dimension ref="A1:T413"/>
  <sheetViews>
    <sheetView workbookViewId="0">
      <selection activeCell="N6" sqref="N6"/>
    </sheetView>
  </sheetViews>
  <sheetFormatPr defaultRowHeight="14.5" x14ac:dyDescent="0.35"/>
  <cols>
    <col min="2" max="2" width="35.453125" customWidth="1"/>
    <col min="3" max="3" width="54.453125" customWidth="1"/>
    <col min="4" max="4" width="13.6328125" bestFit="1" customWidth="1"/>
    <col min="5" max="5" width="12.36328125" bestFit="1" customWidth="1"/>
    <col min="6" max="6" width="13.7265625" bestFit="1" customWidth="1"/>
    <col min="9" max="9" width="10.81640625" bestFit="1" customWidth="1"/>
    <col min="10" max="10" width="11.26953125" bestFit="1" customWidth="1"/>
    <col min="14" max="14" width="23.1796875" bestFit="1" customWidth="1"/>
    <col min="15" max="15" width="22.08984375" bestFit="1" customWidth="1"/>
    <col min="16" max="16" width="20.7265625" bestFit="1" customWidth="1"/>
    <col min="17" max="17" width="19.08984375" bestFit="1" customWidth="1"/>
    <col min="18" max="18" width="15.81640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894</v>
      </c>
      <c r="B2" s="3" t="s">
        <v>895</v>
      </c>
      <c r="C2" s="3" t="s">
        <v>5004</v>
      </c>
      <c r="D2" s="6">
        <v>20000</v>
      </c>
      <c r="E2" s="8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>
        <v>39</v>
      </c>
      <c r="P2" s="9">
        <v>147.81</v>
      </c>
      <c r="Q2" s="12" t="s">
        <v>8327</v>
      </c>
      <c r="R2" t="s">
        <v>8328</v>
      </c>
      <c r="S2" s="15">
        <v>42496.981597222228</v>
      </c>
      <c r="T2" s="15">
        <v>42526.981597222228</v>
      </c>
    </row>
    <row r="3" spans="1:20" ht="43.5" x14ac:dyDescent="0.35">
      <c r="A3">
        <v>896</v>
      </c>
      <c r="B3" s="3" t="s">
        <v>897</v>
      </c>
      <c r="C3" s="3" t="s">
        <v>5006</v>
      </c>
      <c r="D3" s="6">
        <v>8000</v>
      </c>
      <c r="E3" s="8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>
        <v>40</v>
      </c>
      <c r="P3" s="9">
        <v>44.44</v>
      </c>
      <c r="Q3" s="12" t="s">
        <v>8327</v>
      </c>
      <c r="R3" t="s">
        <v>8328</v>
      </c>
      <c r="S3" s="15">
        <v>42218.872986111113</v>
      </c>
      <c r="T3" s="15">
        <v>42244.166666666672</v>
      </c>
    </row>
    <row r="4" spans="1:20" ht="43.5" x14ac:dyDescent="0.35">
      <c r="A4">
        <v>892</v>
      </c>
      <c r="B4" s="3" t="s">
        <v>893</v>
      </c>
      <c r="C4" s="3" t="s">
        <v>5002</v>
      </c>
      <c r="D4" s="6">
        <v>6000</v>
      </c>
      <c r="E4" s="8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>
        <v>41</v>
      </c>
      <c r="P4" s="9">
        <v>143.82</v>
      </c>
      <c r="Q4" s="12" t="s">
        <v>8327</v>
      </c>
      <c r="R4" t="s">
        <v>8328</v>
      </c>
      <c r="S4" s="15">
        <v>40304.20003472222</v>
      </c>
      <c r="T4" s="15">
        <v>40391.166666666664</v>
      </c>
    </row>
    <row r="5" spans="1:20" ht="43.5" x14ac:dyDescent="0.35">
      <c r="A5">
        <v>889</v>
      </c>
      <c r="B5" s="3" t="s">
        <v>890</v>
      </c>
      <c r="C5" s="3" t="s">
        <v>4999</v>
      </c>
      <c r="D5" s="6">
        <v>25000</v>
      </c>
      <c r="E5" s="8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>
        <v>9</v>
      </c>
      <c r="P5" s="9">
        <v>73.760000000000005</v>
      </c>
      <c r="Q5" s="12" t="s">
        <v>8327</v>
      </c>
      <c r="R5" t="s">
        <v>8328</v>
      </c>
      <c r="S5" s="15">
        <v>41887.784062500003</v>
      </c>
      <c r="T5" s="15">
        <v>41917.784062500003</v>
      </c>
    </row>
    <row r="6" spans="1:20" ht="43.5" x14ac:dyDescent="0.35">
      <c r="A6">
        <v>883</v>
      </c>
      <c r="B6" s="3" t="s">
        <v>884</v>
      </c>
      <c r="C6" s="3" t="s">
        <v>4993</v>
      </c>
      <c r="D6" s="6">
        <v>5000</v>
      </c>
      <c r="E6" s="8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>
        <v>40</v>
      </c>
      <c r="P6" s="9">
        <v>83.38</v>
      </c>
      <c r="Q6" s="12" t="s">
        <v>8327</v>
      </c>
      <c r="R6" t="s">
        <v>8328</v>
      </c>
      <c r="S6" s="15">
        <v>42371.935590277775</v>
      </c>
      <c r="T6" s="15">
        <v>42431.935590277775</v>
      </c>
    </row>
    <row r="7" spans="1:20" ht="29" x14ac:dyDescent="0.3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 s="9">
        <v>35.71</v>
      </c>
      <c r="Q7" s="12" t="s">
        <v>8327</v>
      </c>
      <c r="R7" t="s">
        <v>8328</v>
      </c>
      <c r="S7" s="15">
        <v>42713.941099537042</v>
      </c>
      <c r="T7" s="15">
        <v>42734.941099537042</v>
      </c>
    </row>
    <row r="8" spans="1:20" ht="43.5" x14ac:dyDescent="0.35">
      <c r="A8">
        <v>882</v>
      </c>
      <c r="B8" s="3" t="s">
        <v>883</v>
      </c>
      <c r="C8" s="3" t="s">
        <v>4992</v>
      </c>
      <c r="D8" s="6">
        <v>1500</v>
      </c>
      <c r="E8" s="8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>
        <v>20</v>
      </c>
      <c r="P8" s="9">
        <v>21.57</v>
      </c>
      <c r="Q8" s="12" t="s">
        <v>8327</v>
      </c>
      <c r="R8" t="s">
        <v>8328</v>
      </c>
      <c r="S8" s="15">
        <v>40759.860532407409</v>
      </c>
      <c r="T8" s="15">
        <v>40792.860532407409</v>
      </c>
    </row>
    <row r="9" spans="1:20" ht="29" x14ac:dyDescent="0.35">
      <c r="A9">
        <v>899</v>
      </c>
      <c r="B9" s="3" t="s">
        <v>900</v>
      </c>
      <c r="C9" s="3" t="s">
        <v>5009</v>
      </c>
      <c r="D9" s="6">
        <v>750</v>
      </c>
      <c r="E9" s="8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>
        <v>37</v>
      </c>
      <c r="P9" s="9">
        <v>35</v>
      </c>
      <c r="Q9" s="12" t="s">
        <v>8327</v>
      </c>
      <c r="R9" t="s">
        <v>8328</v>
      </c>
      <c r="S9" s="15">
        <v>40646.099097222221</v>
      </c>
      <c r="T9" s="15">
        <v>40691.099097222221</v>
      </c>
    </row>
    <row r="10" spans="1:20" ht="43.5" x14ac:dyDescent="0.35">
      <c r="A10">
        <v>891</v>
      </c>
      <c r="B10" s="3" t="s">
        <v>892</v>
      </c>
      <c r="C10" s="3" t="s">
        <v>5001</v>
      </c>
      <c r="D10" s="6">
        <v>8000</v>
      </c>
      <c r="E10" s="8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>
        <v>3</v>
      </c>
      <c r="P10" s="9">
        <v>28.89</v>
      </c>
      <c r="Q10" s="12" t="s">
        <v>8327</v>
      </c>
      <c r="R10" t="s">
        <v>8328</v>
      </c>
      <c r="S10" s="15">
        <v>41842.031597222223</v>
      </c>
      <c r="T10" s="15">
        <v>41872.031597222223</v>
      </c>
    </row>
    <row r="11" spans="1:20" ht="43.5" x14ac:dyDescent="0.35">
      <c r="A11">
        <v>886</v>
      </c>
      <c r="B11" s="3" t="s">
        <v>887</v>
      </c>
      <c r="C11" s="3" t="s">
        <v>4996</v>
      </c>
      <c r="D11" s="6">
        <v>500</v>
      </c>
      <c r="E11" s="8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>
        <v>41</v>
      </c>
      <c r="P11" s="9">
        <v>29.29</v>
      </c>
      <c r="Q11" s="12" t="s">
        <v>8327</v>
      </c>
      <c r="R11" t="s">
        <v>8328</v>
      </c>
      <c r="S11" s="15">
        <v>42603.870520833334</v>
      </c>
      <c r="T11" s="15">
        <v>42628.870520833334</v>
      </c>
    </row>
    <row r="12" spans="1:20" ht="29" x14ac:dyDescent="0.35">
      <c r="A12">
        <v>893</v>
      </c>
      <c r="B12" s="3" t="s">
        <v>894</v>
      </c>
      <c r="C12" s="3" t="s">
        <v>5003</v>
      </c>
      <c r="D12" s="6">
        <v>2000</v>
      </c>
      <c r="E12" s="8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>
        <v>10</v>
      </c>
      <c r="P12" s="9">
        <v>40</v>
      </c>
      <c r="Q12" s="12" t="s">
        <v>8327</v>
      </c>
      <c r="R12" t="s">
        <v>8328</v>
      </c>
      <c r="S12" s="15">
        <v>42065.897719907407</v>
      </c>
      <c r="T12" s="15">
        <v>42095.856053240743</v>
      </c>
    </row>
    <row r="13" spans="1:20" ht="43.5" x14ac:dyDescent="0.35">
      <c r="A13">
        <v>895</v>
      </c>
      <c r="B13" s="3" t="s">
        <v>896</v>
      </c>
      <c r="C13" s="3" t="s">
        <v>5005</v>
      </c>
      <c r="D13" s="6">
        <v>8000</v>
      </c>
      <c r="E13" s="8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>
        <v>2</v>
      </c>
      <c r="P13" s="9">
        <v>27.86</v>
      </c>
      <c r="Q13" s="12" t="s">
        <v>8327</v>
      </c>
      <c r="R13" t="s">
        <v>8328</v>
      </c>
      <c r="S13" s="15">
        <v>40431.127650462964</v>
      </c>
      <c r="T13" s="15">
        <v>40476.127650462964</v>
      </c>
    </row>
    <row r="14" spans="1:20" ht="43.5" x14ac:dyDescent="0.35">
      <c r="A14">
        <v>890</v>
      </c>
      <c r="B14" s="3" t="s">
        <v>891</v>
      </c>
      <c r="C14" s="3" t="s">
        <v>5000</v>
      </c>
      <c r="D14" s="6">
        <v>3000</v>
      </c>
      <c r="E14" s="8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>
        <v>4</v>
      </c>
      <c r="P14" s="9">
        <v>31.25</v>
      </c>
      <c r="Q14" s="12" t="s">
        <v>8327</v>
      </c>
      <c r="R14" t="s">
        <v>8328</v>
      </c>
      <c r="S14" s="15">
        <v>41569.698831018519</v>
      </c>
      <c r="T14" s="15">
        <v>41599.740497685183</v>
      </c>
    </row>
    <row r="15" spans="1:20" ht="43.5" x14ac:dyDescent="0.35">
      <c r="A15">
        <v>880</v>
      </c>
      <c r="B15" s="3" t="s">
        <v>881</v>
      </c>
      <c r="C15" s="3" t="s">
        <v>4990</v>
      </c>
      <c r="D15" s="6">
        <v>3780</v>
      </c>
      <c r="E15" s="8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>
        <v>3</v>
      </c>
      <c r="P15" s="9">
        <v>14.13</v>
      </c>
      <c r="Q15" s="12" t="s">
        <v>8327</v>
      </c>
      <c r="R15" t="s">
        <v>8328</v>
      </c>
      <c r="S15" s="15">
        <v>41179.32104166667</v>
      </c>
      <c r="T15" s="15">
        <v>41212.32104166667</v>
      </c>
    </row>
    <row r="16" spans="1:20" ht="43.5" x14ac:dyDescent="0.35">
      <c r="A16">
        <v>888</v>
      </c>
      <c r="B16" s="3" t="s">
        <v>889</v>
      </c>
      <c r="C16" s="3" t="s">
        <v>4998</v>
      </c>
      <c r="D16" s="6">
        <v>1000</v>
      </c>
      <c r="E16" s="8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>
        <v>7</v>
      </c>
      <c r="P16" s="9">
        <v>18</v>
      </c>
      <c r="Q16" s="12" t="s">
        <v>8327</v>
      </c>
      <c r="R16" t="s">
        <v>8328</v>
      </c>
      <c r="S16" s="15">
        <v>40751.753298611111</v>
      </c>
      <c r="T16" s="15">
        <v>40787.25</v>
      </c>
    </row>
    <row r="17" spans="1:20" ht="43.5" x14ac:dyDescent="0.35">
      <c r="A17">
        <v>898</v>
      </c>
      <c r="B17" s="3" t="s">
        <v>899</v>
      </c>
      <c r="C17" s="3" t="s">
        <v>5008</v>
      </c>
      <c r="D17" s="6">
        <v>2500</v>
      </c>
      <c r="E17" s="8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>
        <v>3</v>
      </c>
      <c r="P17" s="9">
        <v>35</v>
      </c>
      <c r="Q17" s="12" t="s">
        <v>8327</v>
      </c>
      <c r="R17" t="s">
        <v>8328</v>
      </c>
      <c r="S17" s="15">
        <v>40878.758217592593</v>
      </c>
      <c r="T17" s="15">
        <v>40923.758217592593</v>
      </c>
    </row>
    <row r="18" spans="1:20" ht="29" x14ac:dyDescent="0.35">
      <c r="A18">
        <v>881</v>
      </c>
      <c r="B18" s="3" t="s">
        <v>882</v>
      </c>
      <c r="C18" s="3" t="s">
        <v>4991</v>
      </c>
      <c r="D18" s="6">
        <v>3750</v>
      </c>
      <c r="E18" s="8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>
        <v>1</v>
      </c>
      <c r="P18" s="9">
        <v>30</v>
      </c>
      <c r="Q18" s="12" t="s">
        <v>8327</v>
      </c>
      <c r="R18" t="s">
        <v>8328</v>
      </c>
      <c r="S18" s="15">
        <v>40877.25099537037</v>
      </c>
      <c r="T18" s="15">
        <v>40922.25099537037</v>
      </c>
    </row>
    <row r="19" spans="1:20" ht="29" x14ac:dyDescent="0.35">
      <c r="A19">
        <v>884</v>
      </c>
      <c r="B19" s="3" t="s">
        <v>885</v>
      </c>
      <c r="C19" s="3" t="s">
        <v>4994</v>
      </c>
      <c r="D19" s="6">
        <v>2000</v>
      </c>
      <c r="E19" s="8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>
        <v>1</v>
      </c>
      <c r="P19" s="9">
        <v>10</v>
      </c>
      <c r="Q19" s="12" t="s">
        <v>8327</v>
      </c>
      <c r="R19" t="s">
        <v>8328</v>
      </c>
      <c r="S19" s="15">
        <v>40981.802615740737</v>
      </c>
      <c r="T19" s="15">
        <v>41041.104861111111</v>
      </c>
    </row>
    <row r="20" spans="1:20" ht="43.5" x14ac:dyDescent="0.35">
      <c r="A20">
        <v>887</v>
      </c>
      <c r="B20" s="3" t="s">
        <v>888</v>
      </c>
      <c r="C20" s="3" t="s">
        <v>4997</v>
      </c>
      <c r="D20" s="6">
        <v>1000</v>
      </c>
      <c r="E20" s="8">
        <v>0</v>
      </c>
      <c r="F20" t="s">
        <v>8220</v>
      </c>
      <c r="G20" t="s">
        <v>8223</v>
      </c>
      <c r="H20" t="s">
        <v>8245</v>
      </c>
      <c r="I20">
        <v>1338159655</v>
      </c>
      <c r="J20">
        <v>1335567655</v>
      </c>
      <c r="K20" t="b">
        <v>0</v>
      </c>
      <c r="L20">
        <v>0</v>
      </c>
      <c r="M20" t="b">
        <v>0</v>
      </c>
      <c r="N20" t="s">
        <v>8277</v>
      </c>
      <c r="O20">
        <v>0</v>
      </c>
      <c r="P20" s="9">
        <v>0</v>
      </c>
      <c r="Q20" s="12" t="s">
        <v>8327</v>
      </c>
      <c r="R20" t="s">
        <v>8328</v>
      </c>
      <c r="S20" s="15">
        <v>41026.958969907406</v>
      </c>
      <c r="T20" s="15">
        <v>41056.958969907406</v>
      </c>
    </row>
    <row r="21" spans="1:20" ht="43.5" x14ac:dyDescent="0.35">
      <c r="A21">
        <v>897</v>
      </c>
      <c r="B21" s="3" t="s">
        <v>898</v>
      </c>
      <c r="C21" s="3" t="s">
        <v>5007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1354123908</v>
      </c>
      <c r="J21">
        <v>1351528308</v>
      </c>
      <c r="K21" t="b">
        <v>0</v>
      </c>
      <c r="L21">
        <v>0</v>
      </c>
      <c r="M21" t="b">
        <v>0</v>
      </c>
      <c r="N21" t="s">
        <v>8277</v>
      </c>
      <c r="O21">
        <v>0</v>
      </c>
      <c r="P21" s="9">
        <v>0</v>
      </c>
      <c r="Q21" s="12" t="s">
        <v>8327</v>
      </c>
      <c r="R21" t="s">
        <v>8328</v>
      </c>
      <c r="S21" s="15">
        <v>41211.688750000001</v>
      </c>
      <c r="T21" s="15">
        <v>41241.730416666665</v>
      </c>
    </row>
    <row r="22" spans="1:20" x14ac:dyDescent="0.35">
      <c r="B22" s="3"/>
      <c r="C22" s="3"/>
      <c r="D22" s="6"/>
      <c r="E22" s="8"/>
      <c r="P22" s="9"/>
      <c r="Q22" s="12"/>
      <c r="S22" s="15"/>
      <c r="T22" s="15"/>
    </row>
    <row r="23" spans="1:20" x14ac:dyDescent="0.35">
      <c r="B23" s="3"/>
      <c r="C23" s="3"/>
      <c r="D23" s="6"/>
      <c r="E23" s="8"/>
      <c r="P23" s="9"/>
      <c r="Q23" s="12"/>
      <c r="S23" s="15"/>
      <c r="T23" s="15"/>
    </row>
    <row r="24" spans="1:20" x14ac:dyDescent="0.35">
      <c r="B24" s="3"/>
      <c r="C24" s="3"/>
      <c r="D24" s="6"/>
      <c r="E24" s="8"/>
      <c r="P24" s="9"/>
      <c r="Q24" s="12"/>
      <c r="S24" s="15"/>
      <c r="T24" s="15"/>
    </row>
    <row r="25" spans="1:20" x14ac:dyDescent="0.35">
      <c r="B25" s="3"/>
      <c r="C25" s="3"/>
      <c r="D25" s="6"/>
      <c r="E25" s="8"/>
      <c r="P25" s="9"/>
      <c r="Q25" s="12"/>
      <c r="S25" s="15"/>
      <c r="T25" s="15"/>
    </row>
    <row r="26" spans="1:20" x14ac:dyDescent="0.35">
      <c r="B26" s="3"/>
      <c r="C26" s="3"/>
      <c r="D26" s="6"/>
      <c r="E26" s="8"/>
      <c r="P26" s="9"/>
      <c r="Q26" s="12"/>
      <c r="S26" s="15"/>
      <c r="T26" s="15"/>
    </row>
    <row r="27" spans="1:20" x14ac:dyDescent="0.35">
      <c r="B27" s="3"/>
      <c r="C27" s="3"/>
      <c r="D27" s="6"/>
      <c r="E27" s="8"/>
      <c r="P27" s="9"/>
      <c r="Q27" s="12"/>
      <c r="S27" s="15"/>
      <c r="T27" s="15"/>
    </row>
    <row r="28" spans="1:20" x14ac:dyDescent="0.35">
      <c r="B28" s="3"/>
      <c r="C28" s="3"/>
      <c r="D28" s="6"/>
      <c r="E28" s="8"/>
      <c r="P28" s="9"/>
      <c r="Q28" s="12"/>
      <c r="S28" s="15"/>
      <c r="T28" s="15"/>
    </row>
    <row r="29" spans="1:20" x14ac:dyDescent="0.35">
      <c r="B29" s="3"/>
      <c r="C29" s="3"/>
      <c r="D29" s="6"/>
      <c r="E29" s="8"/>
      <c r="P29" s="9"/>
      <c r="Q29" s="12"/>
      <c r="S29" s="15"/>
      <c r="T29" s="15"/>
    </row>
    <row r="30" spans="1:20" x14ac:dyDescent="0.35">
      <c r="B30" s="3"/>
      <c r="C30" s="3"/>
      <c r="D30" s="6"/>
      <c r="E30" s="8"/>
      <c r="P30" s="9"/>
      <c r="Q30" s="12"/>
      <c r="S30" s="15"/>
      <c r="T30" s="15"/>
    </row>
    <row r="31" spans="1:20" x14ac:dyDescent="0.35">
      <c r="B31" s="3"/>
      <c r="C31" s="3"/>
      <c r="D31" s="6"/>
      <c r="E31" s="8"/>
      <c r="P31" s="9"/>
      <c r="Q31" s="12"/>
      <c r="S31" s="15"/>
      <c r="T31" s="15"/>
    </row>
    <row r="32" spans="1:20" x14ac:dyDescent="0.35">
      <c r="B32" s="3"/>
      <c r="C32" s="3"/>
      <c r="D32" s="6"/>
      <c r="E32" s="8"/>
      <c r="P32" s="9"/>
      <c r="Q32" s="12"/>
      <c r="S32" s="15"/>
      <c r="T32" s="15"/>
    </row>
    <row r="33" spans="2:20" x14ac:dyDescent="0.35">
      <c r="B33" s="3"/>
      <c r="C33" s="3"/>
      <c r="D33" s="6"/>
      <c r="E33" s="8"/>
      <c r="P33" s="9"/>
      <c r="Q33" s="12"/>
      <c r="S33" s="15"/>
      <c r="T33" s="15"/>
    </row>
    <row r="34" spans="2:20" x14ac:dyDescent="0.35">
      <c r="B34" s="3"/>
      <c r="C34" s="3"/>
      <c r="D34" s="6"/>
      <c r="E34" s="8"/>
      <c r="P34" s="9"/>
      <c r="Q34" s="12"/>
      <c r="S34" s="15"/>
      <c r="T34" s="15"/>
    </row>
    <row r="35" spans="2:20" x14ac:dyDescent="0.35">
      <c r="B35" s="3"/>
      <c r="C35" s="3"/>
      <c r="D35" s="6"/>
      <c r="E35" s="8"/>
      <c r="P35" s="9"/>
      <c r="Q35" s="12"/>
      <c r="S35" s="15"/>
      <c r="T35" s="15"/>
    </row>
    <row r="36" spans="2:20" x14ac:dyDescent="0.35">
      <c r="B36" s="3"/>
      <c r="C36" s="3"/>
      <c r="D36" s="6"/>
      <c r="E36" s="8"/>
      <c r="P36" s="9"/>
      <c r="Q36" s="12"/>
      <c r="S36" s="15"/>
      <c r="T36" s="15"/>
    </row>
    <row r="37" spans="2:20" x14ac:dyDescent="0.35">
      <c r="B37" s="3"/>
      <c r="C37" s="3"/>
      <c r="D37" s="6"/>
      <c r="E37" s="8"/>
      <c r="P37" s="9"/>
      <c r="Q37" s="12"/>
      <c r="S37" s="15"/>
      <c r="T37" s="15"/>
    </row>
    <row r="38" spans="2:20" x14ac:dyDescent="0.35">
      <c r="B38" s="3"/>
      <c r="C38" s="3"/>
      <c r="D38" s="6"/>
      <c r="E38" s="8"/>
      <c r="P38" s="9"/>
      <c r="Q38" s="12"/>
      <c r="S38" s="15"/>
      <c r="T38" s="15"/>
    </row>
    <row r="39" spans="2:20" x14ac:dyDescent="0.35">
      <c r="B39" s="3"/>
      <c r="C39" s="3"/>
      <c r="D39" s="6"/>
      <c r="E39" s="8"/>
      <c r="P39" s="9"/>
      <c r="Q39" s="12"/>
      <c r="S39" s="15"/>
      <c r="T39" s="15"/>
    </row>
    <row r="40" spans="2:20" x14ac:dyDescent="0.35">
      <c r="B40" s="3"/>
      <c r="C40" s="3"/>
      <c r="D40" s="6"/>
      <c r="E40" s="8"/>
      <c r="P40" s="9"/>
      <c r="Q40" s="12"/>
      <c r="S40" s="15"/>
      <c r="T40" s="15"/>
    </row>
    <row r="41" spans="2:20" x14ac:dyDescent="0.35">
      <c r="B41" s="3"/>
      <c r="C41" s="3"/>
      <c r="D41" s="6"/>
      <c r="E41" s="8"/>
      <c r="P41" s="9"/>
      <c r="Q41" s="12"/>
      <c r="S41" s="15"/>
      <c r="T41" s="15"/>
    </row>
    <row r="42" spans="2:20" x14ac:dyDescent="0.35">
      <c r="B42" s="3"/>
      <c r="C42" s="3"/>
      <c r="D42" s="6"/>
      <c r="E42" s="8"/>
      <c r="P42" s="9"/>
      <c r="Q42" s="12"/>
      <c r="S42" s="15"/>
      <c r="T42" s="15"/>
    </row>
    <row r="43" spans="2:20" x14ac:dyDescent="0.35">
      <c r="B43" s="3"/>
      <c r="C43" s="3"/>
      <c r="D43" s="6"/>
      <c r="E43" s="8"/>
      <c r="P43" s="9"/>
      <c r="Q43" s="12"/>
      <c r="S43" s="15"/>
      <c r="T43" s="15"/>
    </row>
    <row r="44" spans="2:20" x14ac:dyDescent="0.35">
      <c r="B44" s="3"/>
      <c r="C44" s="3"/>
      <c r="D44" s="6"/>
      <c r="E44" s="8"/>
      <c r="P44" s="9"/>
      <c r="Q44" s="12"/>
      <c r="S44" s="15"/>
      <c r="T44" s="15"/>
    </row>
    <row r="45" spans="2:20" x14ac:dyDescent="0.35">
      <c r="B45" s="3"/>
      <c r="C45" s="3"/>
      <c r="D45" s="6"/>
      <c r="E45" s="8"/>
      <c r="P45" s="9"/>
      <c r="Q45" s="12"/>
      <c r="S45" s="15"/>
      <c r="T45" s="15"/>
    </row>
    <row r="46" spans="2:20" x14ac:dyDescent="0.35">
      <c r="B46" s="3"/>
      <c r="C46" s="3"/>
      <c r="D46" s="6"/>
      <c r="E46" s="8"/>
      <c r="P46" s="9"/>
      <c r="Q46" s="12"/>
      <c r="S46" s="15"/>
      <c r="T46" s="15"/>
    </row>
    <row r="47" spans="2:20" x14ac:dyDescent="0.35">
      <c r="B47" s="3"/>
      <c r="C47" s="3"/>
      <c r="D47" s="6"/>
      <c r="E47" s="8"/>
      <c r="P47" s="9"/>
      <c r="Q47" s="12"/>
      <c r="S47" s="15"/>
      <c r="T47" s="15"/>
    </row>
    <row r="48" spans="2:20" x14ac:dyDescent="0.35">
      <c r="B48" s="3"/>
      <c r="C48" s="3"/>
      <c r="D48" s="6"/>
      <c r="E48" s="8"/>
      <c r="P48" s="9"/>
      <c r="Q48" s="12"/>
      <c r="S48" s="15"/>
      <c r="T48" s="15"/>
    </row>
    <row r="49" spans="2:20" x14ac:dyDescent="0.35">
      <c r="B49" s="3"/>
      <c r="C49" s="3"/>
      <c r="D49" s="6"/>
      <c r="E49" s="8"/>
      <c r="P49" s="9"/>
      <c r="Q49" s="12"/>
      <c r="S49" s="15"/>
      <c r="T49" s="15"/>
    </row>
    <row r="50" spans="2:20" x14ac:dyDescent="0.35">
      <c r="B50" s="3"/>
      <c r="C50" s="3"/>
      <c r="D50" s="6"/>
      <c r="E50" s="8"/>
      <c r="P50" s="9"/>
      <c r="Q50" s="12"/>
      <c r="S50" s="15"/>
      <c r="T50" s="15"/>
    </row>
    <row r="51" spans="2:20" x14ac:dyDescent="0.35">
      <c r="B51" s="3"/>
      <c r="C51" s="3"/>
      <c r="D51" s="6"/>
      <c r="E51" s="8"/>
      <c r="P51" s="9"/>
      <c r="Q51" s="12"/>
      <c r="S51" s="15"/>
      <c r="T51" s="15"/>
    </row>
    <row r="52" spans="2:20" x14ac:dyDescent="0.35">
      <c r="B52" s="3"/>
      <c r="C52" s="3"/>
      <c r="D52" s="6"/>
      <c r="E52" s="8"/>
      <c r="P52" s="9"/>
      <c r="Q52" s="12"/>
      <c r="S52" s="15"/>
      <c r="T52" s="15"/>
    </row>
    <row r="53" spans="2:20" x14ac:dyDescent="0.35">
      <c r="B53" s="3"/>
      <c r="C53" s="3"/>
      <c r="D53" s="6"/>
      <c r="E53" s="8"/>
      <c r="P53" s="9"/>
      <c r="Q53" s="12"/>
      <c r="S53" s="15"/>
      <c r="T53" s="15"/>
    </row>
    <row r="54" spans="2:20" x14ac:dyDescent="0.35">
      <c r="B54" s="3"/>
      <c r="C54" s="3"/>
      <c r="D54" s="6"/>
      <c r="E54" s="8"/>
      <c r="P54" s="9"/>
      <c r="Q54" s="12"/>
      <c r="S54" s="15"/>
      <c r="T54" s="15"/>
    </row>
    <row r="55" spans="2:20" x14ac:dyDescent="0.35">
      <c r="B55" s="3"/>
      <c r="C55" s="3"/>
      <c r="D55" s="6"/>
      <c r="E55" s="8"/>
      <c r="P55" s="9"/>
      <c r="Q55" s="12"/>
      <c r="S55" s="15"/>
      <c r="T55" s="15"/>
    </row>
    <row r="56" spans="2:20" x14ac:dyDescent="0.35">
      <c r="B56" s="3"/>
      <c r="C56" s="3"/>
      <c r="D56" s="6"/>
      <c r="E56" s="8"/>
      <c r="P56" s="9"/>
      <c r="Q56" s="12"/>
      <c r="S56" s="15"/>
      <c r="T56" s="15"/>
    </row>
    <row r="57" spans="2:20" x14ac:dyDescent="0.35">
      <c r="B57" s="3"/>
      <c r="C57" s="3"/>
      <c r="D57" s="6"/>
      <c r="E57" s="8"/>
      <c r="P57" s="9"/>
      <c r="Q57" s="12"/>
      <c r="S57" s="15"/>
      <c r="T57" s="15"/>
    </row>
    <row r="58" spans="2:20" x14ac:dyDescent="0.35">
      <c r="B58" s="3"/>
      <c r="C58" s="3"/>
      <c r="D58" s="6"/>
      <c r="E58" s="8"/>
      <c r="P58" s="9"/>
      <c r="Q58" s="12"/>
      <c r="S58" s="15"/>
      <c r="T58" s="15"/>
    </row>
    <row r="59" spans="2:20" x14ac:dyDescent="0.35">
      <c r="B59" s="3"/>
      <c r="C59" s="3"/>
      <c r="D59" s="6"/>
      <c r="E59" s="8"/>
      <c r="P59" s="9"/>
      <c r="Q59" s="12"/>
      <c r="S59" s="15"/>
      <c r="T59" s="15"/>
    </row>
    <row r="60" spans="2:20" x14ac:dyDescent="0.35">
      <c r="B60" s="3"/>
      <c r="C60" s="3"/>
      <c r="D60" s="6"/>
      <c r="E60" s="8"/>
      <c r="P60" s="9"/>
      <c r="Q60" s="12"/>
      <c r="S60" s="15"/>
      <c r="T60" s="15"/>
    </row>
    <row r="61" spans="2:20" x14ac:dyDescent="0.35">
      <c r="B61" s="3"/>
      <c r="C61" s="3"/>
      <c r="D61" s="6"/>
      <c r="E61" s="8"/>
      <c r="P61" s="9"/>
      <c r="Q61" s="12"/>
      <c r="S61" s="15"/>
      <c r="T61" s="15"/>
    </row>
    <row r="62" spans="2:20" x14ac:dyDescent="0.35">
      <c r="B62" s="3"/>
      <c r="C62" s="3"/>
      <c r="D62" s="6"/>
      <c r="E62" s="8"/>
      <c r="P62" s="9"/>
      <c r="Q62" s="12"/>
      <c r="S62" s="15"/>
      <c r="T62" s="15"/>
    </row>
    <row r="63" spans="2:20" x14ac:dyDescent="0.35">
      <c r="B63" s="3"/>
      <c r="C63" s="3"/>
      <c r="D63" s="6"/>
      <c r="E63" s="8"/>
      <c r="P63" s="9"/>
      <c r="Q63" s="12"/>
      <c r="S63" s="15"/>
      <c r="T63" s="15"/>
    </row>
    <row r="64" spans="2:20" x14ac:dyDescent="0.35">
      <c r="B64" s="3"/>
      <c r="C64" s="3"/>
      <c r="D64" s="6"/>
      <c r="E64" s="8"/>
      <c r="P64" s="9"/>
      <c r="Q64" s="12"/>
      <c r="S64" s="15"/>
      <c r="T64" s="15"/>
    </row>
    <row r="65" spans="2:20" x14ac:dyDescent="0.35">
      <c r="B65" s="3"/>
      <c r="C65" s="3"/>
      <c r="D65" s="6"/>
      <c r="E65" s="8"/>
      <c r="P65" s="9"/>
      <c r="Q65" s="12"/>
      <c r="S65" s="15"/>
      <c r="T65" s="15"/>
    </row>
    <row r="66" spans="2:20" x14ac:dyDescent="0.35">
      <c r="B66" s="3"/>
      <c r="C66" s="3"/>
      <c r="D66" s="6"/>
      <c r="E66" s="8"/>
      <c r="P66" s="9"/>
      <c r="Q66" s="12"/>
      <c r="S66" s="15"/>
      <c r="T66" s="15"/>
    </row>
    <row r="67" spans="2:20" x14ac:dyDescent="0.35">
      <c r="B67" s="3"/>
      <c r="C67" s="3"/>
      <c r="D67" s="6"/>
      <c r="E67" s="8"/>
      <c r="P67" s="9"/>
      <c r="Q67" s="12"/>
      <c r="S67" s="15"/>
      <c r="T67" s="15"/>
    </row>
    <row r="68" spans="2:20" x14ac:dyDescent="0.35">
      <c r="B68" s="3"/>
      <c r="C68" s="3"/>
      <c r="D68" s="6"/>
      <c r="E68" s="8"/>
      <c r="P68" s="9"/>
      <c r="Q68" s="12"/>
      <c r="S68" s="15"/>
      <c r="T68" s="15"/>
    </row>
    <row r="69" spans="2:20" x14ac:dyDescent="0.35">
      <c r="B69" s="3"/>
      <c r="C69" s="3"/>
      <c r="D69" s="6"/>
      <c r="E69" s="8"/>
      <c r="P69" s="9"/>
      <c r="Q69" s="12"/>
      <c r="S69" s="15"/>
      <c r="T69" s="15"/>
    </row>
    <row r="70" spans="2:20" x14ac:dyDescent="0.35">
      <c r="B70" s="3"/>
      <c r="C70" s="3"/>
      <c r="D70" s="6"/>
      <c r="E70" s="8"/>
      <c r="P70" s="9"/>
      <c r="Q70" s="12"/>
      <c r="S70" s="15"/>
      <c r="T70" s="15"/>
    </row>
    <row r="71" spans="2:20" x14ac:dyDescent="0.35">
      <c r="B71" s="3"/>
      <c r="C71" s="3"/>
      <c r="D71" s="6"/>
      <c r="E71" s="8"/>
      <c r="P71" s="9"/>
      <c r="Q71" s="12"/>
      <c r="S71" s="15"/>
      <c r="T71" s="15"/>
    </row>
    <row r="72" spans="2:20" x14ac:dyDescent="0.35">
      <c r="B72" s="3"/>
      <c r="C72" s="3"/>
      <c r="D72" s="6"/>
      <c r="E72" s="8"/>
      <c r="P72" s="9"/>
      <c r="Q72" s="12"/>
      <c r="S72" s="15"/>
      <c r="T72" s="15"/>
    </row>
    <row r="73" spans="2:20" x14ac:dyDescent="0.35">
      <c r="B73" s="3"/>
      <c r="C73" s="3"/>
      <c r="D73" s="6"/>
      <c r="E73" s="8"/>
      <c r="P73" s="9"/>
      <c r="Q73" s="12"/>
      <c r="S73" s="15"/>
      <c r="T73" s="15"/>
    </row>
    <row r="74" spans="2:20" x14ac:dyDescent="0.35">
      <c r="B74" s="3"/>
      <c r="C74" s="3"/>
      <c r="D74" s="6"/>
      <c r="E74" s="8"/>
      <c r="P74" s="9"/>
      <c r="Q74" s="12"/>
      <c r="S74" s="15"/>
      <c r="T74" s="15"/>
    </row>
    <row r="75" spans="2:20" x14ac:dyDescent="0.35">
      <c r="B75" s="3"/>
      <c r="C75" s="3"/>
      <c r="D75" s="6"/>
      <c r="E75" s="8"/>
      <c r="P75" s="9"/>
      <c r="Q75" s="12"/>
      <c r="S75" s="15"/>
      <c r="T75" s="15"/>
    </row>
    <row r="76" spans="2:20" x14ac:dyDescent="0.35">
      <c r="B76" s="3"/>
      <c r="C76" s="3"/>
      <c r="D76" s="6"/>
      <c r="E76" s="8"/>
      <c r="P76" s="9"/>
      <c r="Q76" s="12"/>
      <c r="S76" s="15"/>
      <c r="T76" s="15"/>
    </row>
    <row r="77" spans="2:20" x14ac:dyDescent="0.35">
      <c r="B77" s="3"/>
      <c r="C77" s="3"/>
      <c r="D77" s="6"/>
      <c r="E77" s="8"/>
      <c r="P77" s="9"/>
      <c r="Q77" s="12"/>
      <c r="S77" s="15"/>
      <c r="T77" s="15"/>
    </row>
    <row r="78" spans="2:20" x14ac:dyDescent="0.35">
      <c r="B78" s="3"/>
      <c r="C78" s="3"/>
      <c r="D78" s="6"/>
      <c r="E78" s="8"/>
      <c r="P78" s="9"/>
      <c r="Q78" s="12"/>
      <c r="S78" s="15"/>
      <c r="T78" s="15"/>
    </row>
    <row r="79" spans="2:20" x14ac:dyDescent="0.35">
      <c r="B79" s="3"/>
      <c r="C79" s="3"/>
      <c r="D79" s="6"/>
      <c r="E79" s="8"/>
      <c r="P79" s="9"/>
      <c r="Q79" s="12"/>
      <c r="S79" s="15"/>
      <c r="T79" s="15"/>
    </row>
    <row r="80" spans="2:20" x14ac:dyDescent="0.35">
      <c r="B80" s="3"/>
      <c r="C80" s="3"/>
      <c r="D80" s="6"/>
      <c r="E80" s="8"/>
      <c r="P80" s="9"/>
      <c r="Q80" s="12"/>
      <c r="S80" s="15"/>
      <c r="T80" s="15"/>
    </row>
    <row r="81" spans="2:20" x14ac:dyDescent="0.35">
      <c r="B81" s="3"/>
      <c r="C81" s="3"/>
      <c r="D81" s="6"/>
      <c r="E81" s="8"/>
      <c r="P81" s="9"/>
      <c r="Q81" s="12"/>
      <c r="S81" s="15"/>
      <c r="T81" s="15"/>
    </row>
    <row r="82" spans="2:20" x14ac:dyDescent="0.35">
      <c r="B82" s="3"/>
      <c r="C82" s="3"/>
      <c r="D82" s="6"/>
      <c r="E82" s="8"/>
      <c r="P82" s="9"/>
      <c r="Q82" s="12"/>
      <c r="S82" s="15"/>
      <c r="T82" s="15"/>
    </row>
    <row r="83" spans="2:20" x14ac:dyDescent="0.35">
      <c r="B83" s="3"/>
      <c r="C83" s="3"/>
      <c r="D83" s="6"/>
      <c r="E83" s="8"/>
      <c r="P83" s="9"/>
      <c r="Q83" s="12"/>
      <c r="S83" s="15"/>
      <c r="T83" s="15"/>
    </row>
    <row r="84" spans="2:20" x14ac:dyDescent="0.35">
      <c r="B84" s="3"/>
      <c r="C84" s="3"/>
      <c r="D84" s="6"/>
      <c r="E84" s="8"/>
      <c r="P84" s="9"/>
      <c r="Q84" s="12"/>
      <c r="S84" s="15"/>
      <c r="T84" s="15"/>
    </row>
    <row r="85" spans="2:20" x14ac:dyDescent="0.35">
      <c r="B85" s="3"/>
      <c r="C85" s="3"/>
      <c r="D85" s="6"/>
      <c r="E85" s="8"/>
      <c r="P85" s="9"/>
      <c r="Q85" s="12"/>
      <c r="S85" s="15"/>
      <c r="T85" s="15"/>
    </row>
    <row r="86" spans="2:20" x14ac:dyDescent="0.35">
      <c r="B86" s="3"/>
      <c r="C86" s="3"/>
      <c r="D86" s="6"/>
      <c r="E86" s="8"/>
      <c r="P86" s="9"/>
      <c r="Q86" s="12"/>
      <c r="S86" s="15"/>
      <c r="T86" s="15"/>
    </row>
    <row r="87" spans="2:20" x14ac:dyDescent="0.35">
      <c r="B87" s="3"/>
      <c r="C87" s="3"/>
      <c r="D87" s="6"/>
      <c r="E87" s="8"/>
      <c r="P87" s="9"/>
      <c r="Q87" s="12"/>
      <c r="S87" s="15"/>
      <c r="T87" s="15"/>
    </row>
    <row r="88" spans="2:20" x14ac:dyDescent="0.35">
      <c r="B88" s="3"/>
      <c r="C88" s="3"/>
      <c r="D88" s="6"/>
      <c r="E88" s="8"/>
      <c r="P88" s="9"/>
      <c r="Q88" s="12"/>
      <c r="S88" s="15"/>
      <c r="T88" s="15"/>
    </row>
    <row r="89" spans="2:20" x14ac:dyDescent="0.35">
      <c r="B89" s="3"/>
      <c r="C89" s="3"/>
      <c r="D89" s="6"/>
      <c r="E89" s="8"/>
      <c r="P89" s="9"/>
      <c r="Q89" s="12"/>
      <c r="S89" s="15"/>
      <c r="T89" s="15"/>
    </row>
    <row r="90" spans="2:20" x14ac:dyDescent="0.35">
      <c r="B90" s="3"/>
      <c r="C90" s="3"/>
      <c r="D90" s="6"/>
      <c r="E90" s="8"/>
      <c r="P90" s="9"/>
      <c r="Q90" s="12"/>
      <c r="S90" s="15"/>
      <c r="T90" s="15"/>
    </row>
    <row r="91" spans="2:20" x14ac:dyDescent="0.35">
      <c r="B91" s="3"/>
      <c r="C91" s="3"/>
      <c r="D91" s="6"/>
      <c r="E91" s="8"/>
      <c r="P91" s="9"/>
      <c r="Q91" s="12"/>
      <c r="S91" s="15"/>
      <c r="T91" s="15"/>
    </row>
    <row r="92" spans="2:20" x14ac:dyDescent="0.35">
      <c r="B92" s="3"/>
      <c r="C92" s="3"/>
      <c r="D92" s="6"/>
      <c r="E92" s="8"/>
      <c r="P92" s="9"/>
      <c r="Q92" s="12"/>
      <c r="S92" s="15"/>
      <c r="T92" s="15"/>
    </row>
    <row r="93" spans="2:20" x14ac:dyDescent="0.35">
      <c r="B93" s="3"/>
      <c r="C93" s="3"/>
      <c r="D93" s="6"/>
      <c r="E93" s="8"/>
      <c r="P93" s="9"/>
      <c r="Q93" s="12"/>
      <c r="S93" s="15"/>
      <c r="T93" s="15"/>
    </row>
    <row r="94" spans="2:20" x14ac:dyDescent="0.35">
      <c r="B94" s="3"/>
      <c r="C94" s="3"/>
      <c r="D94" s="6"/>
      <c r="E94" s="8"/>
      <c r="P94" s="9"/>
      <c r="Q94" s="12"/>
      <c r="S94" s="15"/>
      <c r="T94" s="15"/>
    </row>
    <row r="95" spans="2:20" x14ac:dyDescent="0.35">
      <c r="B95" s="3"/>
      <c r="C95" s="3"/>
      <c r="D95" s="6"/>
      <c r="E95" s="8"/>
      <c r="P95" s="9"/>
      <c r="Q95" s="12"/>
      <c r="S95" s="15"/>
      <c r="T95" s="15"/>
    </row>
    <row r="96" spans="2:20" x14ac:dyDescent="0.35">
      <c r="B96" s="3"/>
      <c r="C96" s="3"/>
      <c r="D96" s="6"/>
      <c r="E96" s="8"/>
      <c r="P96" s="9"/>
      <c r="Q96" s="12"/>
      <c r="S96" s="15"/>
      <c r="T96" s="15"/>
    </row>
    <row r="97" spans="2:20" x14ac:dyDescent="0.35">
      <c r="B97" s="3"/>
      <c r="C97" s="3"/>
      <c r="D97" s="6"/>
      <c r="E97" s="8"/>
      <c r="P97" s="9"/>
      <c r="Q97" s="12"/>
      <c r="S97" s="15"/>
      <c r="T97" s="15"/>
    </row>
    <row r="98" spans="2:20" x14ac:dyDescent="0.35">
      <c r="B98" s="3"/>
      <c r="C98" s="3"/>
      <c r="D98" s="6"/>
      <c r="E98" s="8"/>
      <c r="P98" s="9"/>
      <c r="Q98" s="12"/>
      <c r="S98" s="15"/>
      <c r="T98" s="15"/>
    </row>
    <row r="99" spans="2:20" x14ac:dyDescent="0.35">
      <c r="B99" s="3"/>
      <c r="C99" s="3"/>
      <c r="D99" s="6"/>
      <c r="E99" s="8"/>
      <c r="P99" s="9"/>
      <c r="Q99" s="12"/>
      <c r="S99" s="15"/>
      <c r="T99" s="15"/>
    </row>
    <row r="100" spans="2:20" x14ac:dyDescent="0.35">
      <c r="B100" s="3"/>
      <c r="C100" s="3"/>
      <c r="D100" s="6"/>
      <c r="E100" s="8"/>
      <c r="P100" s="9"/>
      <c r="Q100" s="12"/>
      <c r="S100" s="15"/>
      <c r="T100" s="15"/>
    </row>
    <row r="101" spans="2:20" x14ac:dyDescent="0.35">
      <c r="B101" s="3"/>
      <c r="C101" s="3"/>
      <c r="D101" s="6"/>
      <c r="E101" s="8"/>
      <c r="P101" s="9"/>
      <c r="Q101" s="12"/>
      <c r="S101" s="15"/>
      <c r="T101" s="15"/>
    </row>
    <row r="102" spans="2:20" x14ac:dyDescent="0.35">
      <c r="B102" s="3"/>
      <c r="C102" s="3"/>
      <c r="D102" s="6"/>
      <c r="E102" s="8"/>
      <c r="P102" s="9"/>
      <c r="Q102" s="12"/>
      <c r="S102" s="15"/>
      <c r="T102" s="15"/>
    </row>
    <row r="103" spans="2:20" x14ac:dyDescent="0.35">
      <c r="B103" s="3"/>
      <c r="C103" s="3"/>
      <c r="D103" s="6"/>
      <c r="E103" s="8"/>
      <c r="P103" s="9"/>
      <c r="Q103" s="12"/>
      <c r="S103" s="15"/>
      <c r="T103" s="15"/>
    </row>
    <row r="104" spans="2:20" x14ac:dyDescent="0.35">
      <c r="B104" s="3"/>
      <c r="C104" s="3"/>
      <c r="D104" s="6"/>
      <c r="E104" s="8"/>
      <c r="P104" s="9"/>
      <c r="Q104" s="12"/>
      <c r="S104" s="15"/>
      <c r="T104" s="15"/>
    </row>
    <row r="105" spans="2:20" x14ac:dyDescent="0.35">
      <c r="B105" s="3"/>
      <c r="C105" s="3"/>
      <c r="D105" s="6"/>
      <c r="E105" s="8"/>
      <c r="P105" s="9"/>
      <c r="Q105" s="12"/>
      <c r="S105" s="15"/>
      <c r="T105" s="15"/>
    </row>
    <row r="106" spans="2:20" x14ac:dyDescent="0.35">
      <c r="B106" s="3"/>
      <c r="C106" s="3"/>
      <c r="D106" s="6"/>
      <c r="E106" s="8"/>
      <c r="P106" s="9"/>
      <c r="Q106" s="12"/>
      <c r="S106" s="15"/>
      <c r="T106" s="15"/>
    </row>
    <row r="107" spans="2:20" x14ac:dyDescent="0.35">
      <c r="B107" s="3"/>
      <c r="C107" s="3"/>
      <c r="D107" s="6"/>
      <c r="E107" s="8"/>
      <c r="P107" s="9"/>
      <c r="Q107" s="12"/>
      <c r="S107" s="15"/>
      <c r="T107" s="15"/>
    </row>
    <row r="108" spans="2:20" x14ac:dyDescent="0.35">
      <c r="B108" s="3"/>
      <c r="C108" s="3"/>
      <c r="D108" s="6"/>
      <c r="E108" s="8"/>
      <c r="P108" s="9"/>
      <c r="Q108" s="12"/>
      <c r="S108" s="15"/>
      <c r="T108" s="15"/>
    </row>
    <row r="109" spans="2:20" x14ac:dyDescent="0.35">
      <c r="B109" s="3"/>
      <c r="C109" s="3"/>
      <c r="D109" s="6"/>
      <c r="E109" s="8"/>
      <c r="P109" s="9"/>
      <c r="Q109" s="12"/>
      <c r="S109" s="15"/>
      <c r="T109" s="15"/>
    </row>
    <row r="110" spans="2:20" x14ac:dyDescent="0.35">
      <c r="B110" s="3"/>
      <c r="C110" s="3"/>
      <c r="D110" s="6"/>
      <c r="E110" s="8"/>
      <c r="P110" s="9"/>
      <c r="Q110" s="12"/>
      <c r="S110" s="15"/>
      <c r="T110" s="15"/>
    </row>
    <row r="111" spans="2:20" x14ac:dyDescent="0.35">
      <c r="B111" s="3"/>
      <c r="C111" s="3"/>
      <c r="D111" s="6"/>
      <c r="E111" s="8"/>
      <c r="P111" s="9"/>
      <c r="Q111" s="12"/>
      <c r="S111" s="15"/>
      <c r="T111" s="15"/>
    </row>
    <row r="112" spans="2:20" x14ac:dyDescent="0.35">
      <c r="B112" s="3"/>
      <c r="C112" s="3"/>
      <c r="D112" s="6"/>
      <c r="E112" s="8"/>
      <c r="P112" s="9"/>
      <c r="Q112" s="12"/>
      <c r="S112" s="15"/>
      <c r="T112" s="15"/>
    </row>
    <row r="113" spans="2:20" x14ac:dyDescent="0.35">
      <c r="B113" s="3"/>
      <c r="C113" s="3"/>
      <c r="D113" s="6"/>
      <c r="E113" s="8"/>
      <c r="P113" s="9"/>
      <c r="Q113" s="12"/>
      <c r="S113" s="15"/>
      <c r="T113" s="15"/>
    </row>
    <row r="114" spans="2:20" x14ac:dyDescent="0.35">
      <c r="B114" s="3"/>
      <c r="C114" s="3"/>
      <c r="D114" s="6"/>
      <c r="E114" s="8"/>
      <c r="P114" s="9"/>
      <c r="Q114" s="12"/>
      <c r="S114" s="15"/>
      <c r="T114" s="15"/>
    </row>
    <row r="115" spans="2:20" x14ac:dyDescent="0.35">
      <c r="B115" s="3"/>
      <c r="C115" s="3"/>
      <c r="D115" s="6"/>
      <c r="E115" s="8"/>
      <c r="P115" s="9"/>
      <c r="Q115" s="12"/>
      <c r="S115" s="15"/>
      <c r="T115" s="15"/>
    </row>
    <row r="116" spans="2:20" x14ac:dyDescent="0.35">
      <c r="B116" s="3"/>
      <c r="C116" s="3"/>
      <c r="D116" s="6"/>
      <c r="E116" s="8"/>
      <c r="P116" s="9"/>
      <c r="Q116" s="12"/>
      <c r="S116" s="15"/>
      <c r="T116" s="15"/>
    </row>
    <row r="117" spans="2:20" x14ac:dyDescent="0.35">
      <c r="B117" s="3"/>
      <c r="C117" s="3"/>
      <c r="D117" s="6"/>
      <c r="E117" s="8"/>
      <c r="P117" s="9"/>
      <c r="Q117" s="12"/>
      <c r="S117" s="15"/>
      <c r="T117" s="15"/>
    </row>
    <row r="118" spans="2:20" x14ac:dyDescent="0.35">
      <c r="B118" s="3"/>
      <c r="C118" s="3"/>
      <c r="D118" s="6"/>
      <c r="E118" s="8"/>
      <c r="P118" s="9"/>
      <c r="Q118" s="12"/>
      <c r="S118" s="15"/>
      <c r="T118" s="15"/>
    </row>
    <row r="119" spans="2:20" x14ac:dyDescent="0.35">
      <c r="B119" s="3"/>
      <c r="C119" s="3"/>
      <c r="D119" s="6"/>
      <c r="E119" s="8"/>
      <c r="P119" s="9"/>
      <c r="Q119" s="12"/>
      <c r="S119" s="15"/>
      <c r="T119" s="15"/>
    </row>
    <row r="120" spans="2:20" x14ac:dyDescent="0.35">
      <c r="B120" s="3"/>
      <c r="C120" s="3"/>
      <c r="D120" s="6"/>
      <c r="E120" s="8"/>
      <c r="P120" s="9"/>
      <c r="Q120" s="12"/>
      <c r="S120" s="15"/>
      <c r="T120" s="15"/>
    </row>
    <row r="121" spans="2:20" x14ac:dyDescent="0.35">
      <c r="B121" s="3"/>
      <c r="C121" s="3"/>
      <c r="D121" s="6"/>
      <c r="E121" s="8"/>
      <c r="P121" s="9"/>
      <c r="Q121" s="12"/>
      <c r="S121" s="15"/>
      <c r="T121" s="15"/>
    </row>
    <row r="122" spans="2:20" x14ac:dyDescent="0.35">
      <c r="B122" s="3"/>
      <c r="C122" s="3"/>
      <c r="D122" s="6"/>
      <c r="E122" s="8"/>
      <c r="P122" s="9"/>
      <c r="Q122" s="12"/>
      <c r="S122" s="15"/>
      <c r="T122" s="15"/>
    </row>
    <row r="123" spans="2:20" x14ac:dyDescent="0.35">
      <c r="B123" s="3"/>
      <c r="C123" s="3"/>
      <c r="D123" s="6"/>
      <c r="E123" s="8"/>
      <c r="P123" s="9"/>
      <c r="Q123" s="12"/>
      <c r="S123" s="15"/>
      <c r="T123" s="15"/>
    </row>
    <row r="124" spans="2:20" x14ac:dyDescent="0.35">
      <c r="B124" s="3"/>
      <c r="C124" s="3"/>
      <c r="D124" s="6"/>
      <c r="E124" s="8"/>
      <c r="P124" s="9"/>
      <c r="Q124" s="12"/>
      <c r="S124" s="15"/>
      <c r="T124" s="15"/>
    </row>
    <row r="125" spans="2:20" x14ac:dyDescent="0.35">
      <c r="B125" s="3"/>
      <c r="C125" s="3"/>
      <c r="D125" s="6"/>
      <c r="E125" s="8"/>
      <c r="P125" s="9"/>
      <c r="Q125" s="12"/>
      <c r="S125" s="15"/>
      <c r="T125" s="15"/>
    </row>
    <row r="126" spans="2:20" x14ac:dyDescent="0.35">
      <c r="B126" s="3"/>
      <c r="C126" s="3"/>
      <c r="D126" s="6"/>
      <c r="E126" s="8"/>
      <c r="P126" s="9"/>
      <c r="Q126" s="12"/>
      <c r="S126" s="15"/>
      <c r="T126" s="15"/>
    </row>
    <row r="127" spans="2:20" x14ac:dyDescent="0.35">
      <c r="B127" s="3"/>
      <c r="C127" s="3"/>
      <c r="D127" s="6"/>
      <c r="E127" s="8"/>
      <c r="P127" s="9"/>
      <c r="Q127" s="12"/>
      <c r="S127" s="15"/>
      <c r="T127" s="15"/>
    </row>
    <row r="128" spans="2:20" x14ac:dyDescent="0.35">
      <c r="B128" s="3"/>
      <c r="C128" s="3"/>
      <c r="D128" s="6"/>
      <c r="E128" s="8"/>
      <c r="P128" s="9"/>
      <c r="Q128" s="12"/>
      <c r="S128" s="15"/>
      <c r="T128" s="15"/>
    </row>
    <row r="129" spans="2:20" x14ac:dyDescent="0.35">
      <c r="B129" s="3"/>
      <c r="C129" s="3"/>
      <c r="D129" s="6"/>
      <c r="E129" s="8"/>
      <c r="P129" s="9"/>
      <c r="Q129" s="12"/>
      <c r="S129" s="15"/>
      <c r="T129" s="15"/>
    </row>
    <row r="130" spans="2:20" x14ac:dyDescent="0.35">
      <c r="B130" s="3"/>
      <c r="C130" s="3"/>
      <c r="D130" s="6"/>
      <c r="E130" s="8"/>
      <c r="P130" s="9"/>
      <c r="Q130" s="12"/>
      <c r="S130" s="15"/>
      <c r="T130" s="15"/>
    </row>
    <row r="131" spans="2:20" x14ac:dyDescent="0.35">
      <c r="B131" s="3"/>
      <c r="C131" s="3"/>
      <c r="D131" s="6"/>
      <c r="E131" s="8"/>
      <c r="P131" s="9"/>
      <c r="Q131" s="12"/>
      <c r="S131" s="15"/>
      <c r="T131" s="15"/>
    </row>
    <row r="132" spans="2:20" x14ac:dyDescent="0.35">
      <c r="B132" s="3"/>
      <c r="C132" s="3"/>
      <c r="D132" s="6"/>
      <c r="E132" s="8"/>
      <c r="P132" s="9"/>
      <c r="Q132" s="12"/>
      <c r="S132" s="15"/>
      <c r="T132" s="15"/>
    </row>
    <row r="133" spans="2:20" x14ac:dyDescent="0.35">
      <c r="B133" s="3"/>
      <c r="C133" s="3"/>
      <c r="D133" s="6"/>
      <c r="E133" s="8"/>
      <c r="P133" s="9"/>
      <c r="Q133" s="12"/>
      <c r="S133" s="15"/>
      <c r="T133" s="15"/>
    </row>
    <row r="134" spans="2:20" x14ac:dyDescent="0.35">
      <c r="B134" s="3"/>
      <c r="C134" s="3"/>
      <c r="D134" s="6"/>
      <c r="E134" s="8"/>
      <c r="P134" s="9"/>
      <c r="Q134" s="12"/>
      <c r="S134" s="15"/>
      <c r="T134" s="15"/>
    </row>
    <row r="135" spans="2:20" x14ac:dyDescent="0.35">
      <c r="B135" s="3"/>
      <c r="C135" s="3"/>
      <c r="D135" s="6"/>
      <c r="E135" s="8"/>
      <c r="P135" s="9"/>
      <c r="Q135" s="12"/>
      <c r="S135" s="15"/>
      <c r="T135" s="15"/>
    </row>
    <row r="136" spans="2:20" x14ac:dyDescent="0.35">
      <c r="B136" s="3"/>
      <c r="C136" s="3"/>
      <c r="D136" s="6"/>
      <c r="E136" s="8"/>
      <c r="P136" s="9"/>
      <c r="Q136" s="12"/>
      <c r="S136" s="15"/>
      <c r="T136" s="15"/>
    </row>
    <row r="137" spans="2:20" x14ac:dyDescent="0.35">
      <c r="B137" s="3"/>
      <c r="C137" s="3"/>
      <c r="D137" s="6"/>
      <c r="E137" s="8"/>
      <c r="P137" s="9"/>
      <c r="Q137" s="12"/>
      <c r="S137" s="15"/>
      <c r="T137" s="15"/>
    </row>
    <row r="138" spans="2:20" x14ac:dyDescent="0.35">
      <c r="B138" s="3"/>
      <c r="C138" s="3"/>
      <c r="D138" s="6"/>
      <c r="E138" s="8"/>
      <c r="P138" s="9"/>
      <c r="Q138" s="12"/>
      <c r="S138" s="15"/>
      <c r="T138" s="15"/>
    </row>
    <row r="139" spans="2:20" x14ac:dyDescent="0.35">
      <c r="B139" s="3"/>
      <c r="C139" s="3"/>
      <c r="D139" s="6"/>
      <c r="E139" s="8"/>
      <c r="P139" s="9"/>
      <c r="Q139" s="12"/>
      <c r="S139" s="15"/>
      <c r="T139" s="15"/>
    </row>
    <row r="140" spans="2:20" x14ac:dyDescent="0.35">
      <c r="B140" s="3"/>
      <c r="C140" s="3"/>
      <c r="D140" s="6"/>
      <c r="E140" s="8"/>
      <c r="P140" s="9"/>
      <c r="Q140" s="12"/>
      <c r="S140" s="15"/>
      <c r="T140" s="15"/>
    </row>
    <row r="141" spans="2:20" x14ac:dyDescent="0.35">
      <c r="B141" s="3"/>
      <c r="C141" s="3"/>
      <c r="D141" s="6"/>
      <c r="E141" s="8"/>
      <c r="P141" s="9"/>
      <c r="Q141" s="12"/>
      <c r="S141" s="15"/>
      <c r="T141" s="15"/>
    </row>
    <row r="142" spans="2:20" x14ac:dyDescent="0.35">
      <c r="B142" s="3"/>
      <c r="C142" s="3"/>
      <c r="D142" s="6"/>
      <c r="E142" s="8"/>
      <c r="P142" s="9"/>
      <c r="Q142" s="12"/>
      <c r="S142" s="15"/>
      <c r="T142" s="15"/>
    </row>
    <row r="143" spans="2:20" x14ac:dyDescent="0.35">
      <c r="B143" s="3"/>
      <c r="C143" s="3"/>
      <c r="D143" s="6"/>
      <c r="E143" s="8"/>
      <c r="P143" s="9"/>
      <c r="Q143" s="12"/>
      <c r="S143" s="15"/>
      <c r="T143" s="15"/>
    </row>
    <row r="144" spans="2:20" x14ac:dyDescent="0.35">
      <c r="B144" s="3"/>
      <c r="C144" s="3"/>
      <c r="D144" s="6"/>
      <c r="E144" s="8"/>
      <c r="P144" s="9"/>
      <c r="Q144" s="12"/>
      <c r="S144" s="15"/>
      <c r="T144" s="15"/>
    </row>
    <row r="145" spans="2:20" x14ac:dyDescent="0.35">
      <c r="B145" s="3"/>
      <c r="C145" s="3"/>
      <c r="D145" s="6"/>
      <c r="E145" s="8"/>
      <c r="P145" s="9"/>
      <c r="Q145" s="12"/>
      <c r="S145" s="15"/>
      <c r="T145" s="15"/>
    </row>
    <row r="146" spans="2:20" x14ac:dyDescent="0.35">
      <c r="B146" s="3"/>
      <c r="C146" s="3"/>
      <c r="D146" s="6"/>
      <c r="E146" s="8"/>
      <c r="P146" s="9"/>
      <c r="Q146" s="12"/>
      <c r="S146" s="15"/>
      <c r="T146" s="15"/>
    </row>
    <row r="147" spans="2:20" x14ac:dyDescent="0.35">
      <c r="B147" s="3"/>
      <c r="C147" s="3"/>
      <c r="D147" s="6"/>
      <c r="E147" s="8"/>
      <c r="P147" s="9"/>
      <c r="Q147" s="12"/>
      <c r="S147" s="15"/>
      <c r="T147" s="15"/>
    </row>
    <row r="148" spans="2:20" x14ac:dyDescent="0.35">
      <c r="B148" s="3"/>
      <c r="C148" s="3"/>
      <c r="D148" s="6"/>
      <c r="E148" s="8"/>
      <c r="P148" s="9"/>
      <c r="Q148" s="12"/>
      <c r="S148" s="15"/>
      <c r="T148" s="15"/>
    </row>
    <row r="149" spans="2:20" x14ac:dyDescent="0.35">
      <c r="B149" s="3"/>
      <c r="C149" s="3"/>
      <c r="D149" s="6"/>
      <c r="E149" s="8"/>
      <c r="P149" s="9"/>
      <c r="Q149" s="12"/>
      <c r="S149" s="15"/>
      <c r="T149" s="15"/>
    </row>
    <row r="150" spans="2:20" x14ac:dyDescent="0.35">
      <c r="B150" s="3"/>
      <c r="C150" s="3"/>
      <c r="D150" s="6"/>
      <c r="E150" s="8"/>
      <c r="P150" s="9"/>
      <c r="Q150" s="12"/>
      <c r="S150" s="15"/>
      <c r="T150" s="15"/>
    </row>
    <row r="151" spans="2:20" x14ac:dyDescent="0.35">
      <c r="B151" s="3"/>
      <c r="C151" s="3"/>
      <c r="D151" s="6"/>
      <c r="E151" s="8"/>
      <c r="P151" s="9"/>
      <c r="Q151" s="12"/>
      <c r="S151" s="15"/>
      <c r="T151" s="15"/>
    </row>
    <row r="152" spans="2:20" x14ac:dyDescent="0.35">
      <c r="B152" s="3"/>
      <c r="C152" s="3"/>
      <c r="D152" s="6"/>
      <c r="E152" s="8"/>
      <c r="P152" s="9"/>
      <c r="Q152" s="12"/>
      <c r="S152" s="15"/>
      <c r="T152" s="15"/>
    </row>
    <row r="153" spans="2:20" x14ac:dyDescent="0.35">
      <c r="B153" s="3"/>
      <c r="C153" s="3"/>
      <c r="D153" s="6"/>
      <c r="E153" s="8"/>
      <c r="P153" s="9"/>
      <c r="Q153" s="12"/>
      <c r="S153" s="15"/>
      <c r="T153" s="15"/>
    </row>
    <row r="154" spans="2:20" x14ac:dyDescent="0.35">
      <c r="B154" s="3"/>
      <c r="C154" s="3"/>
      <c r="D154" s="6"/>
      <c r="E154" s="8"/>
      <c r="P154" s="9"/>
      <c r="Q154" s="12"/>
      <c r="S154" s="15"/>
      <c r="T154" s="15"/>
    </row>
    <row r="155" spans="2:20" x14ac:dyDescent="0.35">
      <c r="B155" s="3"/>
      <c r="C155" s="3"/>
      <c r="D155" s="6"/>
      <c r="E155" s="8"/>
      <c r="P155" s="9"/>
      <c r="Q155" s="12"/>
      <c r="S155" s="15"/>
      <c r="T155" s="15"/>
    </row>
    <row r="156" spans="2:20" x14ac:dyDescent="0.35">
      <c r="B156" s="3"/>
      <c r="C156" s="3"/>
      <c r="D156" s="6"/>
      <c r="E156" s="8"/>
      <c r="P156" s="9"/>
      <c r="Q156" s="12"/>
      <c r="S156" s="15"/>
      <c r="T156" s="15"/>
    </row>
    <row r="157" spans="2:20" x14ac:dyDescent="0.35">
      <c r="B157" s="3"/>
      <c r="C157" s="3"/>
      <c r="D157" s="6"/>
      <c r="E157" s="8"/>
      <c r="P157" s="9"/>
      <c r="Q157" s="12"/>
      <c r="S157" s="15"/>
      <c r="T157" s="15"/>
    </row>
    <row r="158" spans="2:20" x14ac:dyDescent="0.35">
      <c r="B158" s="3"/>
      <c r="C158" s="3"/>
      <c r="D158" s="6"/>
      <c r="E158" s="8"/>
      <c r="P158" s="9"/>
      <c r="Q158" s="12"/>
      <c r="S158" s="15"/>
      <c r="T158" s="15"/>
    </row>
    <row r="159" spans="2:20" x14ac:dyDescent="0.35">
      <c r="B159" s="3"/>
      <c r="C159" s="3"/>
      <c r="D159" s="6"/>
      <c r="E159" s="8"/>
      <c r="P159" s="9"/>
      <c r="Q159" s="12"/>
      <c r="S159" s="15"/>
      <c r="T159" s="15"/>
    </row>
    <row r="160" spans="2:20" x14ac:dyDescent="0.35">
      <c r="B160" s="3"/>
      <c r="C160" s="3"/>
      <c r="D160" s="6"/>
      <c r="E160" s="8"/>
      <c r="P160" s="9"/>
      <c r="Q160" s="12"/>
      <c r="S160" s="15"/>
      <c r="T160" s="15"/>
    </row>
    <row r="161" spans="2:20" x14ac:dyDescent="0.35">
      <c r="B161" s="3"/>
      <c r="C161" s="3"/>
      <c r="D161" s="6"/>
      <c r="E161" s="8"/>
      <c r="P161" s="9"/>
      <c r="Q161" s="12"/>
      <c r="S161" s="15"/>
      <c r="T161" s="15"/>
    </row>
    <row r="162" spans="2:20" x14ac:dyDescent="0.35">
      <c r="B162" s="3"/>
      <c r="C162" s="3"/>
      <c r="D162" s="6"/>
      <c r="E162" s="8"/>
      <c r="P162" s="9"/>
      <c r="Q162" s="12"/>
      <c r="S162" s="15"/>
      <c r="T162" s="15"/>
    </row>
    <row r="163" spans="2:20" x14ac:dyDescent="0.35">
      <c r="B163" s="3"/>
      <c r="C163" s="3"/>
      <c r="D163" s="6"/>
      <c r="E163" s="8"/>
      <c r="P163" s="9"/>
      <c r="Q163" s="12"/>
      <c r="S163" s="15"/>
      <c r="T163" s="15"/>
    </row>
    <row r="164" spans="2:20" x14ac:dyDescent="0.35">
      <c r="B164" s="3"/>
      <c r="C164" s="3"/>
      <c r="D164" s="6"/>
      <c r="E164" s="8"/>
      <c r="P164" s="9"/>
      <c r="Q164" s="12"/>
      <c r="S164" s="15"/>
      <c r="T164" s="15"/>
    </row>
    <row r="165" spans="2:20" x14ac:dyDescent="0.35">
      <c r="B165" s="3"/>
      <c r="C165" s="3"/>
      <c r="D165" s="6"/>
      <c r="E165" s="8"/>
      <c r="P165" s="9"/>
      <c r="Q165" s="12"/>
      <c r="S165" s="15"/>
      <c r="T165" s="15"/>
    </row>
    <row r="166" spans="2:20" x14ac:dyDescent="0.35">
      <c r="B166" s="3"/>
      <c r="C166" s="3"/>
      <c r="D166" s="6"/>
      <c r="E166" s="8"/>
      <c r="P166" s="9"/>
      <c r="Q166" s="12"/>
      <c r="S166" s="15"/>
      <c r="T166" s="15"/>
    </row>
    <row r="167" spans="2:20" x14ac:dyDescent="0.35">
      <c r="B167" s="3"/>
      <c r="C167" s="3"/>
      <c r="D167" s="6"/>
      <c r="E167" s="8"/>
      <c r="P167" s="9"/>
      <c r="Q167" s="12"/>
      <c r="S167" s="15"/>
      <c r="T167" s="15"/>
    </row>
    <row r="168" spans="2:20" x14ac:dyDescent="0.35">
      <c r="B168" s="3"/>
      <c r="C168" s="3"/>
      <c r="D168" s="6"/>
      <c r="E168" s="8"/>
      <c r="P168" s="9"/>
      <c r="Q168" s="12"/>
      <c r="S168" s="15"/>
      <c r="T168" s="15"/>
    </row>
    <row r="169" spans="2:20" x14ac:dyDescent="0.35">
      <c r="B169" s="3"/>
      <c r="C169" s="3"/>
      <c r="D169" s="6"/>
      <c r="E169" s="8"/>
      <c r="P169" s="9"/>
      <c r="Q169" s="12"/>
      <c r="S169" s="15"/>
      <c r="T169" s="15"/>
    </row>
    <row r="170" spans="2:20" x14ac:dyDescent="0.35">
      <c r="B170" s="3"/>
      <c r="C170" s="3"/>
      <c r="D170" s="6"/>
      <c r="E170" s="8"/>
      <c r="P170" s="9"/>
      <c r="Q170" s="12"/>
      <c r="S170" s="15"/>
      <c r="T170" s="15"/>
    </row>
    <row r="171" spans="2:20" x14ac:dyDescent="0.35">
      <c r="B171" s="3"/>
      <c r="C171" s="3"/>
      <c r="D171" s="6"/>
      <c r="E171" s="8"/>
      <c r="P171" s="9"/>
      <c r="Q171" s="12"/>
      <c r="S171" s="15"/>
      <c r="T171" s="15"/>
    </row>
    <row r="172" spans="2:20" x14ac:dyDescent="0.35">
      <c r="B172" s="3"/>
      <c r="C172" s="3"/>
      <c r="D172" s="6"/>
      <c r="E172" s="8"/>
      <c r="P172" s="9"/>
      <c r="Q172" s="12"/>
      <c r="S172" s="15"/>
      <c r="T172" s="15"/>
    </row>
    <row r="173" spans="2:20" x14ac:dyDescent="0.35">
      <c r="B173" s="3"/>
      <c r="C173" s="3"/>
      <c r="D173" s="6"/>
      <c r="E173" s="8"/>
      <c r="P173" s="9"/>
      <c r="Q173" s="12"/>
      <c r="S173" s="15"/>
      <c r="T173" s="15"/>
    </row>
    <row r="174" spans="2:20" x14ac:dyDescent="0.35">
      <c r="B174" s="3"/>
      <c r="C174" s="3"/>
      <c r="D174" s="6"/>
      <c r="E174" s="8"/>
      <c r="P174" s="9"/>
      <c r="Q174" s="12"/>
      <c r="S174" s="15"/>
      <c r="T174" s="15"/>
    </row>
    <row r="175" spans="2:20" x14ac:dyDescent="0.35">
      <c r="B175" s="3"/>
      <c r="C175" s="3"/>
      <c r="D175" s="6"/>
      <c r="E175" s="8"/>
      <c r="P175" s="9"/>
      <c r="Q175" s="12"/>
      <c r="S175" s="15"/>
      <c r="T175" s="15"/>
    </row>
    <row r="176" spans="2:20" x14ac:dyDescent="0.35">
      <c r="B176" s="3"/>
      <c r="C176" s="3"/>
      <c r="D176" s="6"/>
      <c r="E176" s="8"/>
      <c r="P176" s="9"/>
      <c r="Q176" s="12"/>
      <c r="S176" s="15"/>
      <c r="T176" s="15"/>
    </row>
    <row r="177" spans="2:20" x14ac:dyDescent="0.35">
      <c r="B177" s="3"/>
      <c r="C177" s="3"/>
      <c r="D177" s="6"/>
      <c r="E177" s="8"/>
      <c r="P177" s="9"/>
      <c r="Q177" s="12"/>
      <c r="S177" s="15"/>
      <c r="T177" s="15"/>
    </row>
    <row r="178" spans="2:20" x14ac:dyDescent="0.35">
      <c r="B178" s="3"/>
      <c r="C178" s="3"/>
      <c r="D178" s="6"/>
      <c r="E178" s="8"/>
      <c r="P178" s="9"/>
      <c r="Q178" s="12"/>
      <c r="S178" s="15"/>
      <c r="T178" s="15"/>
    </row>
    <row r="179" spans="2:20" x14ac:dyDescent="0.35">
      <c r="B179" s="3"/>
      <c r="C179" s="3"/>
      <c r="D179" s="6"/>
      <c r="E179" s="8"/>
      <c r="P179" s="9"/>
      <c r="Q179" s="12"/>
      <c r="S179" s="15"/>
      <c r="T179" s="15"/>
    </row>
    <row r="180" spans="2:20" x14ac:dyDescent="0.35">
      <c r="B180" s="3"/>
      <c r="C180" s="3"/>
      <c r="D180" s="6"/>
      <c r="E180" s="8"/>
      <c r="P180" s="9"/>
      <c r="Q180" s="12"/>
      <c r="S180" s="15"/>
      <c r="T180" s="15"/>
    </row>
    <row r="181" spans="2:20" x14ac:dyDescent="0.35">
      <c r="B181" s="3"/>
      <c r="C181" s="3"/>
      <c r="D181" s="6"/>
      <c r="E181" s="8"/>
      <c r="P181" s="9"/>
      <c r="Q181" s="12"/>
      <c r="S181" s="15"/>
      <c r="T181" s="15"/>
    </row>
    <row r="182" spans="2:20" x14ac:dyDescent="0.35">
      <c r="B182" s="3"/>
      <c r="C182" s="3"/>
      <c r="D182" s="6"/>
      <c r="E182" s="8"/>
      <c r="P182" s="9"/>
      <c r="Q182" s="12"/>
      <c r="S182" s="15"/>
      <c r="T182" s="15"/>
    </row>
    <row r="183" spans="2:20" x14ac:dyDescent="0.35">
      <c r="B183" s="3"/>
      <c r="C183" s="3"/>
      <c r="D183" s="6"/>
      <c r="E183" s="8"/>
      <c r="P183" s="9"/>
      <c r="Q183" s="12"/>
      <c r="S183" s="15"/>
      <c r="T183" s="15"/>
    </row>
    <row r="184" spans="2:20" x14ac:dyDescent="0.35">
      <c r="B184" s="3"/>
      <c r="C184" s="3"/>
      <c r="D184" s="6"/>
      <c r="E184" s="8"/>
      <c r="P184" s="9"/>
      <c r="Q184" s="12"/>
      <c r="S184" s="15"/>
      <c r="T184" s="15"/>
    </row>
    <row r="185" spans="2:20" x14ac:dyDescent="0.35">
      <c r="B185" s="3"/>
      <c r="C185" s="3"/>
      <c r="D185" s="6"/>
      <c r="E185" s="8"/>
      <c r="P185" s="9"/>
      <c r="Q185" s="12"/>
      <c r="S185" s="15"/>
      <c r="T185" s="15"/>
    </row>
    <row r="186" spans="2:20" x14ac:dyDescent="0.35">
      <c r="B186" s="3"/>
      <c r="C186" s="3"/>
      <c r="D186" s="6"/>
      <c r="E186" s="8"/>
      <c r="P186" s="9"/>
      <c r="Q186" s="12"/>
      <c r="S186" s="15"/>
      <c r="T186" s="15"/>
    </row>
    <row r="187" spans="2:20" x14ac:dyDescent="0.35">
      <c r="B187" s="3"/>
      <c r="C187" s="3"/>
      <c r="D187" s="6"/>
      <c r="E187" s="8"/>
      <c r="P187" s="9"/>
      <c r="Q187" s="12"/>
      <c r="S187" s="15"/>
      <c r="T187" s="15"/>
    </row>
    <row r="188" spans="2:20" x14ac:dyDescent="0.35">
      <c r="B188" s="3"/>
      <c r="C188" s="3"/>
      <c r="D188" s="6"/>
      <c r="E188" s="8"/>
      <c r="P188" s="9"/>
      <c r="Q188" s="12"/>
      <c r="S188" s="15"/>
      <c r="T188" s="15"/>
    </row>
    <row r="189" spans="2:20" x14ac:dyDescent="0.35">
      <c r="B189" s="3"/>
      <c r="C189" s="3"/>
      <c r="D189" s="6"/>
      <c r="E189" s="8"/>
      <c r="P189" s="9"/>
      <c r="Q189" s="12"/>
      <c r="S189" s="15"/>
      <c r="T189" s="15"/>
    </row>
    <row r="190" spans="2:20" x14ac:dyDescent="0.35">
      <c r="B190" s="3"/>
      <c r="C190" s="3"/>
      <c r="D190" s="6"/>
      <c r="E190" s="8"/>
      <c r="P190" s="9"/>
      <c r="Q190" s="12"/>
      <c r="S190" s="15"/>
      <c r="T190" s="15"/>
    </row>
    <row r="191" spans="2:20" x14ac:dyDescent="0.35">
      <c r="B191" s="3"/>
      <c r="C191" s="3"/>
      <c r="D191" s="6"/>
      <c r="E191" s="8"/>
      <c r="P191" s="9"/>
      <c r="Q191" s="12"/>
      <c r="S191" s="15"/>
      <c r="T191" s="15"/>
    </row>
    <row r="192" spans="2:20" x14ac:dyDescent="0.35">
      <c r="B192" s="3"/>
      <c r="C192" s="3"/>
      <c r="D192" s="6"/>
      <c r="E192" s="8"/>
      <c r="P192" s="9"/>
      <c r="Q192" s="12"/>
      <c r="S192" s="15"/>
      <c r="T192" s="15"/>
    </row>
    <row r="193" spans="2:20" x14ac:dyDescent="0.35">
      <c r="B193" s="3"/>
      <c r="C193" s="3"/>
      <c r="D193" s="6"/>
      <c r="E193" s="8"/>
      <c r="P193" s="9"/>
      <c r="Q193" s="12"/>
      <c r="S193" s="15"/>
      <c r="T193" s="15"/>
    </row>
    <row r="194" spans="2:20" x14ac:dyDescent="0.35">
      <c r="B194" s="3"/>
      <c r="C194" s="3"/>
      <c r="D194" s="6"/>
      <c r="E194" s="8"/>
      <c r="P194" s="9"/>
      <c r="Q194" s="12"/>
      <c r="S194" s="15"/>
      <c r="T194" s="15"/>
    </row>
    <row r="195" spans="2:20" x14ac:dyDescent="0.35">
      <c r="B195" s="3"/>
      <c r="C195" s="3"/>
      <c r="D195" s="6"/>
      <c r="E195" s="8"/>
      <c r="P195" s="9"/>
      <c r="Q195" s="12"/>
      <c r="S195" s="15"/>
      <c r="T195" s="15"/>
    </row>
    <row r="196" spans="2:20" x14ac:dyDescent="0.35">
      <c r="B196" s="3"/>
      <c r="C196" s="3"/>
      <c r="D196" s="6"/>
      <c r="E196" s="8"/>
      <c r="P196" s="9"/>
      <c r="Q196" s="12"/>
      <c r="S196" s="15"/>
      <c r="T196" s="15"/>
    </row>
    <row r="197" spans="2:20" x14ac:dyDescent="0.35">
      <c r="B197" s="3"/>
      <c r="C197" s="3"/>
      <c r="D197" s="6"/>
      <c r="E197" s="8"/>
      <c r="P197" s="9"/>
      <c r="Q197" s="12"/>
      <c r="S197" s="15"/>
      <c r="T197" s="15"/>
    </row>
    <row r="198" spans="2:20" x14ac:dyDescent="0.35">
      <c r="B198" s="3"/>
      <c r="C198" s="3"/>
      <c r="D198" s="6"/>
      <c r="E198" s="8"/>
      <c r="P198" s="9"/>
      <c r="Q198" s="12"/>
      <c r="S198" s="15"/>
      <c r="T198" s="15"/>
    </row>
    <row r="199" spans="2:20" x14ac:dyDescent="0.35">
      <c r="B199" s="3"/>
      <c r="C199" s="3"/>
      <c r="D199" s="6"/>
      <c r="E199" s="8"/>
      <c r="P199" s="9"/>
      <c r="Q199" s="12"/>
      <c r="S199" s="15"/>
      <c r="T199" s="15"/>
    </row>
    <row r="200" spans="2:20" x14ac:dyDescent="0.35">
      <c r="B200" s="3"/>
      <c r="C200" s="3"/>
      <c r="D200" s="6"/>
      <c r="E200" s="8"/>
      <c r="P200" s="9"/>
      <c r="Q200" s="12"/>
      <c r="S200" s="15"/>
      <c r="T200" s="15"/>
    </row>
    <row r="201" spans="2:20" x14ac:dyDescent="0.35">
      <c r="B201" s="3"/>
      <c r="C201" s="3"/>
      <c r="D201" s="6"/>
      <c r="E201" s="8"/>
      <c r="P201" s="9"/>
      <c r="Q201" s="12"/>
      <c r="S201" s="15"/>
      <c r="T201" s="15"/>
    </row>
    <row r="202" spans="2:20" x14ac:dyDescent="0.35">
      <c r="B202" s="3"/>
      <c r="C202" s="3"/>
      <c r="D202" s="6"/>
      <c r="E202" s="8"/>
      <c r="P202" s="9"/>
      <c r="Q202" s="12"/>
      <c r="S202" s="15"/>
      <c r="T202" s="15"/>
    </row>
    <row r="203" spans="2:20" x14ac:dyDescent="0.35">
      <c r="B203" s="3"/>
      <c r="C203" s="3"/>
      <c r="D203" s="6"/>
      <c r="E203" s="8"/>
      <c r="P203" s="9"/>
      <c r="Q203" s="12"/>
      <c r="S203" s="15"/>
      <c r="T203" s="15"/>
    </row>
    <row r="204" spans="2:20" x14ac:dyDescent="0.35">
      <c r="B204" s="3"/>
      <c r="C204" s="3"/>
      <c r="D204" s="6"/>
      <c r="E204" s="8"/>
      <c r="P204" s="9"/>
      <c r="Q204" s="12"/>
      <c r="S204" s="15"/>
      <c r="T204" s="15"/>
    </row>
    <row r="205" spans="2:20" x14ac:dyDescent="0.35">
      <c r="B205" s="3"/>
      <c r="C205" s="3"/>
      <c r="D205" s="6"/>
      <c r="E205" s="8"/>
      <c r="P205" s="9"/>
      <c r="Q205" s="12"/>
      <c r="S205" s="15"/>
      <c r="T205" s="15"/>
    </row>
    <row r="206" spans="2:20" x14ac:dyDescent="0.35">
      <c r="B206" s="3"/>
      <c r="C206" s="3"/>
      <c r="D206" s="6"/>
      <c r="E206" s="8"/>
      <c r="P206" s="9"/>
      <c r="Q206" s="12"/>
      <c r="S206" s="15"/>
      <c r="T206" s="15"/>
    </row>
    <row r="207" spans="2:20" x14ac:dyDescent="0.35">
      <c r="B207" s="3"/>
      <c r="C207" s="3"/>
      <c r="D207" s="6"/>
      <c r="E207" s="8"/>
      <c r="P207" s="9"/>
      <c r="Q207" s="12"/>
      <c r="S207" s="15"/>
      <c r="T207" s="15"/>
    </row>
    <row r="208" spans="2:20" x14ac:dyDescent="0.35">
      <c r="B208" s="3"/>
      <c r="C208" s="3"/>
      <c r="D208" s="6"/>
      <c r="E208" s="8"/>
      <c r="P208" s="9"/>
      <c r="Q208" s="12"/>
      <c r="S208" s="15"/>
      <c r="T208" s="15"/>
    </row>
    <row r="209" spans="2:20" x14ac:dyDescent="0.35">
      <c r="B209" s="3"/>
      <c r="C209" s="3"/>
      <c r="D209" s="6"/>
      <c r="E209" s="8"/>
      <c r="P209" s="9"/>
      <c r="Q209" s="12"/>
      <c r="S209" s="15"/>
      <c r="T209" s="15"/>
    </row>
    <row r="210" spans="2:20" x14ac:dyDescent="0.35">
      <c r="B210" s="3"/>
      <c r="C210" s="3"/>
      <c r="D210" s="6"/>
      <c r="E210" s="8"/>
      <c r="P210" s="9"/>
      <c r="Q210" s="12"/>
      <c r="S210" s="15"/>
      <c r="T210" s="15"/>
    </row>
    <row r="211" spans="2:20" x14ac:dyDescent="0.35">
      <c r="B211" s="3"/>
      <c r="C211" s="3"/>
      <c r="D211" s="6"/>
      <c r="E211" s="8"/>
      <c r="P211" s="9"/>
      <c r="Q211" s="12"/>
      <c r="S211" s="15"/>
      <c r="T211" s="15"/>
    </row>
    <row r="212" spans="2:20" x14ac:dyDescent="0.35">
      <c r="B212" s="3"/>
      <c r="C212" s="3"/>
      <c r="D212" s="6"/>
      <c r="E212" s="8"/>
      <c r="P212" s="9"/>
      <c r="Q212" s="12"/>
      <c r="S212" s="15"/>
      <c r="T212" s="15"/>
    </row>
    <row r="213" spans="2:20" x14ac:dyDescent="0.35">
      <c r="B213" s="3"/>
      <c r="C213" s="3"/>
      <c r="D213" s="6"/>
      <c r="E213" s="8"/>
      <c r="P213" s="9"/>
      <c r="Q213" s="12"/>
      <c r="S213" s="15"/>
      <c r="T213" s="15"/>
    </row>
    <row r="214" spans="2:20" x14ac:dyDescent="0.35">
      <c r="B214" s="3"/>
      <c r="C214" s="3"/>
      <c r="D214" s="6"/>
      <c r="E214" s="8"/>
      <c r="P214" s="9"/>
      <c r="Q214" s="12"/>
      <c r="S214" s="15"/>
      <c r="T214" s="15"/>
    </row>
    <row r="215" spans="2:20" x14ac:dyDescent="0.35">
      <c r="B215" s="3"/>
      <c r="C215" s="3"/>
      <c r="D215" s="6"/>
      <c r="E215" s="8"/>
      <c r="P215" s="9"/>
      <c r="Q215" s="12"/>
      <c r="S215" s="15"/>
      <c r="T215" s="15"/>
    </row>
    <row r="216" spans="2:20" x14ac:dyDescent="0.35">
      <c r="B216" s="3"/>
      <c r="C216" s="3"/>
      <c r="D216" s="6"/>
      <c r="E216" s="8"/>
      <c r="P216" s="9"/>
      <c r="Q216" s="12"/>
      <c r="S216" s="15"/>
      <c r="T216" s="15"/>
    </row>
    <row r="217" spans="2:20" x14ac:dyDescent="0.35">
      <c r="B217" s="3"/>
      <c r="C217" s="3"/>
      <c r="D217" s="6"/>
      <c r="E217" s="8"/>
      <c r="P217" s="9"/>
      <c r="Q217" s="12"/>
      <c r="S217" s="15"/>
      <c r="T217" s="15"/>
    </row>
    <row r="218" spans="2:20" x14ac:dyDescent="0.35">
      <c r="B218" s="3"/>
      <c r="C218" s="3"/>
      <c r="D218" s="6"/>
      <c r="E218" s="8"/>
      <c r="P218" s="9"/>
      <c r="Q218" s="12"/>
      <c r="S218" s="15"/>
      <c r="T218" s="15"/>
    </row>
    <row r="219" spans="2:20" x14ac:dyDescent="0.35">
      <c r="B219" s="3"/>
      <c r="C219" s="3"/>
      <c r="D219" s="6"/>
      <c r="E219" s="8"/>
      <c r="P219" s="9"/>
      <c r="Q219" s="12"/>
      <c r="S219" s="15"/>
      <c r="T219" s="15"/>
    </row>
    <row r="220" spans="2:20" x14ac:dyDescent="0.35">
      <c r="B220" s="3"/>
      <c r="C220" s="3"/>
      <c r="D220" s="6"/>
      <c r="E220" s="8"/>
      <c r="P220" s="9"/>
      <c r="Q220" s="12"/>
      <c r="S220" s="15"/>
      <c r="T220" s="15"/>
    </row>
    <row r="221" spans="2:20" x14ac:dyDescent="0.35">
      <c r="B221" s="3"/>
      <c r="C221" s="3"/>
      <c r="D221" s="6"/>
      <c r="E221" s="8"/>
      <c r="P221" s="9"/>
      <c r="Q221" s="12"/>
      <c r="S221" s="15"/>
      <c r="T221" s="15"/>
    </row>
    <row r="222" spans="2:20" x14ac:dyDescent="0.35">
      <c r="B222" s="3"/>
      <c r="C222" s="3"/>
      <c r="D222" s="6"/>
      <c r="E222" s="8"/>
      <c r="P222" s="9"/>
      <c r="Q222" s="12"/>
      <c r="S222" s="15"/>
      <c r="T222" s="15"/>
    </row>
    <row r="223" spans="2:20" x14ac:dyDescent="0.35">
      <c r="B223" s="3"/>
      <c r="C223" s="3"/>
      <c r="D223" s="6"/>
      <c r="E223" s="8"/>
      <c r="P223" s="9"/>
      <c r="Q223" s="12"/>
      <c r="S223" s="15"/>
      <c r="T223" s="15"/>
    </row>
    <row r="224" spans="2:20" x14ac:dyDescent="0.35">
      <c r="B224" s="3"/>
      <c r="C224" s="3"/>
      <c r="D224" s="6"/>
      <c r="E224" s="8"/>
      <c r="P224" s="9"/>
      <c r="Q224" s="12"/>
      <c r="S224" s="15"/>
      <c r="T224" s="15"/>
    </row>
    <row r="225" spans="2:20" x14ac:dyDescent="0.35">
      <c r="B225" s="3"/>
      <c r="C225" s="3"/>
      <c r="D225" s="6"/>
      <c r="E225" s="8"/>
      <c r="P225" s="9"/>
      <c r="Q225" s="12"/>
      <c r="S225" s="15"/>
      <c r="T225" s="15"/>
    </row>
    <row r="226" spans="2:20" x14ac:dyDescent="0.35">
      <c r="B226" s="3"/>
      <c r="C226" s="3"/>
      <c r="D226" s="6"/>
      <c r="E226" s="8"/>
      <c r="P226" s="9"/>
      <c r="Q226" s="12"/>
      <c r="S226" s="15"/>
      <c r="T226" s="15"/>
    </row>
    <row r="227" spans="2:20" x14ac:dyDescent="0.35">
      <c r="B227" s="3"/>
      <c r="C227" s="3"/>
      <c r="D227" s="6"/>
      <c r="E227" s="8"/>
      <c r="P227" s="9"/>
      <c r="Q227" s="12"/>
      <c r="S227" s="15"/>
      <c r="T227" s="15"/>
    </row>
    <row r="228" spans="2:20" x14ac:dyDescent="0.35">
      <c r="B228" s="3"/>
      <c r="C228" s="3"/>
      <c r="D228" s="6"/>
      <c r="E228" s="8"/>
      <c r="P228" s="9"/>
      <c r="Q228" s="12"/>
      <c r="S228" s="15"/>
      <c r="T228" s="15"/>
    </row>
    <row r="229" spans="2:20" x14ac:dyDescent="0.35">
      <c r="B229" s="3"/>
      <c r="C229" s="3"/>
      <c r="D229" s="6"/>
      <c r="E229" s="8"/>
      <c r="P229" s="9"/>
      <c r="Q229" s="12"/>
      <c r="S229" s="15"/>
      <c r="T229" s="15"/>
    </row>
    <row r="230" spans="2:20" x14ac:dyDescent="0.35">
      <c r="B230" s="3"/>
      <c r="C230" s="3"/>
      <c r="D230" s="6"/>
      <c r="E230" s="8"/>
      <c r="P230" s="9"/>
      <c r="Q230" s="12"/>
      <c r="S230" s="15"/>
      <c r="T230" s="15"/>
    </row>
    <row r="231" spans="2:20" x14ac:dyDescent="0.35">
      <c r="B231" s="3"/>
      <c r="C231" s="3"/>
      <c r="D231" s="6"/>
      <c r="E231" s="8"/>
      <c r="P231" s="9"/>
      <c r="Q231" s="12"/>
      <c r="S231" s="15"/>
      <c r="T231" s="15"/>
    </row>
    <row r="232" spans="2:20" x14ac:dyDescent="0.35">
      <c r="B232" s="3"/>
      <c r="C232" s="3"/>
      <c r="D232" s="6"/>
      <c r="E232" s="8"/>
      <c r="P232" s="9"/>
      <c r="Q232" s="12"/>
      <c r="S232" s="15"/>
      <c r="T232" s="15"/>
    </row>
    <row r="233" spans="2:20" x14ac:dyDescent="0.35">
      <c r="B233" s="3"/>
      <c r="C233" s="3"/>
      <c r="D233" s="6"/>
      <c r="E233" s="8"/>
      <c r="P233" s="9"/>
      <c r="Q233" s="12"/>
      <c r="S233" s="15"/>
      <c r="T233" s="15"/>
    </row>
    <row r="234" spans="2:20" x14ac:dyDescent="0.35">
      <c r="B234" s="3"/>
      <c r="C234" s="3"/>
      <c r="D234" s="6"/>
      <c r="E234" s="8"/>
      <c r="P234" s="9"/>
      <c r="Q234" s="12"/>
      <c r="S234" s="15"/>
      <c r="T234" s="15"/>
    </row>
    <row r="235" spans="2:20" x14ac:dyDescent="0.35">
      <c r="B235" s="3"/>
      <c r="C235" s="3"/>
      <c r="D235" s="6"/>
      <c r="E235" s="8"/>
      <c r="P235" s="9"/>
      <c r="Q235" s="12"/>
      <c r="S235" s="15"/>
      <c r="T235" s="15"/>
    </row>
    <row r="236" spans="2:20" x14ac:dyDescent="0.35">
      <c r="B236" s="3"/>
      <c r="C236" s="3"/>
      <c r="D236" s="6"/>
      <c r="E236" s="8"/>
      <c r="P236" s="9"/>
      <c r="Q236" s="12"/>
      <c r="S236" s="15"/>
      <c r="T236" s="15"/>
    </row>
    <row r="237" spans="2:20" x14ac:dyDescent="0.35">
      <c r="B237" s="3"/>
      <c r="C237" s="3"/>
      <c r="D237" s="6"/>
      <c r="E237" s="8"/>
      <c r="P237" s="9"/>
      <c r="Q237" s="12"/>
      <c r="S237" s="15"/>
      <c r="T237" s="15"/>
    </row>
    <row r="238" spans="2:20" x14ac:dyDescent="0.35">
      <c r="B238" s="3"/>
      <c r="C238" s="3"/>
      <c r="D238" s="6"/>
      <c r="E238" s="8"/>
      <c r="P238" s="9"/>
      <c r="Q238" s="12"/>
      <c r="S238" s="15"/>
      <c r="T238" s="15"/>
    </row>
    <row r="239" spans="2:20" x14ac:dyDescent="0.35">
      <c r="B239" s="3"/>
      <c r="C239" s="3"/>
      <c r="D239" s="6"/>
      <c r="E239" s="8"/>
      <c r="P239" s="9"/>
      <c r="Q239" s="12"/>
      <c r="S239" s="15"/>
      <c r="T239" s="15"/>
    </row>
    <row r="240" spans="2:20" x14ac:dyDescent="0.35">
      <c r="B240" s="3"/>
      <c r="C240" s="3"/>
      <c r="D240" s="6"/>
      <c r="E240" s="8"/>
      <c r="P240" s="9"/>
      <c r="Q240" s="12"/>
      <c r="S240" s="15"/>
      <c r="T240" s="15"/>
    </row>
    <row r="241" spans="2:20" x14ac:dyDescent="0.35">
      <c r="B241" s="3"/>
      <c r="C241" s="3"/>
      <c r="D241" s="6"/>
      <c r="E241" s="8"/>
      <c r="P241" s="9"/>
      <c r="Q241" s="12"/>
      <c r="S241" s="15"/>
      <c r="T241" s="15"/>
    </row>
    <row r="242" spans="2:20" x14ac:dyDescent="0.35">
      <c r="B242" s="3"/>
      <c r="C242" s="3"/>
      <c r="D242" s="6"/>
      <c r="E242" s="8"/>
      <c r="P242" s="9"/>
      <c r="Q242" s="12"/>
      <c r="S242" s="15"/>
      <c r="T242" s="15"/>
    </row>
    <row r="243" spans="2:20" x14ac:dyDescent="0.35">
      <c r="B243" s="3"/>
      <c r="C243" s="3"/>
      <c r="D243" s="6"/>
      <c r="E243" s="8"/>
      <c r="P243" s="9"/>
      <c r="Q243" s="12"/>
      <c r="S243" s="15"/>
      <c r="T243" s="15"/>
    </row>
    <row r="244" spans="2:20" x14ac:dyDescent="0.35">
      <c r="B244" s="3"/>
      <c r="C244" s="3"/>
      <c r="D244" s="6"/>
      <c r="E244" s="8"/>
      <c r="P244" s="9"/>
      <c r="Q244" s="12"/>
      <c r="S244" s="15"/>
      <c r="T244" s="15"/>
    </row>
    <row r="245" spans="2:20" x14ac:dyDescent="0.35">
      <c r="B245" s="3"/>
      <c r="C245" s="3"/>
      <c r="D245" s="6"/>
      <c r="E245" s="8"/>
      <c r="P245" s="9"/>
      <c r="Q245" s="12"/>
      <c r="S245" s="15"/>
      <c r="T245" s="15"/>
    </row>
    <row r="246" spans="2:20" x14ac:dyDescent="0.35">
      <c r="B246" s="3"/>
      <c r="C246" s="3"/>
      <c r="D246" s="6"/>
      <c r="E246" s="8"/>
      <c r="P246" s="9"/>
      <c r="Q246" s="12"/>
      <c r="S246" s="15"/>
      <c r="T246" s="15"/>
    </row>
    <row r="247" spans="2:20" x14ac:dyDescent="0.35">
      <c r="B247" s="3"/>
      <c r="C247" s="3"/>
      <c r="D247" s="6"/>
      <c r="E247" s="8"/>
      <c r="P247" s="9"/>
      <c r="Q247" s="12"/>
      <c r="S247" s="15"/>
      <c r="T247" s="15"/>
    </row>
    <row r="248" spans="2:20" x14ac:dyDescent="0.35">
      <c r="B248" s="3"/>
      <c r="C248" s="3"/>
      <c r="D248" s="6"/>
      <c r="E248" s="8"/>
      <c r="P248" s="9"/>
      <c r="Q248" s="12"/>
      <c r="S248" s="15"/>
      <c r="T248" s="15"/>
    </row>
    <row r="249" spans="2:20" x14ac:dyDescent="0.35">
      <c r="B249" s="3"/>
      <c r="C249" s="3"/>
      <c r="D249" s="6"/>
      <c r="E249" s="8"/>
      <c r="P249" s="9"/>
      <c r="Q249" s="12"/>
      <c r="S249" s="15"/>
      <c r="T249" s="15"/>
    </row>
    <row r="250" spans="2:20" x14ac:dyDescent="0.35">
      <c r="B250" s="3"/>
      <c r="C250" s="3"/>
      <c r="D250" s="6"/>
      <c r="E250" s="8"/>
      <c r="P250" s="9"/>
      <c r="Q250" s="12"/>
      <c r="S250" s="15"/>
      <c r="T250" s="15"/>
    </row>
    <row r="251" spans="2:20" x14ac:dyDescent="0.35">
      <c r="B251" s="3"/>
      <c r="C251" s="3"/>
      <c r="D251" s="6"/>
      <c r="E251" s="8"/>
      <c r="P251" s="9"/>
      <c r="Q251" s="12"/>
      <c r="S251" s="15"/>
      <c r="T251" s="15"/>
    </row>
    <row r="252" spans="2:20" x14ac:dyDescent="0.35">
      <c r="B252" s="3"/>
      <c r="C252" s="3"/>
      <c r="D252" s="6"/>
      <c r="E252" s="8"/>
      <c r="P252" s="9"/>
      <c r="Q252" s="12"/>
      <c r="S252" s="15"/>
      <c r="T252" s="15"/>
    </row>
    <row r="253" spans="2:20" x14ac:dyDescent="0.35">
      <c r="B253" s="3"/>
      <c r="C253" s="3"/>
      <c r="D253" s="6"/>
      <c r="E253" s="8"/>
      <c r="P253" s="9"/>
      <c r="Q253" s="12"/>
      <c r="S253" s="15"/>
      <c r="T253" s="15"/>
    </row>
    <row r="254" spans="2:20" x14ac:dyDescent="0.35">
      <c r="B254" s="3"/>
      <c r="C254" s="3"/>
      <c r="D254" s="6"/>
      <c r="E254" s="8"/>
      <c r="P254" s="9"/>
      <c r="Q254" s="12"/>
      <c r="S254" s="15"/>
      <c r="T254" s="15"/>
    </row>
    <row r="255" spans="2:20" x14ac:dyDescent="0.35">
      <c r="B255" s="3"/>
      <c r="C255" s="3"/>
      <c r="D255" s="6"/>
      <c r="E255" s="8"/>
      <c r="P255" s="9"/>
      <c r="Q255" s="12"/>
      <c r="S255" s="15"/>
      <c r="T255" s="15"/>
    </row>
    <row r="256" spans="2:20" x14ac:dyDescent="0.35">
      <c r="B256" s="3"/>
      <c r="C256" s="3"/>
      <c r="D256" s="6"/>
      <c r="E256" s="8"/>
      <c r="P256" s="9"/>
      <c r="Q256" s="12"/>
      <c r="S256" s="15"/>
      <c r="T256" s="15"/>
    </row>
    <row r="257" spans="2:20" x14ac:dyDescent="0.35">
      <c r="B257" s="3"/>
      <c r="C257" s="3"/>
      <c r="D257" s="6"/>
      <c r="E257" s="8"/>
      <c r="P257" s="9"/>
      <c r="Q257" s="12"/>
      <c r="S257" s="15"/>
      <c r="T257" s="15"/>
    </row>
    <row r="258" spans="2:20" x14ac:dyDescent="0.35">
      <c r="B258" s="3"/>
      <c r="C258" s="3"/>
      <c r="D258" s="6"/>
      <c r="E258" s="8"/>
      <c r="P258" s="9"/>
      <c r="Q258" s="12"/>
      <c r="S258" s="15"/>
      <c r="T258" s="15"/>
    </row>
    <row r="259" spans="2:20" x14ac:dyDescent="0.35">
      <c r="B259" s="3"/>
      <c r="C259" s="3"/>
      <c r="D259" s="6"/>
      <c r="E259" s="8"/>
      <c r="P259" s="9"/>
      <c r="Q259" s="12"/>
      <c r="S259" s="15"/>
      <c r="T259" s="15"/>
    </row>
    <row r="260" spans="2:20" x14ac:dyDescent="0.35">
      <c r="B260" s="3"/>
      <c r="C260" s="3"/>
      <c r="D260" s="6"/>
      <c r="E260" s="8"/>
      <c r="P260" s="9"/>
      <c r="Q260" s="12"/>
      <c r="S260" s="15"/>
      <c r="T260" s="15"/>
    </row>
    <row r="261" spans="2:20" x14ac:dyDescent="0.35">
      <c r="B261" s="3"/>
      <c r="C261" s="3"/>
      <c r="D261" s="6"/>
      <c r="E261" s="8"/>
      <c r="P261" s="9"/>
      <c r="Q261" s="12"/>
      <c r="S261" s="15"/>
      <c r="T261" s="15"/>
    </row>
    <row r="262" spans="2:20" x14ac:dyDescent="0.35">
      <c r="B262" s="3"/>
      <c r="C262" s="3"/>
      <c r="D262" s="6"/>
      <c r="E262" s="8"/>
      <c r="P262" s="9"/>
      <c r="Q262" s="12"/>
      <c r="S262" s="15"/>
      <c r="T262" s="15"/>
    </row>
    <row r="263" spans="2:20" x14ac:dyDescent="0.35">
      <c r="B263" s="3"/>
      <c r="C263" s="3"/>
      <c r="D263" s="6"/>
      <c r="E263" s="8"/>
      <c r="P263" s="9"/>
      <c r="Q263" s="12"/>
      <c r="S263" s="15"/>
      <c r="T263" s="15"/>
    </row>
    <row r="264" spans="2:20" x14ac:dyDescent="0.35">
      <c r="B264" s="3"/>
      <c r="C264" s="3"/>
      <c r="D264" s="6"/>
      <c r="E264" s="8"/>
      <c r="P264" s="9"/>
      <c r="Q264" s="12"/>
      <c r="S264" s="15"/>
      <c r="T264" s="15"/>
    </row>
    <row r="265" spans="2:20" x14ac:dyDescent="0.35">
      <c r="B265" s="3"/>
      <c r="C265" s="3"/>
      <c r="D265" s="6"/>
      <c r="E265" s="8"/>
      <c r="P265" s="9"/>
      <c r="Q265" s="12"/>
      <c r="S265" s="15"/>
      <c r="T265" s="15"/>
    </row>
    <row r="266" spans="2:20" x14ac:dyDescent="0.35">
      <c r="B266" s="3"/>
      <c r="C266" s="3"/>
      <c r="D266" s="6"/>
      <c r="E266" s="8"/>
      <c r="P266" s="9"/>
      <c r="Q266" s="12"/>
      <c r="S266" s="15"/>
      <c r="T266" s="15"/>
    </row>
    <row r="267" spans="2:20" x14ac:dyDescent="0.35">
      <c r="B267" s="3"/>
      <c r="C267" s="3"/>
      <c r="D267" s="6"/>
      <c r="E267" s="8"/>
      <c r="P267" s="9"/>
      <c r="Q267" s="12"/>
      <c r="S267" s="15"/>
      <c r="T267" s="15"/>
    </row>
    <row r="268" spans="2:20" x14ac:dyDescent="0.35">
      <c r="B268" s="3"/>
      <c r="C268" s="3"/>
      <c r="D268" s="6"/>
      <c r="E268" s="8"/>
      <c r="P268" s="9"/>
      <c r="Q268" s="12"/>
      <c r="S268" s="15"/>
      <c r="T268" s="15"/>
    </row>
    <row r="269" spans="2:20" x14ac:dyDescent="0.35">
      <c r="B269" s="3"/>
      <c r="C269" s="3"/>
      <c r="D269" s="6"/>
      <c r="E269" s="8"/>
      <c r="P269" s="9"/>
      <c r="Q269" s="12"/>
      <c r="S269" s="15"/>
      <c r="T269" s="15"/>
    </row>
    <row r="270" spans="2:20" x14ac:dyDescent="0.35">
      <c r="B270" s="3"/>
      <c r="C270" s="3"/>
      <c r="D270" s="6"/>
      <c r="E270" s="8"/>
      <c r="P270" s="9"/>
      <c r="Q270" s="12"/>
      <c r="S270" s="15"/>
      <c r="T270" s="15"/>
    </row>
    <row r="271" spans="2:20" x14ac:dyDescent="0.35">
      <c r="B271" s="3"/>
      <c r="C271" s="3"/>
      <c r="D271" s="6"/>
      <c r="E271" s="8"/>
      <c r="P271" s="9"/>
      <c r="Q271" s="12"/>
      <c r="S271" s="15"/>
      <c r="T271" s="15"/>
    </row>
    <row r="272" spans="2:20" x14ac:dyDescent="0.35">
      <c r="B272" s="3"/>
      <c r="C272" s="3"/>
      <c r="D272" s="6"/>
      <c r="E272" s="8"/>
      <c r="P272" s="9"/>
      <c r="Q272" s="12"/>
      <c r="S272" s="15"/>
      <c r="T272" s="15"/>
    </row>
    <row r="273" spans="2:20" x14ac:dyDescent="0.35">
      <c r="B273" s="3"/>
      <c r="C273" s="3"/>
      <c r="D273" s="6"/>
      <c r="E273" s="8"/>
      <c r="P273" s="9"/>
      <c r="Q273" s="12"/>
      <c r="S273" s="15"/>
      <c r="T273" s="15"/>
    </row>
    <row r="274" spans="2:20" x14ac:dyDescent="0.35">
      <c r="B274" s="3"/>
      <c r="C274" s="3"/>
      <c r="D274" s="6"/>
      <c r="E274" s="8"/>
      <c r="P274" s="9"/>
      <c r="Q274" s="12"/>
      <c r="S274" s="15"/>
      <c r="T274" s="15"/>
    </row>
    <row r="275" spans="2:20" x14ac:dyDescent="0.35">
      <c r="B275" s="3"/>
      <c r="C275" s="3"/>
      <c r="D275" s="6"/>
      <c r="E275" s="8"/>
      <c r="P275" s="9"/>
      <c r="Q275" s="12"/>
      <c r="S275" s="15"/>
      <c r="T275" s="15"/>
    </row>
    <row r="276" spans="2:20" x14ac:dyDescent="0.35">
      <c r="B276" s="3"/>
      <c r="C276" s="3"/>
      <c r="D276" s="6"/>
      <c r="E276" s="8"/>
      <c r="P276" s="9"/>
      <c r="Q276" s="12"/>
      <c r="S276" s="15"/>
      <c r="T276" s="15"/>
    </row>
    <row r="277" spans="2:20" x14ac:dyDescent="0.35">
      <c r="B277" s="3"/>
      <c r="C277" s="3"/>
      <c r="D277" s="6"/>
      <c r="E277" s="8"/>
      <c r="P277" s="9"/>
      <c r="Q277" s="12"/>
      <c r="S277" s="15"/>
      <c r="T277" s="15"/>
    </row>
    <row r="278" spans="2:20" x14ac:dyDescent="0.35">
      <c r="B278" s="3"/>
      <c r="C278" s="3"/>
      <c r="D278" s="6"/>
      <c r="E278" s="8"/>
      <c r="P278" s="9"/>
      <c r="Q278" s="12"/>
      <c r="S278" s="15"/>
      <c r="T278" s="15"/>
    </row>
    <row r="279" spans="2:20" x14ac:dyDescent="0.35">
      <c r="B279" s="3"/>
      <c r="C279" s="3"/>
      <c r="D279" s="6"/>
      <c r="E279" s="8"/>
      <c r="P279" s="9"/>
      <c r="Q279" s="12"/>
      <c r="S279" s="15"/>
      <c r="T279" s="15"/>
    </row>
    <row r="280" spans="2:20" x14ac:dyDescent="0.35">
      <c r="B280" s="3"/>
      <c r="C280" s="3"/>
      <c r="D280" s="6"/>
      <c r="E280" s="8"/>
      <c r="P280" s="9"/>
      <c r="Q280" s="12"/>
      <c r="S280" s="15"/>
      <c r="T280" s="15"/>
    </row>
    <row r="281" spans="2:20" x14ac:dyDescent="0.35">
      <c r="B281" s="3"/>
      <c r="C281" s="3"/>
      <c r="D281" s="6"/>
      <c r="E281" s="8"/>
      <c r="P281" s="9"/>
      <c r="Q281" s="12"/>
      <c r="S281" s="15"/>
      <c r="T281" s="15"/>
    </row>
    <row r="282" spans="2:20" x14ac:dyDescent="0.35">
      <c r="B282" s="3"/>
      <c r="C282" s="3"/>
      <c r="D282" s="6"/>
      <c r="E282" s="8"/>
      <c r="P282" s="9"/>
      <c r="Q282" s="12"/>
      <c r="S282" s="15"/>
      <c r="T282" s="15"/>
    </row>
    <row r="283" spans="2:20" x14ac:dyDescent="0.35">
      <c r="B283" s="3"/>
      <c r="C283" s="3"/>
      <c r="D283" s="6"/>
      <c r="E283" s="8"/>
      <c r="P283" s="9"/>
      <c r="Q283" s="12"/>
      <c r="S283" s="15"/>
      <c r="T283" s="15"/>
    </row>
    <row r="284" spans="2:20" x14ac:dyDescent="0.35">
      <c r="B284" s="3"/>
      <c r="C284" s="3"/>
      <c r="D284" s="6"/>
      <c r="E284" s="8"/>
      <c r="P284" s="9"/>
      <c r="Q284" s="12"/>
      <c r="S284" s="15"/>
      <c r="T284" s="15"/>
    </row>
    <row r="285" spans="2:20" x14ac:dyDescent="0.35">
      <c r="B285" s="3"/>
      <c r="C285" s="3"/>
      <c r="D285" s="6"/>
      <c r="E285" s="8"/>
      <c r="P285" s="9"/>
      <c r="Q285" s="12"/>
      <c r="S285" s="15"/>
      <c r="T285" s="15"/>
    </row>
    <row r="286" spans="2:20" x14ac:dyDescent="0.35">
      <c r="B286" s="3"/>
      <c r="C286" s="3"/>
      <c r="D286" s="6"/>
      <c r="E286" s="8"/>
      <c r="P286" s="9"/>
      <c r="Q286" s="12"/>
      <c r="S286" s="15"/>
      <c r="T286" s="15"/>
    </row>
    <row r="287" spans="2:20" x14ac:dyDescent="0.35">
      <c r="B287" s="3"/>
      <c r="C287" s="3"/>
      <c r="D287" s="6"/>
      <c r="E287" s="8"/>
      <c r="P287" s="9"/>
      <c r="Q287" s="12"/>
      <c r="S287" s="15"/>
      <c r="T287" s="15"/>
    </row>
    <row r="288" spans="2:20" x14ac:dyDescent="0.35">
      <c r="B288" s="3"/>
      <c r="C288" s="3"/>
      <c r="D288" s="6"/>
      <c r="E288" s="8"/>
      <c r="P288" s="9"/>
      <c r="Q288" s="12"/>
      <c r="S288" s="15"/>
      <c r="T288" s="15"/>
    </row>
    <row r="289" spans="2:20" x14ac:dyDescent="0.35">
      <c r="B289" s="3"/>
      <c r="C289" s="3"/>
      <c r="D289" s="6"/>
      <c r="E289" s="8"/>
      <c r="P289" s="9"/>
      <c r="Q289" s="12"/>
      <c r="S289" s="15"/>
      <c r="T289" s="15"/>
    </row>
    <row r="290" spans="2:20" x14ac:dyDescent="0.35">
      <c r="B290" s="3"/>
      <c r="C290" s="3"/>
      <c r="D290" s="6"/>
      <c r="E290" s="8"/>
      <c r="P290" s="9"/>
      <c r="Q290" s="12"/>
      <c r="S290" s="15"/>
      <c r="T290" s="15"/>
    </row>
    <row r="291" spans="2:20" x14ac:dyDescent="0.35">
      <c r="B291" s="3"/>
      <c r="C291" s="3"/>
      <c r="D291" s="6"/>
      <c r="E291" s="8"/>
      <c r="P291" s="9"/>
      <c r="Q291" s="12"/>
      <c r="S291" s="15"/>
      <c r="T291" s="15"/>
    </row>
    <row r="292" spans="2:20" x14ac:dyDescent="0.35">
      <c r="B292" s="3"/>
      <c r="C292" s="3"/>
      <c r="D292" s="6"/>
      <c r="E292" s="8"/>
      <c r="P292" s="9"/>
      <c r="Q292" s="12"/>
      <c r="S292" s="15"/>
      <c r="T292" s="15"/>
    </row>
    <row r="293" spans="2:20" x14ac:dyDescent="0.35">
      <c r="B293" s="3"/>
      <c r="C293" s="3"/>
      <c r="D293" s="6"/>
      <c r="E293" s="8"/>
      <c r="P293" s="9"/>
      <c r="Q293" s="12"/>
      <c r="S293" s="15"/>
      <c r="T293" s="15"/>
    </row>
    <row r="294" spans="2:20" x14ac:dyDescent="0.35">
      <c r="B294" s="3"/>
      <c r="C294" s="3"/>
      <c r="D294" s="6"/>
      <c r="E294" s="8"/>
      <c r="P294" s="9"/>
      <c r="Q294" s="12"/>
      <c r="S294" s="15"/>
      <c r="T294" s="15"/>
    </row>
    <row r="295" spans="2:20" x14ac:dyDescent="0.35">
      <c r="B295" s="3"/>
      <c r="C295" s="3"/>
      <c r="D295" s="6"/>
      <c r="E295" s="8"/>
      <c r="P295" s="9"/>
      <c r="Q295" s="12"/>
      <c r="S295" s="15"/>
      <c r="T295" s="15"/>
    </row>
    <row r="296" spans="2:20" x14ac:dyDescent="0.35">
      <c r="B296" s="3"/>
      <c r="C296" s="3"/>
      <c r="D296" s="6"/>
      <c r="E296" s="8"/>
      <c r="P296" s="9"/>
      <c r="Q296" s="12"/>
      <c r="S296" s="15"/>
      <c r="T296" s="15"/>
    </row>
    <row r="297" spans="2:20" x14ac:dyDescent="0.35">
      <c r="B297" s="3"/>
      <c r="C297" s="3"/>
      <c r="D297" s="6"/>
      <c r="E297" s="8"/>
      <c r="P297" s="9"/>
      <c r="Q297" s="12"/>
      <c r="S297" s="15"/>
      <c r="T297" s="15"/>
    </row>
    <row r="298" spans="2:20" x14ac:dyDescent="0.35">
      <c r="B298" s="3"/>
      <c r="C298" s="3"/>
      <c r="D298" s="6"/>
      <c r="E298" s="8"/>
      <c r="P298" s="9"/>
      <c r="Q298" s="12"/>
      <c r="S298" s="15"/>
      <c r="T298" s="15"/>
    </row>
    <row r="299" spans="2:20" x14ac:dyDescent="0.35">
      <c r="B299" s="3"/>
      <c r="C299" s="3"/>
      <c r="D299" s="6"/>
      <c r="E299" s="8"/>
      <c r="P299" s="9"/>
      <c r="Q299" s="12"/>
      <c r="S299" s="15"/>
      <c r="T299" s="15"/>
    </row>
    <row r="300" spans="2:20" x14ac:dyDescent="0.35">
      <c r="B300" s="3"/>
      <c r="C300" s="3"/>
      <c r="D300" s="6"/>
      <c r="E300" s="8"/>
      <c r="P300" s="9"/>
      <c r="Q300" s="12"/>
      <c r="S300" s="15"/>
      <c r="T300" s="15"/>
    </row>
    <row r="301" spans="2:20" x14ac:dyDescent="0.35">
      <c r="B301" s="3"/>
      <c r="C301" s="3"/>
      <c r="D301" s="6"/>
      <c r="E301" s="8"/>
      <c r="P301" s="9"/>
      <c r="Q301" s="12"/>
      <c r="S301" s="15"/>
      <c r="T301" s="15"/>
    </row>
    <row r="302" spans="2:20" x14ac:dyDescent="0.35">
      <c r="B302" s="3"/>
      <c r="C302" s="3"/>
      <c r="D302" s="6"/>
      <c r="E302" s="8"/>
      <c r="P302" s="9"/>
      <c r="Q302" s="12"/>
      <c r="S302" s="15"/>
      <c r="T302" s="15"/>
    </row>
    <row r="303" spans="2:20" x14ac:dyDescent="0.35">
      <c r="B303" s="3"/>
      <c r="C303" s="3"/>
      <c r="D303" s="6"/>
      <c r="E303" s="8"/>
      <c r="P303" s="9"/>
      <c r="Q303" s="12"/>
      <c r="S303" s="15"/>
      <c r="T303" s="15"/>
    </row>
    <row r="304" spans="2:20" x14ac:dyDescent="0.35">
      <c r="B304" s="3"/>
      <c r="C304" s="3"/>
      <c r="D304" s="6"/>
      <c r="E304" s="8"/>
      <c r="P304" s="9"/>
      <c r="Q304" s="12"/>
      <c r="S304" s="15"/>
      <c r="T304" s="15"/>
    </row>
    <row r="305" spans="2:20" x14ac:dyDescent="0.35">
      <c r="B305" s="3"/>
      <c r="C305" s="3"/>
      <c r="D305" s="6"/>
      <c r="E305" s="8"/>
      <c r="P305" s="9"/>
      <c r="Q305" s="12"/>
      <c r="S305" s="15"/>
      <c r="T305" s="15"/>
    </row>
    <row r="306" spans="2:20" x14ac:dyDescent="0.35">
      <c r="B306" s="3"/>
      <c r="C306" s="3"/>
      <c r="D306" s="6"/>
      <c r="E306" s="8"/>
      <c r="P306" s="9"/>
      <c r="Q306" s="12"/>
      <c r="S306" s="15"/>
      <c r="T306" s="15"/>
    </row>
    <row r="307" spans="2:20" x14ac:dyDescent="0.35">
      <c r="B307" s="3"/>
      <c r="C307" s="3"/>
      <c r="D307" s="6"/>
      <c r="E307" s="8"/>
      <c r="P307" s="9"/>
      <c r="Q307" s="12"/>
      <c r="S307" s="15"/>
      <c r="T307" s="15"/>
    </row>
    <row r="308" spans="2:20" x14ac:dyDescent="0.35">
      <c r="B308" s="3"/>
      <c r="C308" s="3"/>
      <c r="D308" s="6"/>
      <c r="E308" s="8"/>
      <c r="P308" s="9"/>
      <c r="Q308" s="12"/>
      <c r="S308" s="15"/>
      <c r="T308" s="15"/>
    </row>
    <row r="309" spans="2:20" x14ac:dyDescent="0.35">
      <c r="B309" s="3"/>
      <c r="C309" s="3"/>
      <c r="D309" s="6"/>
      <c r="E309" s="8"/>
      <c r="P309" s="9"/>
      <c r="Q309" s="12"/>
      <c r="S309" s="15"/>
      <c r="T309" s="15"/>
    </row>
    <row r="310" spans="2:20" x14ac:dyDescent="0.35">
      <c r="B310" s="3"/>
      <c r="C310" s="3"/>
      <c r="D310" s="6"/>
      <c r="E310" s="8"/>
      <c r="P310" s="9"/>
      <c r="Q310" s="12"/>
      <c r="S310" s="15"/>
      <c r="T310" s="15"/>
    </row>
    <row r="311" spans="2:20" x14ac:dyDescent="0.35">
      <c r="B311" s="3"/>
      <c r="C311" s="3"/>
      <c r="D311" s="6"/>
      <c r="E311" s="8"/>
      <c r="P311" s="9"/>
      <c r="Q311" s="12"/>
      <c r="S311" s="15"/>
      <c r="T311" s="15"/>
    </row>
    <row r="312" spans="2:20" x14ac:dyDescent="0.35">
      <c r="B312" s="3"/>
      <c r="C312" s="3"/>
      <c r="D312" s="6"/>
      <c r="E312" s="8"/>
      <c r="P312" s="9"/>
      <c r="Q312" s="12"/>
      <c r="S312" s="15"/>
      <c r="T312" s="15"/>
    </row>
    <row r="313" spans="2:20" x14ac:dyDescent="0.35">
      <c r="B313" s="3"/>
      <c r="C313" s="3"/>
      <c r="D313" s="6"/>
      <c r="E313" s="8"/>
      <c r="P313" s="9"/>
      <c r="Q313" s="12"/>
      <c r="S313" s="15"/>
      <c r="T313" s="15"/>
    </row>
    <row r="314" spans="2:20" x14ac:dyDescent="0.35">
      <c r="B314" s="3"/>
      <c r="C314" s="3"/>
      <c r="D314" s="6"/>
      <c r="E314" s="8"/>
      <c r="P314" s="9"/>
      <c r="Q314" s="12"/>
      <c r="S314" s="15"/>
      <c r="T314" s="15"/>
    </row>
    <row r="315" spans="2:20" x14ac:dyDescent="0.35">
      <c r="B315" s="3"/>
      <c r="C315" s="3"/>
      <c r="D315" s="6"/>
      <c r="E315" s="8"/>
      <c r="P315" s="9"/>
      <c r="Q315" s="12"/>
      <c r="S315" s="15"/>
      <c r="T315" s="15"/>
    </row>
    <row r="316" spans="2:20" x14ac:dyDescent="0.35">
      <c r="B316" s="3"/>
      <c r="C316" s="3"/>
      <c r="D316" s="6"/>
      <c r="E316" s="8"/>
      <c r="P316" s="9"/>
      <c r="Q316" s="12"/>
      <c r="S316" s="15"/>
      <c r="T316" s="15"/>
    </row>
    <row r="317" spans="2:20" x14ac:dyDescent="0.35">
      <c r="B317" s="3"/>
      <c r="C317" s="3"/>
      <c r="D317" s="6"/>
      <c r="E317" s="8"/>
      <c r="P317" s="9"/>
      <c r="Q317" s="12"/>
      <c r="S317" s="15"/>
      <c r="T317" s="15"/>
    </row>
    <row r="318" spans="2:20" x14ac:dyDescent="0.35">
      <c r="B318" s="3"/>
      <c r="C318" s="3"/>
      <c r="D318" s="6"/>
      <c r="E318" s="8"/>
      <c r="P318" s="9"/>
      <c r="Q318" s="12"/>
      <c r="S318" s="15"/>
      <c r="T318" s="15"/>
    </row>
    <row r="319" spans="2:20" x14ac:dyDescent="0.35">
      <c r="B319" s="3"/>
      <c r="C319" s="3"/>
      <c r="D319" s="6"/>
      <c r="E319" s="8"/>
      <c r="P319" s="9"/>
      <c r="Q319" s="12"/>
      <c r="S319" s="15"/>
      <c r="T319" s="15"/>
    </row>
    <row r="320" spans="2:20" x14ac:dyDescent="0.35">
      <c r="B320" s="3"/>
      <c r="C320" s="3"/>
      <c r="D320" s="6"/>
      <c r="E320" s="8"/>
      <c r="P320" s="9"/>
      <c r="Q320" s="12"/>
      <c r="S320" s="15"/>
      <c r="T320" s="15"/>
    </row>
    <row r="321" spans="2:20" x14ac:dyDescent="0.35">
      <c r="B321" s="3"/>
      <c r="C321" s="3"/>
      <c r="D321" s="6"/>
      <c r="E321" s="8"/>
      <c r="P321" s="9"/>
      <c r="Q321" s="12"/>
      <c r="S321" s="15"/>
      <c r="T321" s="15"/>
    </row>
    <row r="322" spans="2:20" x14ac:dyDescent="0.35">
      <c r="B322" s="3"/>
      <c r="C322" s="3"/>
      <c r="D322" s="6"/>
      <c r="E322" s="8"/>
      <c r="P322" s="9"/>
      <c r="Q322" s="12"/>
      <c r="S322" s="15"/>
      <c r="T322" s="15"/>
    </row>
    <row r="323" spans="2:20" x14ac:dyDescent="0.35">
      <c r="B323" s="3"/>
      <c r="C323" s="3"/>
      <c r="D323" s="6"/>
      <c r="E323" s="8"/>
      <c r="P323" s="9"/>
      <c r="Q323" s="12"/>
      <c r="S323" s="15"/>
      <c r="T323" s="15"/>
    </row>
    <row r="324" spans="2:20" x14ac:dyDescent="0.35">
      <c r="B324" s="3"/>
      <c r="C324" s="3"/>
      <c r="D324" s="6"/>
      <c r="E324" s="8"/>
      <c r="P324" s="9"/>
      <c r="Q324" s="12"/>
      <c r="S324" s="15"/>
      <c r="T324" s="15"/>
    </row>
    <row r="325" spans="2:20" x14ac:dyDescent="0.35">
      <c r="B325" s="3"/>
      <c r="C325" s="3"/>
      <c r="D325" s="6"/>
      <c r="E325" s="8"/>
      <c r="P325" s="9"/>
      <c r="Q325" s="12"/>
      <c r="S325" s="15"/>
      <c r="T325" s="15"/>
    </row>
    <row r="326" spans="2:20" x14ac:dyDescent="0.35">
      <c r="B326" s="3"/>
      <c r="C326" s="3"/>
      <c r="D326" s="6"/>
      <c r="E326" s="8"/>
      <c r="P326" s="9"/>
      <c r="Q326" s="12"/>
      <c r="S326" s="15"/>
      <c r="T326" s="15"/>
    </row>
    <row r="327" spans="2:20" x14ac:dyDescent="0.35">
      <c r="B327" s="3"/>
      <c r="C327" s="3"/>
      <c r="D327" s="6"/>
      <c r="E327" s="8"/>
      <c r="P327" s="9"/>
      <c r="Q327" s="12"/>
      <c r="S327" s="15"/>
      <c r="T327" s="15"/>
    </row>
    <row r="328" spans="2:20" x14ac:dyDescent="0.35">
      <c r="B328" s="3"/>
      <c r="C328" s="3"/>
      <c r="D328" s="6"/>
      <c r="E328" s="8"/>
      <c r="P328" s="9"/>
      <c r="Q328" s="12"/>
      <c r="S328" s="15"/>
      <c r="T328" s="15"/>
    </row>
    <row r="329" spans="2:20" x14ac:dyDescent="0.35">
      <c r="B329" s="3"/>
      <c r="C329" s="3"/>
      <c r="D329" s="6"/>
      <c r="E329" s="8"/>
      <c r="P329" s="9"/>
      <c r="Q329" s="12"/>
      <c r="S329" s="15"/>
      <c r="T329" s="15"/>
    </row>
    <row r="330" spans="2:20" x14ac:dyDescent="0.35">
      <c r="B330" s="3"/>
      <c r="C330" s="3"/>
      <c r="D330" s="6"/>
      <c r="E330" s="8"/>
      <c r="P330" s="9"/>
      <c r="Q330" s="12"/>
      <c r="S330" s="15"/>
      <c r="T330" s="15"/>
    </row>
    <row r="331" spans="2:20" x14ac:dyDescent="0.35">
      <c r="B331" s="3"/>
      <c r="C331" s="3"/>
      <c r="D331" s="6"/>
      <c r="E331" s="8"/>
      <c r="P331" s="9"/>
      <c r="Q331" s="12"/>
      <c r="S331" s="15"/>
      <c r="T331" s="15"/>
    </row>
    <row r="332" spans="2:20" x14ac:dyDescent="0.35">
      <c r="B332" s="3"/>
      <c r="C332" s="3"/>
      <c r="D332" s="6"/>
      <c r="E332" s="8"/>
      <c r="P332" s="9"/>
      <c r="Q332" s="12"/>
      <c r="S332" s="15"/>
      <c r="T332" s="15"/>
    </row>
    <row r="333" spans="2:20" x14ac:dyDescent="0.35">
      <c r="B333" s="3"/>
      <c r="C333" s="3"/>
      <c r="D333" s="6"/>
      <c r="E333" s="8"/>
      <c r="P333" s="9"/>
      <c r="Q333" s="12"/>
      <c r="S333" s="15"/>
      <c r="T333" s="15"/>
    </row>
    <row r="334" spans="2:20" x14ac:dyDescent="0.35">
      <c r="B334" s="3"/>
      <c r="C334" s="3"/>
      <c r="D334" s="6"/>
      <c r="E334" s="8"/>
      <c r="P334" s="9"/>
      <c r="Q334" s="12"/>
      <c r="S334" s="15"/>
      <c r="T334" s="15"/>
    </row>
    <row r="335" spans="2:20" x14ac:dyDescent="0.35">
      <c r="B335" s="3"/>
      <c r="C335" s="3"/>
      <c r="D335" s="6"/>
      <c r="E335" s="8"/>
      <c r="P335" s="9"/>
      <c r="Q335" s="12"/>
      <c r="S335" s="15"/>
      <c r="T335" s="15"/>
    </row>
    <row r="336" spans="2:20" x14ac:dyDescent="0.35">
      <c r="B336" s="3"/>
      <c r="C336" s="3"/>
      <c r="D336" s="6"/>
      <c r="E336" s="8"/>
      <c r="P336" s="9"/>
      <c r="Q336" s="12"/>
      <c r="S336" s="15"/>
      <c r="T336" s="15"/>
    </row>
    <row r="337" spans="2:20" x14ac:dyDescent="0.35">
      <c r="B337" s="3"/>
      <c r="C337" s="3"/>
      <c r="D337" s="6"/>
      <c r="E337" s="8"/>
      <c r="P337" s="9"/>
      <c r="Q337" s="12"/>
      <c r="S337" s="15"/>
      <c r="T337" s="15"/>
    </row>
    <row r="338" spans="2:20" x14ac:dyDescent="0.35">
      <c r="B338" s="3"/>
      <c r="C338" s="3"/>
      <c r="D338" s="6"/>
      <c r="E338" s="8"/>
      <c r="P338" s="9"/>
      <c r="Q338" s="12"/>
      <c r="S338" s="15"/>
      <c r="T338" s="15"/>
    </row>
    <row r="339" spans="2:20" x14ac:dyDescent="0.35">
      <c r="B339" s="3"/>
      <c r="C339" s="3"/>
      <c r="D339" s="6"/>
      <c r="E339" s="8"/>
      <c r="P339" s="9"/>
      <c r="Q339" s="12"/>
      <c r="S339" s="15"/>
      <c r="T339" s="15"/>
    </row>
    <row r="340" spans="2:20" x14ac:dyDescent="0.35">
      <c r="B340" s="3"/>
      <c r="C340" s="3"/>
      <c r="D340" s="6"/>
      <c r="E340" s="8"/>
      <c r="P340" s="9"/>
      <c r="Q340" s="12"/>
      <c r="S340" s="15"/>
      <c r="T340" s="15"/>
    </row>
    <row r="341" spans="2:20" x14ac:dyDescent="0.35">
      <c r="B341" s="3"/>
      <c r="C341" s="3"/>
      <c r="D341" s="6"/>
      <c r="E341" s="8"/>
      <c r="P341" s="9"/>
      <c r="Q341" s="12"/>
      <c r="S341" s="15"/>
      <c r="T341" s="15"/>
    </row>
    <row r="342" spans="2:20" x14ac:dyDescent="0.35">
      <c r="B342" s="3"/>
      <c r="C342" s="3"/>
      <c r="D342" s="6"/>
      <c r="E342" s="8"/>
      <c r="P342" s="9"/>
      <c r="Q342" s="12"/>
      <c r="S342" s="15"/>
      <c r="T342" s="15"/>
    </row>
    <row r="343" spans="2:20" x14ac:dyDescent="0.35">
      <c r="B343" s="3"/>
      <c r="C343" s="3"/>
      <c r="D343" s="6"/>
      <c r="E343" s="8"/>
      <c r="P343" s="9"/>
      <c r="Q343" s="12"/>
      <c r="S343" s="15"/>
      <c r="T343" s="15"/>
    </row>
    <row r="344" spans="2:20" x14ac:dyDescent="0.35">
      <c r="B344" s="3"/>
      <c r="C344" s="3"/>
      <c r="D344" s="6"/>
      <c r="E344" s="8"/>
      <c r="P344" s="9"/>
      <c r="Q344" s="12"/>
      <c r="S344" s="15"/>
      <c r="T344" s="15"/>
    </row>
    <row r="345" spans="2:20" x14ac:dyDescent="0.35">
      <c r="B345" s="3"/>
      <c r="C345" s="3"/>
      <c r="D345" s="6"/>
      <c r="E345" s="8"/>
      <c r="P345" s="9"/>
      <c r="Q345" s="12"/>
      <c r="S345" s="15"/>
      <c r="T345" s="15"/>
    </row>
    <row r="346" spans="2:20" x14ac:dyDescent="0.35">
      <c r="B346" s="3"/>
      <c r="C346" s="3"/>
      <c r="D346" s="6"/>
      <c r="E346" s="8"/>
      <c r="P346" s="9"/>
      <c r="Q346" s="12"/>
      <c r="S346" s="15"/>
      <c r="T346" s="15"/>
    </row>
    <row r="347" spans="2:20" x14ac:dyDescent="0.35">
      <c r="B347" s="3"/>
      <c r="C347" s="3"/>
      <c r="D347" s="6"/>
      <c r="E347" s="8"/>
      <c r="P347" s="9"/>
      <c r="Q347" s="12"/>
      <c r="S347" s="15"/>
      <c r="T347" s="15"/>
    </row>
    <row r="348" spans="2:20" x14ac:dyDescent="0.35">
      <c r="B348" s="3"/>
      <c r="C348" s="3"/>
      <c r="D348" s="6"/>
      <c r="E348" s="8"/>
      <c r="P348" s="9"/>
      <c r="Q348" s="12"/>
      <c r="S348" s="15"/>
      <c r="T348" s="15"/>
    </row>
    <row r="349" spans="2:20" x14ac:dyDescent="0.35">
      <c r="B349" s="3"/>
      <c r="C349" s="3"/>
      <c r="D349" s="6"/>
      <c r="E349" s="8"/>
      <c r="P349" s="9"/>
      <c r="Q349" s="12"/>
      <c r="S349" s="15"/>
      <c r="T349" s="15"/>
    </row>
    <row r="350" spans="2:20" x14ac:dyDescent="0.35">
      <c r="B350" s="3"/>
      <c r="C350" s="3"/>
      <c r="D350" s="6"/>
      <c r="E350" s="8"/>
      <c r="P350" s="9"/>
      <c r="Q350" s="12"/>
      <c r="S350" s="15"/>
      <c r="T350" s="15"/>
    </row>
    <row r="351" spans="2:20" x14ac:dyDescent="0.35">
      <c r="B351" s="3"/>
      <c r="C351" s="3"/>
      <c r="D351" s="6"/>
      <c r="E351" s="8"/>
      <c r="P351" s="9"/>
      <c r="Q351" s="12"/>
      <c r="S351" s="15"/>
      <c r="T351" s="15"/>
    </row>
    <row r="352" spans="2:20" x14ac:dyDescent="0.35">
      <c r="B352" s="3"/>
      <c r="C352" s="3"/>
      <c r="D352" s="6"/>
      <c r="E352" s="8"/>
      <c r="P352" s="9"/>
      <c r="Q352" s="12"/>
      <c r="S352" s="15"/>
      <c r="T352" s="15"/>
    </row>
    <row r="353" spans="2:20" x14ac:dyDescent="0.35">
      <c r="B353" s="3"/>
      <c r="C353" s="3"/>
      <c r="D353" s="6"/>
      <c r="E353" s="8"/>
      <c r="P353" s="9"/>
      <c r="Q353" s="12"/>
      <c r="S353" s="15"/>
      <c r="T353" s="15"/>
    </row>
    <row r="354" spans="2:20" x14ac:dyDescent="0.35">
      <c r="B354" s="3"/>
      <c r="C354" s="3"/>
      <c r="D354" s="6"/>
      <c r="E354" s="8"/>
      <c r="P354" s="9"/>
      <c r="Q354" s="12"/>
      <c r="S354" s="15"/>
      <c r="T354" s="15"/>
    </row>
    <row r="355" spans="2:20" x14ac:dyDescent="0.35">
      <c r="B355" s="3"/>
      <c r="C355" s="3"/>
      <c r="D355" s="6"/>
      <c r="E355" s="8"/>
      <c r="P355" s="9"/>
      <c r="Q355" s="12"/>
      <c r="S355" s="15"/>
      <c r="T355" s="15"/>
    </row>
    <row r="356" spans="2:20" x14ac:dyDescent="0.35">
      <c r="B356" s="3"/>
      <c r="C356" s="3"/>
      <c r="D356" s="6"/>
      <c r="E356" s="8"/>
      <c r="P356" s="9"/>
      <c r="Q356" s="12"/>
      <c r="S356" s="15"/>
      <c r="T356" s="15"/>
    </row>
    <row r="357" spans="2:20" x14ac:dyDescent="0.35">
      <c r="B357" s="3"/>
      <c r="C357" s="3"/>
      <c r="D357" s="6"/>
      <c r="E357" s="8"/>
      <c r="P357" s="9"/>
      <c r="Q357" s="12"/>
      <c r="S357" s="15"/>
      <c r="T357" s="15"/>
    </row>
    <row r="358" spans="2:20" x14ac:dyDescent="0.35">
      <c r="B358" s="3"/>
      <c r="C358" s="3"/>
      <c r="D358" s="6"/>
      <c r="E358" s="8"/>
      <c r="P358" s="9"/>
      <c r="Q358" s="12"/>
      <c r="S358" s="15"/>
      <c r="T358" s="15"/>
    </row>
    <row r="359" spans="2:20" x14ac:dyDescent="0.35">
      <c r="B359" s="3"/>
      <c r="C359" s="3"/>
      <c r="D359" s="6"/>
      <c r="E359" s="8"/>
      <c r="P359" s="9"/>
      <c r="Q359" s="12"/>
      <c r="S359" s="15"/>
      <c r="T359" s="15"/>
    </row>
    <row r="360" spans="2:20" x14ac:dyDescent="0.35">
      <c r="B360" s="3"/>
      <c r="C360" s="3"/>
      <c r="D360" s="6"/>
      <c r="E360" s="8"/>
      <c r="P360" s="9"/>
      <c r="Q360" s="12"/>
      <c r="S360" s="15"/>
      <c r="T360" s="15"/>
    </row>
    <row r="361" spans="2:20" x14ac:dyDescent="0.35">
      <c r="B361" s="3"/>
      <c r="C361" s="3"/>
      <c r="D361" s="6"/>
      <c r="E361" s="8"/>
      <c r="P361" s="9"/>
      <c r="Q361" s="12"/>
      <c r="S361" s="15"/>
      <c r="T361" s="15"/>
    </row>
    <row r="362" spans="2:20" x14ac:dyDescent="0.35">
      <c r="B362" s="3"/>
      <c r="C362" s="3"/>
      <c r="D362" s="6"/>
      <c r="E362" s="8"/>
      <c r="P362" s="9"/>
      <c r="Q362" s="12"/>
      <c r="S362" s="15"/>
      <c r="T362" s="15"/>
    </row>
    <row r="363" spans="2:20" x14ac:dyDescent="0.35">
      <c r="B363" s="3"/>
      <c r="C363" s="3"/>
      <c r="D363" s="6"/>
      <c r="E363" s="8"/>
      <c r="P363" s="9"/>
      <c r="Q363" s="12"/>
      <c r="S363" s="15"/>
      <c r="T363" s="15"/>
    </row>
    <row r="364" spans="2:20" x14ac:dyDescent="0.35">
      <c r="B364" s="3"/>
      <c r="C364" s="3"/>
      <c r="D364" s="6"/>
      <c r="E364" s="8"/>
      <c r="P364" s="9"/>
      <c r="Q364" s="12"/>
      <c r="S364" s="15"/>
      <c r="T364" s="15"/>
    </row>
    <row r="365" spans="2:20" x14ac:dyDescent="0.35">
      <c r="B365" s="3"/>
      <c r="C365" s="3"/>
      <c r="D365" s="6"/>
      <c r="E365" s="8"/>
      <c r="P365" s="9"/>
      <c r="Q365" s="12"/>
      <c r="S365" s="15"/>
      <c r="T365" s="15"/>
    </row>
    <row r="366" spans="2:20" x14ac:dyDescent="0.35">
      <c r="B366" s="3"/>
      <c r="C366" s="3"/>
      <c r="D366" s="6"/>
      <c r="E366" s="8"/>
      <c r="P366" s="9"/>
      <c r="Q366" s="12"/>
      <c r="S366" s="15"/>
      <c r="T366" s="15"/>
    </row>
    <row r="367" spans="2:20" x14ac:dyDescent="0.35">
      <c r="B367" s="3"/>
      <c r="C367" s="3"/>
      <c r="D367" s="6"/>
      <c r="E367" s="8"/>
      <c r="P367" s="9"/>
      <c r="Q367" s="12"/>
      <c r="S367" s="15"/>
      <c r="T367" s="15"/>
    </row>
    <row r="368" spans="2:20" x14ac:dyDescent="0.35">
      <c r="B368" s="3"/>
      <c r="C368" s="3"/>
      <c r="D368" s="6"/>
      <c r="E368" s="8"/>
      <c r="P368" s="9"/>
      <c r="Q368" s="12"/>
      <c r="S368" s="15"/>
      <c r="T368" s="15"/>
    </row>
    <row r="369" spans="2:20" x14ac:dyDescent="0.35">
      <c r="B369" s="3"/>
      <c r="C369" s="3"/>
      <c r="D369" s="6"/>
      <c r="E369" s="8"/>
      <c r="P369" s="9"/>
      <c r="Q369" s="12"/>
      <c r="S369" s="15"/>
      <c r="T369" s="15"/>
    </row>
    <row r="370" spans="2:20" x14ac:dyDescent="0.35">
      <c r="B370" s="3"/>
      <c r="C370" s="3"/>
      <c r="D370" s="6"/>
      <c r="E370" s="8"/>
      <c r="P370" s="9"/>
      <c r="Q370" s="12"/>
      <c r="S370" s="15"/>
      <c r="T370" s="15"/>
    </row>
    <row r="371" spans="2:20" x14ac:dyDescent="0.35">
      <c r="B371" s="3"/>
      <c r="C371" s="3"/>
      <c r="D371" s="6"/>
      <c r="E371" s="8"/>
      <c r="P371" s="9"/>
      <c r="Q371" s="12"/>
      <c r="S371" s="15"/>
      <c r="T371" s="15"/>
    </row>
    <row r="372" spans="2:20" x14ac:dyDescent="0.35">
      <c r="B372" s="3"/>
      <c r="C372" s="3"/>
      <c r="D372" s="6"/>
      <c r="E372" s="8"/>
      <c r="P372" s="9"/>
      <c r="Q372" s="12"/>
      <c r="S372" s="15"/>
      <c r="T372" s="15"/>
    </row>
    <row r="373" spans="2:20" x14ac:dyDescent="0.35">
      <c r="B373" s="3"/>
      <c r="C373" s="3"/>
      <c r="D373" s="6"/>
      <c r="E373" s="8"/>
      <c r="P373" s="9"/>
      <c r="Q373" s="12"/>
      <c r="S373" s="15"/>
      <c r="T373" s="15"/>
    </row>
    <row r="374" spans="2:20" x14ac:dyDescent="0.35">
      <c r="B374" s="3"/>
      <c r="C374" s="3"/>
      <c r="D374" s="6"/>
      <c r="E374" s="8"/>
      <c r="P374" s="9"/>
      <c r="Q374" s="12"/>
      <c r="S374" s="15"/>
      <c r="T374" s="15"/>
    </row>
    <row r="375" spans="2:20" x14ac:dyDescent="0.35">
      <c r="B375" s="3"/>
      <c r="C375" s="3"/>
      <c r="D375" s="6"/>
      <c r="E375" s="8"/>
      <c r="P375" s="9"/>
      <c r="Q375" s="12"/>
      <c r="S375" s="15"/>
      <c r="T375" s="15"/>
    </row>
    <row r="376" spans="2:20" x14ac:dyDescent="0.35">
      <c r="B376" s="3"/>
      <c r="C376" s="3"/>
      <c r="D376" s="6"/>
      <c r="E376" s="8"/>
      <c r="P376" s="9"/>
      <c r="Q376" s="12"/>
      <c r="S376" s="15"/>
      <c r="T376" s="15"/>
    </row>
    <row r="377" spans="2:20" x14ac:dyDescent="0.35">
      <c r="B377" s="3"/>
      <c r="C377" s="3"/>
      <c r="D377" s="6"/>
      <c r="E377" s="8"/>
      <c r="P377" s="9"/>
      <c r="Q377" s="12"/>
      <c r="S377" s="15"/>
      <c r="T377" s="15"/>
    </row>
    <row r="378" spans="2:20" x14ac:dyDescent="0.35">
      <c r="B378" s="3"/>
      <c r="C378" s="3"/>
      <c r="D378" s="6"/>
      <c r="E378" s="8"/>
      <c r="P378" s="9"/>
      <c r="Q378" s="12"/>
      <c r="S378" s="15"/>
      <c r="T378" s="15"/>
    </row>
    <row r="379" spans="2:20" x14ac:dyDescent="0.35">
      <c r="B379" s="3"/>
      <c r="C379" s="3"/>
      <c r="D379" s="6"/>
      <c r="E379" s="8"/>
      <c r="P379" s="9"/>
      <c r="Q379" s="12"/>
      <c r="S379" s="15"/>
      <c r="T379" s="15"/>
    </row>
    <row r="380" spans="2:20" x14ac:dyDescent="0.35">
      <c r="B380" s="3"/>
      <c r="C380" s="3"/>
      <c r="D380" s="6"/>
      <c r="E380" s="8"/>
      <c r="P380" s="9"/>
      <c r="Q380" s="12"/>
      <c r="S380" s="15"/>
      <c r="T380" s="15"/>
    </row>
    <row r="381" spans="2:20" x14ac:dyDescent="0.35">
      <c r="B381" s="3"/>
      <c r="C381" s="3"/>
      <c r="D381" s="6"/>
      <c r="E381" s="8"/>
      <c r="P381" s="9"/>
      <c r="Q381" s="12"/>
      <c r="S381" s="15"/>
      <c r="T381" s="15"/>
    </row>
    <row r="382" spans="2:20" x14ac:dyDescent="0.35">
      <c r="B382" s="3"/>
      <c r="C382" s="3"/>
      <c r="D382" s="6"/>
      <c r="E382" s="8"/>
      <c r="P382" s="9"/>
      <c r="Q382" s="12"/>
      <c r="S382" s="15"/>
      <c r="T382" s="15"/>
    </row>
    <row r="383" spans="2:20" x14ac:dyDescent="0.35">
      <c r="B383" s="3"/>
      <c r="C383" s="3"/>
      <c r="D383" s="6"/>
      <c r="E383" s="8"/>
      <c r="P383" s="9"/>
      <c r="Q383" s="12"/>
      <c r="S383" s="15"/>
      <c r="T383" s="15"/>
    </row>
    <row r="384" spans="2:20" x14ac:dyDescent="0.35">
      <c r="B384" s="3"/>
      <c r="C384" s="3"/>
      <c r="D384" s="6"/>
      <c r="E384" s="8"/>
      <c r="P384" s="9"/>
      <c r="Q384" s="12"/>
      <c r="S384" s="15"/>
      <c r="T384" s="15"/>
    </row>
    <row r="385" spans="2:20" x14ac:dyDescent="0.35">
      <c r="B385" s="3"/>
      <c r="C385" s="3"/>
      <c r="D385" s="6"/>
      <c r="E385" s="8"/>
      <c r="P385" s="9"/>
      <c r="Q385" s="12"/>
      <c r="S385" s="15"/>
      <c r="T385" s="15"/>
    </row>
    <row r="386" spans="2:20" x14ac:dyDescent="0.35">
      <c r="B386" s="3"/>
      <c r="C386" s="3"/>
      <c r="D386" s="6"/>
      <c r="E386" s="8"/>
      <c r="P386" s="9"/>
      <c r="Q386" s="12"/>
      <c r="S386" s="15"/>
      <c r="T386" s="15"/>
    </row>
    <row r="387" spans="2:20" x14ac:dyDescent="0.35">
      <c r="B387" s="3"/>
      <c r="C387" s="3"/>
      <c r="D387" s="6"/>
      <c r="E387" s="8"/>
      <c r="P387" s="9"/>
      <c r="Q387" s="12"/>
      <c r="S387" s="15"/>
      <c r="T387" s="15"/>
    </row>
    <row r="388" spans="2:20" x14ac:dyDescent="0.35">
      <c r="B388" s="3"/>
      <c r="C388" s="3"/>
      <c r="D388" s="6"/>
      <c r="E388" s="8"/>
      <c r="P388" s="9"/>
      <c r="Q388" s="12"/>
      <c r="S388" s="15"/>
      <c r="T388" s="15"/>
    </row>
    <row r="389" spans="2:20" x14ac:dyDescent="0.35">
      <c r="B389" s="3"/>
      <c r="C389" s="3"/>
      <c r="D389" s="6"/>
      <c r="E389" s="8"/>
      <c r="P389" s="9"/>
      <c r="Q389" s="12"/>
      <c r="S389" s="15"/>
      <c r="T389" s="15"/>
    </row>
    <row r="390" spans="2:20" x14ac:dyDescent="0.35">
      <c r="B390" s="3"/>
      <c r="C390" s="3"/>
      <c r="D390" s="6"/>
      <c r="E390" s="8"/>
      <c r="P390" s="9"/>
      <c r="Q390" s="12"/>
      <c r="S390" s="15"/>
      <c r="T390" s="15"/>
    </row>
    <row r="391" spans="2:20" x14ac:dyDescent="0.35">
      <c r="B391" s="3"/>
      <c r="C391" s="3"/>
      <c r="D391" s="6"/>
      <c r="E391" s="8"/>
      <c r="P391" s="9"/>
      <c r="Q391" s="12"/>
      <c r="S391" s="15"/>
      <c r="T391" s="15"/>
    </row>
    <row r="392" spans="2:20" x14ac:dyDescent="0.35">
      <c r="B392" s="3"/>
      <c r="C392" s="3"/>
      <c r="D392" s="6"/>
      <c r="E392" s="8"/>
      <c r="P392" s="9"/>
      <c r="Q392" s="12"/>
      <c r="S392" s="15"/>
      <c r="T392" s="15"/>
    </row>
    <row r="393" spans="2:20" x14ac:dyDescent="0.35">
      <c r="B393" s="3"/>
      <c r="C393" s="3"/>
      <c r="D393" s="6"/>
      <c r="E393" s="8"/>
      <c r="P393" s="9"/>
      <c r="Q393" s="12"/>
      <c r="S393" s="15"/>
      <c r="T393" s="15"/>
    </row>
    <row r="394" spans="2:20" x14ac:dyDescent="0.35">
      <c r="B394" s="3"/>
      <c r="C394" s="3"/>
      <c r="D394" s="6"/>
      <c r="E394" s="8"/>
      <c r="P394" s="9"/>
      <c r="Q394" s="12"/>
      <c r="S394" s="15"/>
      <c r="T394" s="15"/>
    </row>
    <row r="395" spans="2:20" x14ac:dyDescent="0.35">
      <c r="B395" s="3"/>
      <c r="C395" s="3"/>
      <c r="D395" s="6"/>
      <c r="E395" s="8"/>
      <c r="P395" s="9"/>
      <c r="Q395" s="12"/>
      <c r="S395" s="15"/>
      <c r="T395" s="15"/>
    </row>
    <row r="396" spans="2:20" x14ac:dyDescent="0.35">
      <c r="B396" s="3"/>
      <c r="C396" s="3"/>
      <c r="D396" s="6"/>
      <c r="E396" s="8"/>
      <c r="P396" s="9"/>
      <c r="Q396" s="12"/>
      <c r="S396" s="15"/>
      <c r="T396" s="15"/>
    </row>
    <row r="397" spans="2:20" x14ac:dyDescent="0.35">
      <c r="B397" s="3"/>
      <c r="C397" s="3"/>
      <c r="D397" s="6"/>
      <c r="E397" s="8"/>
      <c r="P397" s="9"/>
      <c r="Q397" s="12"/>
      <c r="S397" s="15"/>
      <c r="T397" s="15"/>
    </row>
    <row r="398" spans="2:20" x14ac:dyDescent="0.35">
      <c r="B398" s="3"/>
      <c r="C398" s="3"/>
      <c r="D398" s="6"/>
      <c r="E398" s="8"/>
      <c r="P398" s="9"/>
      <c r="Q398" s="12"/>
      <c r="S398" s="15"/>
      <c r="T398" s="15"/>
    </row>
    <row r="399" spans="2:20" x14ac:dyDescent="0.35">
      <c r="B399" s="3"/>
      <c r="C399" s="3"/>
      <c r="D399" s="6"/>
      <c r="E399" s="8"/>
      <c r="P399" s="9"/>
      <c r="Q399" s="12"/>
      <c r="S399" s="15"/>
      <c r="T399" s="15"/>
    </row>
    <row r="400" spans="2:20" x14ac:dyDescent="0.35">
      <c r="B400" s="3"/>
      <c r="C400" s="3"/>
      <c r="D400" s="6"/>
      <c r="E400" s="8"/>
      <c r="P400" s="9"/>
      <c r="Q400" s="12"/>
      <c r="S400" s="15"/>
      <c r="T400" s="15"/>
    </row>
    <row r="401" spans="2:20" x14ac:dyDescent="0.35">
      <c r="B401" s="3"/>
      <c r="C401" s="3"/>
      <c r="D401" s="6"/>
      <c r="E401" s="8"/>
      <c r="P401" s="9"/>
      <c r="Q401" s="12"/>
      <c r="S401" s="15"/>
      <c r="T401" s="15"/>
    </row>
    <row r="402" spans="2:20" x14ac:dyDescent="0.35">
      <c r="B402" s="3"/>
      <c r="C402" s="3"/>
      <c r="D402" s="6"/>
      <c r="E402" s="8"/>
      <c r="P402" s="9"/>
      <c r="Q402" s="12"/>
      <c r="S402" s="15"/>
      <c r="T402" s="15"/>
    </row>
    <row r="403" spans="2:20" x14ac:dyDescent="0.35">
      <c r="B403" s="3"/>
      <c r="C403" s="3"/>
      <c r="D403" s="6"/>
      <c r="E403" s="8"/>
      <c r="P403" s="9"/>
      <c r="Q403" s="12"/>
      <c r="S403" s="15"/>
      <c r="T403" s="15"/>
    </row>
    <row r="404" spans="2:20" x14ac:dyDescent="0.35">
      <c r="B404" s="3"/>
      <c r="C404" s="3"/>
      <c r="D404" s="6"/>
      <c r="E404" s="8"/>
      <c r="P404" s="9"/>
      <c r="Q404" s="12"/>
      <c r="S404" s="15"/>
      <c r="T404" s="15"/>
    </row>
    <row r="405" spans="2:20" x14ac:dyDescent="0.35">
      <c r="B405" s="3"/>
      <c r="C405" s="3"/>
      <c r="D405" s="6"/>
      <c r="E405" s="8"/>
      <c r="P405" s="9"/>
      <c r="Q405" s="12"/>
      <c r="S405" s="15"/>
      <c r="T405" s="15"/>
    </row>
    <row r="406" spans="2:20" x14ac:dyDescent="0.35">
      <c r="B406" s="3"/>
      <c r="C406" s="3"/>
      <c r="D406" s="6"/>
      <c r="E406" s="8"/>
      <c r="P406" s="9"/>
      <c r="Q406" s="12"/>
      <c r="S406" s="15"/>
      <c r="T406" s="15"/>
    </row>
    <row r="407" spans="2:20" x14ac:dyDescent="0.35">
      <c r="B407" s="3"/>
      <c r="C407" s="3"/>
      <c r="D407" s="6"/>
      <c r="E407" s="8"/>
      <c r="P407" s="9"/>
      <c r="Q407" s="12"/>
      <c r="S407" s="15"/>
      <c r="T407" s="15"/>
    </row>
    <row r="408" spans="2:20" x14ac:dyDescent="0.35">
      <c r="B408" s="3"/>
      <c r="C408" s="3"/>
      <c r="D408" s="6"/>
      <c r="E408" s="8"/>
      <c r="P408" s="9"/>
      <c r="Q408" s="12"/>
      <c r="S408" s="15"/>
      <c r="T408" s="15"/>
    </row>
    <row r="409" spans="2:20" x14ac:dyDescent="0.35">
      <c r="B409" s="3"/>
      <c r="C409" s="3"/>
      <c r="D409" s="6"/>
      <c r="E409" s="8"/>
      <c r="P409" s="9"/>
      <c r="Q409" s="12"/>
      <c r="S409" s="15"/>
      <c r="T409" s="15"/>
    </row>
    <row r="410" spans="2:20" x14ac:dyDescent="0.35">
      <c r="B410" s="3"/>
      <c r="C410" s="3"/>
      <c r="D410" s="6"/>
      <c r="E410" s="8"/>
      <c r="P410" s="9"/>
      <c r="Q410" s="12"/>
      <c r="S410" s="15"/>
      <c r="T410" s="15"/>
    </row>
    <row r="411" spans="2:20" x14ac:dyDescent="0.35">
      <c r="B411" s="3"/>
      <c r="C411" s="3"/>
      <c r="D411" s="6"/>
      <c r="E411" s="8"/>
      <c r="P411" s="9"/>
      <c r="Q411" s="12"/>
      <c r="S411" s="15"/>
      <c r="T411" s="15"/>
    </row>
    <row r="412" spans="2:20" x14ac:dyDescent="0.35">
      <c r="B412" s="3"/>
      <c r="C412" s="3"/>
      <c r="D412" s="6"/>
      <c r="E412" s="8"/>
      <c r="P412" s="9"/>
      <c r="Q412" s="12"/>
      <c r="S412" s="15"/>
      <c r="T412" s="15"/>
    </row>
    <row r="413" spans="2:20" x14ac:dyDescent="0.35">
      <c r="B413" s="3"/>
      <c r="C413" s="3"/>
      <c r="D413" s="6"/>
      <c r="E413" s="8"/>
      <c r="P413" s="9"/>
      <c r="Q413" s="12"/>
      <c r="S413" s="15"/>
      <c r="T413" s="15"/>
    </row>
  </sheetData>
  <autoFilter ref="A1:T1" xr:uid="{9C8C11F8-580E-481E-8BF4-6B0BE6B43F53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5E15-528D-4B5F-8516-84C84B06BB1A}">
  <dimension ref="A1:M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8" sqref="L8"/>
    </sheetView>
  </sheetViews>
  <sheetFormatPr defaultRowHeight="14.5" x14ac:dyDescent="0.35"/>
  <cols>
    <col min="1" max="1" width="27.08984375" bestFit="1" customWidth="1"/>
    <col min="2" max="3" width="15.81640625" customWidth="1"/>
    <col min="6" max="6" width="27.08984375" bestFit="1" customWidth="1"/>
    <col min="7" max="8" width="15.81640625" customWidth="1"/>
    <col min="11" max="11" width="27.08984375" bestFit="1" customWidth="1"/>
    <col min="12" max="13" width="15.81640625" customWidth="1"/>
  </cols>
  <sheetData>
    <row r="1" spans="1:13" x14ac:dyDescent="0.35">
      <c r="A1" s="1" t="s">
        <v>8391</v>
      </c>
      <c r="B1" t="s">
        <v>8385</v>
      </c>
      <c r="C1" t="s">
        <v>8386</v>
      </c>
      <c r="F1" s="1" t="s">
        <v>8392</v>
      </c>
      <c r="G1" t="s">
        <v>8385</v>
      </c>
      <c r="H1" t="s">
        <v>8386</v>
      </c>
      <c r="K1" s="1" t="s">
        <v>8393</v>
      </c>
      <c r="L1" t="s">
        <v>8385</v>
      </c>
      <c r="M1" t="s">
        <v>8386</v>
      </c>
    </row>
    <row r="2" spans="1:13" x14ac:dyDescent="0.35">
      <c r="A2" t="s">
        <v>8387</v>
      </c>
      <c r="B2" s="17">
        <f>AVERAGE('Successful US Kickstarters-Play'!D:D)</f>
        <v>5048.8786407766993</v>
      </c>
      <c r="C2" s="17">
        <f>AVERAGE('Failed US Kickstarters-Play'!D:D)</f>
        <v>10554.212</v>
      </c>
      <c r="F2" t="str">
        <f>$A2</f>
        <v>Mean Goal</v>
      </c>
      <c r="G2" s="17">
        <f>AVERAGEIFS(Kickstarter!$D:$D,Kickstarter!$R:$R,'Descriptive Statistics'!$F$1,Kickstarter!$F:$F,G$1)</f>
        <v>15772.635294117646</v>
      </c>
      <c r="H2" s="17">
        <f>AVERAGEIFS(Kickstarter!$D:$D,Kickstarter!$R:$R,'Descriptive Statistics'!$F$1,Kickstarter!$F:$F,H$1)</f>
        <v>227388.625</v>
      </c>
      <c r="K2" t="str">
        <f>$A2</f>
        <v>Mean Goal</v>
      </c>
      <c r="L2" s="17">
        <f>AVERAGEIFS(Kickstarter!$D:$D,Kickstarter!$R:$R,'Descriptive Statistics'!$K$1,Kickstarter!$F:$F,L$1)</f>
        <v>4386.881928571428</v>
      </c>
      <c r="M2" s="17">
        <f>AVERAGEIFS(Kickstarter!$D:$D,Kickstarter!$R:$R,'Descriptive Statistics'!$K$1,Kickstarter!$F:$F,M$1)</f>
        <v>5289</v>
      </c>
    </row>
    <row r="3" spans="1:13" x14ac:dyDescent="0.35">
      <c r="A3" t="s">
        <v>8388</v>
      </c>
      <c r="B3" s="17">
        <f>MEDIAN('Successful US Kickstarters-Play'!D:D)</f>
        <v>3000</v>
      </c>
      <c r="C3" s="17">
        <f>MEDIAN('Failed US Kickstarters-Play'!D:D)</f>
        <v>5000</v>
      </c>
      <c r="F3" t="str">
        <f t="shared" ref="F3:F14" si="0">$A3</f>
        <v>Median Goal</v>
      </c>
      <c r="G3" s="17">
        <f>MEDIAN('Successful US Kickstarters-Spac'!D:D)</f>
        <v>8500</v>
      </c>
      <c r="H3" s="17">
        <f>MEDIAN('Failed US Kickstarters-Spac'!D:D)</f>
        <v>25000</v>
      </c>
      <c r="K3" t="str">
        <f t="shared" ref="K3:K14" si="1">$A3</f>
        <v>Median Goal</v>
      </c>
      <c r="L3" s="17">
        <f>MEDIAN('Successful US Kickstarters-IndR'!D:D)</f>
        <v>2500</v>
      </c>
      <c r="M3" s="17">
        <f>MEDIAN('Failed US Kickstarters-IndR'!D:D)</f>
        <v>3000</v>
      </c>
    </row>
    <row r="4" spans="1:13" x14ac:dyDescent="0.35">
      <c r="A4" t="s">
        <v>8394</v>
      </c>
      <c r="B4" s="17">
        <f>_xlfn.STDEV.P('Successful US Kickstarters-Play'!D:D)</f>
        <v>7748.7537726373303</v>
      </c>
      <c r="C4" s="17">
        <f>_xlfn.STDEV.P('Failed US Kickstarters-Play'!D:D)</f>
        <v>21967.731061515115</v>
      </c>
      <c r="F4" t="str">
        <f t="shared" si="0"/>
        <v>Standard Deviation of Goal</v>
      </c>
      <c r="G4" s="17">
        <f>_xlfn.STDEV.P('Successful US Kickstarters-Spac'!D:D)</f>
        <v>26386.210546682159</v>
      </c>
      <c r="H4" s="17">
        <f>_xlfn.STDEV.P('Failed US Kickstarters-Spac'!D:D)</f>
        <v>791468.03601717763</v>
      </c>
      <c r="K4" t="str">
        <f t="shared" si="1"/>
        <v>Standard Deviation of Goal</v>
      </c>
      <c r="L4" s="17">
        <f>_xlfn.STDEV.P('Successful US Kickstarters-IndR'!D:D)</f>
        <v>6694.5106406452769</v>
      </c>
      <c r="M4" s="17">
        <f>_xlfn.STDEV.P('Failed US Kickstarters-IndR'!D:D)</f>
        <v>6265.7520697838017</v>
      </c>
    </row>
    <row r="5" spans="1:13" x14ac:dyDescent="0.35">
      <c r="A5" t="s">
        <v>8395</v>
      </c>
      <c r="B5" s="17">
        <f>_xlfn.QUARTILE.EXC('Successful US Kickstarters-Play'!D:D,3)</f>
        <v>5000</v>
      </c>
      <c r="C5" s="17">
        <f>_xlfn.QUARTILE.EXC('Failed US Kickstarters-Play'!D:D,3)</f>
        <v>10000</v>
      </c>
      <c r="F5" t="str">
        <f t="shared" si="0"/>
        <v>Upper Quartile of Goal</v>
      </c>
      <c r="G5" s="17">
        <f>_xlfn.QUARTILE.EXC('Successful US Kickstarters-Spac'!D:D,3)</f>
        <v>25000</v>
      </c>
      <c r="H5" s="17">
        <f>_xlfn.QUARTILE.EXC('Failed US Kickstarters-Spac'!D:D,3)</f>
        <v>75000</v>
      </c>
      <c r="K5" t="str">
        <f t="shared" si="1"/>
        <v>Upper Quartile of Goal</v>
      </c>
      <c r="L5" s="17">
        <f>_xlfn.QUARTILE.EXC('Successful US Kickstarters-IndR'!D:D,3)</f>
        <v>5000</v>
      </c>
      <c r="M5" s="17">
        <f>_xlfn.QUARTILE.EXC('Failed US Kickstarters-IndR'!D:D,3)</f>
        <v>7500</v>
      </c>
    </row>
    <row r="6" spans="1:13" x14ac:dyDescent="0.35">
      <c r="A6" t="s">
        <v>8396</v>
      </c>
      <c r="B6" s="17">
        <f>_xlfn.QUARTILE.EXC('Successful US Kickstarters-Play'!D:D,1)</f>
        <v>1500</v>
      </c>
      <c r="C6" s="17">
        <f>_xlfn.QUARTILE.EXC('Failed US Kickstarters-Play'!D:D,1)</f>
        <v>2000</v>
      </c>
      <c r="F6" t="str">
        <f t="shared" si="0"/>
        <v>Lower Quartile of Goal</v>
      </c>
      <c r="G6" s="17">
        <f>_xlfn.QUARTILE.EXC('Successful US Kickstarters-Spac'!D:D,1)</f>
        <v>3100</v>
      </c>
      <c r="H6" s="17">
        <f>_xlfn.QUARTILE.EXC('Failed US Kickstarters-Spac'!D:D,1)</f>
        <v>10000</v>
      </c>
      <c r="K6" t="str">
        <f t="shared" si="1"/>
        <v>Lower Quartile of Goal</v>
      </c>
      <c r="L6" s="17">
        <f>_xlfn.QUARTILE.EXC('Successful US Kickstarters-IndR'!D:D,1)</f>
        <v>1175</v>
      </c>
      <c r="M6" s="17">
        <f>_xlfn.QUARTILE.EXC('Failed US Kickstarters-IndR'!D:D,1)</f>
        <v>1125</v>
      </c>
    </row>
    <row r="7" spans="1:13" x14ac:dyDescent="0.35">
      <c r="A7" t="s">
        <v>8397</v>
      </c>
      <c r="B7" s="17">
        <f>B5-B6</f>
        <v>3500</v>
      </c>
      <c r="C7" s="17">
        <f>C5-C6</f>
        <v>8000</v>
      </c>
      <c r="F7" t="str">
        <f t="shared" si="0"/>
        <v>IQR of Goal</v>
      </c>
      <c r="G7" s="17">
        <f>G5-G6</f>
        <v>21900</v>
      </c>
      <c r="H7" s="17">
        <f>H5-H6</f>
        <v>65000</v>
      </c>
      <c r="K7" t="str">
        <f t="shared" si="1"/>
        <v>IQR of Goal</v>
      </c>
      <c r="L7" s="17">
        <f>L5-L6</f>
        <v>3825</v>
      </c>
      <c r="M7" s="17">
        <f>M5-M6</f>
        <v>6375</v>
      </c>
    </row>
    <row r="8" spans="1:13" x14ac:dyDescent="0.35">
      <c r="B8" s="17"/>
      <c r="C8" s="17"/>
      <c r="G8" s="17"/>
      <c r="H8" s="17"/>
      <c r="L8" s="17"/>
      <c r="M8" s="17"/>
    </row>
    <row r="9" spans="1:13" x14ac:dyDescent="0.35">
      <c r="A9" t="s">
        <v>8389</v>
      </c>
      <c r="B9" s="17">
        <f>AVERAGE('Successful US Kickstarters-Play'!E:E)</f>
        <v>5601.5458009708727</v>
      </c>
      <c r="C9" s="17">
        <f>AVERAGE('Failed US Kickstarters-Play'!E:E)</f>
        <v>558.65484000000004</v>
      </c>
      <c r="F9" t="str">
        <f t="shared" si="0"/>
        <v>Mean Pledged</v>
      </c>
      <c r="G9" s="17">
        <f>AVERAGEIFS(Kickstarter!$E:$E,Kickstarter!$R:$R,'Descriptive Statistics'!$F$1,Kickstarter!$F:$F,G$1)</f>
        <v>19897.990470588236</v>
      </c>
      <c r="H9" s="17">
        <f>AVERAGEIFS(Kickstarter!$E:$E,Kickstarter!$R:$R,'Descriptive Statistics'!$F$1,Kickstarter!$F:$F,H$1)</f>
        <v>2408.5773749999998</v>
      </c>
      <c r="K9" t="str">
        <f t="shared" si="1"/>
        <v>Mean Pledged</v>
      </c>
      <c r="L9" s="17">
        <f>AVERAGEIFS(Kickstarter!$E:$E,Kickstarter!$R:$R,'Descriptive Statistics'!$K$1,Kickstarter!$F:$F,L$1)</f>
        <v>5447.2144285714267</v>
      </c>
      <c r="M9" s="17">
        <f>AVERAGEIFS(Kickstarter!$E:$E,Kickstarter!$R:$R,'Descriptive Statistics'!$K$1,Kickstarter!$F:$F,M$1)</f>
        <v>1023.116</v>
      </c>
    </row>
    <row r="10" spans="1:13" x14ac:dyDescent="0.35">
      <c r="A10" t="s">
        <v>8390</v>
      </c>
      <c r="B10" s="17">
        <f>MEDIAN('Successful US Kickstarters-Play'!E:E)</f>
        <v>3167.5</v>
      </c>
      <c r="C10" s="17">
        <f>MEDIAN('Failed US Kickstarters-Play'!E:E)</f>
        <v>103</v>
      </c>
      <c r="F10" t="str">
        <f t="shared" si="0"/>
        <v>Median Pledged</v>
      </c>
      <c r="G10" s="17">
        <f>MEDIAN('Successful US Kickstarters-Spac'!E:E)</f>
        <v>11347</v>
      </c>
      <c r="H10" s="17">
        <f>MEDIAN('Failed US Kickstarters-Spac'!E:E)</f>
        <v>278</v>
      </c>
      <c r="K10" t="str">
        <f t="shared" si="1"/>
        <v>Median Pledged</v>
      </c>
      <c r="L10" s="17">
        <f>MEDIAN('Successful US Kickstarters-IndR'!E:E)</f>
        <v>2832.4</v>
      </c>
      <c r="M10" s="17">
        <f>MEDIAN('Failed US Kickstarters-IndR'!E:E)</f>
        <v>202.5</v>
      </c>
    </row>
    <row r="11" spans="1:13" x14ac:dyDescent="0.35">
      <c r="A11" t="s">
        <v>8398</v>
      </c>
      <c r="B11" s="17">
        <f>_xlfn.STDEV.P('Successful US Kickstarters-Play'!E:E)</f>
        <v>8334.5731699164608</v>
      </c>
      <c r="C11" s="17">
        <f>_xlfn.STDEV.P('Failed US Kickstarters-Play'!E:E)</f>
        <v>1330.5230280400915</v>
      </c>
      <c r="F11" t="str">
        <f t="shared" si="0"/>
        <v>Standard Deviation of Pledged</v>
      </c>
      <c r="G11" s="17">
        <f>_xlfn.STDEV.P('Successful US Kickstarters-Spac'!E:E)</f>
        <v>31875.07841873679</v>
      </c>
      <c r="H11" s="17">
        <f>_xlfn.STDEV.P('Failed US Kickstarters-Spac'!E:E)</f>
        <v>2871.1559152347363</v>
      </c>
      <c r="K11" t="str">
        <f t="shared" si="1"/>
        <v>Standard Deviation of Pledged</v>
      </c>
      <c r="L11" s="17">
        <f>_xlfn.STDEV.P('Successful US Kickstarters-IndR'!E:E)</f>
        <v>9392.5207107268416</v>
      </c>
      <c r="M11" s="17">
        <f>_xlfn.STDEV.P('Failed US Kickstarters-IndR'!E:E)</f>
        <v>1832.8788491507014</v>
      </c>
    </row>
    <row r="12" spans="1:13" x14ac:dyDescent="0.35">
      <c r="A12" t="s">
        <v>8399</v>
      </c>
      <c r="B12" s="17">
        <f>_xlfn.QUARTILE.EXC('Successful US Kickstarters-Play'!E:E,3)</f>
        <v>5699</v>
      </c>
      <c r="C12" s="17">
        <f>_xlfn.QUARTILE.EXC('Failed US Kickstarters-Play'!E:E,3)</f>
        <v>501</v>
      </c>
      <c r="F12" t="str">
        <f t="shared" si="0"/>
        <v>Upper Quartile of Pledged</v>
      </c>
      <c r="G12" s="17">
        <f>_xlfn.QUARTILE.EXC('Successful US Kickstarters-Spac'!E:E,3)</f>
        <v>29420.5</v>
      </c>
      <c r="H12" s="17">
        <f>_xlfn.QUARTILE.EXC('Failed US Kickstarters-Spac'!E:E,3)</f>
        <v>1506</v>
      </c>
      <c r="K12" t="str">
        <f t="shared" si="1"/>
        <v>Upper Quartile of Pledged</v>
      </c>
      <c r="L12" s="17">
        <f>_xlfn.QUARTILE.EXC('Successful US Kickstarters-IndR'!E:E,3)</f>
        <v>6025.5050000000001</v>
      </c>
      <c r="M12" s="17">
        <f>_xlfn.QUARTILE.EXC('Failed US Kickstarters-IndR'!E:E,3)</f>
        <v>1688.25</v>
      </c>
    </row>
    <row r="13" spans="1:13" x14ac:dyDescent="0.35">
      <c r="A13" t="s">
        <v>8400</v>
      </c>
      <c r="B13" s="17">
        <f>_xlfn.QUARTILE.EXC('Successful US Kickstarters-Play'!E:E,1)</f>
        <v>1716.5074999999999</v>
      </c>
      <c r="C13" s="17">
        <f>_xlfn.QUARTILE.EXC('Failed US Kickstarters-Play'!E:E,1)</f>
        <v>9.25</v>
      </c>
      <c r="F13" t="str">
        <f t="shared" si="0"/>
        <v>Lower Quartile of Pledged</v>
      </c>
      <c r="G13" s="17">
        <f>_xlfn.QUARTILE.EXC('Successful US Kickstarters-Spac'!E:E,1)</f>
        <v>3631</v>
      </c>
      <c r="H13" s="17">
        <f>_xlfn.QUARTILE.EXC('Failed US Kickstarters-Spac'!E:E,1)</f>
        <v>11</v>
      </c>
      <c r="K13" t="str">
        <f t="shared" si="1"/>
        <v>Lower Quartile of Pledged</v>
      </c>
      <c r="L13" s="17">
        <f>_xlfn.QUARTILE.EXC('Successful US Kickstarters-IndR'!E:E,1)</f>
        <v>1363</v>
      </c>
      <c r="M13" s="17">
        <f>_xlfn.QUARTILE.EXC('Failed US Kickstarters-IndR'!E:E,1)</f>
        <v>70.5</v>
      </c>
    </row>
    <row r="14" spans="1:13" x14ac:dyDescent="0.35">
      <c r="A14" t="s">
        <v>8401</v>
      </c>
      <c r="B14" s="17">
        <f>B12-B13</f>
        <v>3982.4925000000003</v>
      </c>
      <c r="C14" s="17">
        <f>C12-C13</f>
        <v>491.75</v>
      </c>
      <c r="F14" t="str">
        <f t="shared" si="0"/>
        <v>IQR of Pledged</v>
      </c>
      <c r="G14" s="17">
        <f>G12-G13</f>
        <v>25789.5</v>
      </c>
      <c r="H14" s="17">
        <f>H12-H13</f>
        <v>1495</v>
      </c>
      <c r="K14" t="str">
        <f t="shared" si="1"/>
        <v>IQR of Pledged</v>
      </c>
      <c r="L14" s="17">
        <f>L12-L13</f>
        <v>4662.5050000000001</v>
      </c>
      <c r="M14" s="17">
        <f>M12-M13</f>
        <v>1617.75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Kickstarters-Play</vt:lpstr>
      <vt:lpstr>Successful US Kickstarters-Spac</vt:lpstr>
      <vt:lpstr>Successful US Kickstarters-IndR</vt:lpstr>
      <vt:lpstr>Failed US Kickstarters-Play</vt:lpstr>
      <vt:lpstr>Failed US Kickstarters-Spac</vt:lpstr>
      <vt:lpstr>Failed US Kickstarters-IndR</vt:lpstr>
      <vt:lpstr>Descriptive Statistics</vt:lpstr>
      <vt:lpstr>GB Musical Statistical Review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Onassis</cp:lastModifiedBy>
  <dcterms:created xsi:type="dcterms:W3CDTF">2017-04-20T15:17:24Z</dcterms:created>
  <dcterms:modified xsi:type="dcterms:W3CDTF">2022-06-26T03:09:43Z</dcterms:modified>
</cp:coreProperties>
</file>