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sheets>
    <sheet name="chat" sheetId="4" state="visible" r:id="rId1"/>
    <sheet name="castor" sheetId="5" state="visible" r:id="rId2"/>
    <sheet name="pmc" sheetId="6" state="visible" r:id="rId3"/>
    <sheet name="loup" sheetId="7" state="visible" r:id="rId4"/>
    <sheet name="becasse" sheetId="8" state="visible" r:id="rId5"/>
    <sheet name="poissons" sheetId="9" state="visible" r:id="rId6"/>
    <sheet name="macroinvertebres" sheetId="10" state="visible" r:id="rId7"/>
    <sheet name="diatomees" sheetId="11" state="visible" r:id="rId8"/>
    <sheet name="macrophytes" sheetId="12" state="visible" r:id="rId9"/>
    <sheet name="onde" sheetId="13" state="visible" r:id="rId10"/>
    <sheet name="roe" sheetId="14" state="visible" r:id="rId11"/>
    <sheet name="bocage" sheetId="15" state="visible" r:id="rId12"/>
  </sheets>
  <extLst>
    <ext uri="GoogleSheetsCustomDataVersion2">
      <go:sheetsCustomData xmlns:go="http://customooxmlschemas.google.com/" r:id="rId19" roundtripDataChecksum="YPS6cMPLBqPS/e7LqbNIAvHHPtdNK8r77XKBmyWKg/c="/>
    </ext>
  </extLst>
</workbook>
</file>

<file path=xl/sharedStrings.xml><?xml version="1.0" encoding="utf-8"?>
<sst xmlns="http://schemas.openxmlformats.org/spreadsheetml/2006/main" count="397" uniqueCount="397">
  <si>
    <t>Suivis Connaissances dans les Directions Régionales de l'OFB</t>
  </si>
  <si>
    <t>Nom du suivi</t>
  </si>
  <si>
    <t>groupe</t>
  </si>
  <si>
    <t>Ce fichier contient les informations nécessaires à l'alimentation d'un site web synthétisant les informations sur les suivis connaissances à l'OFB</t>
  </si>
  <si>
    <t>suivi</t>
  </si>
  <si>
    <t>Suivi du Chat forestier</t>
  </si>
  <si>
    <t>publiable</t>
  </si>
  <si>
    <r>
      <rPr>
        <rFont val="Calibri"/>
        <color theme="1"/>
        <sz val="11.0"/>
      </rPr>
      <t xml:space="preserve">Ce fichier, fournit avec le </t>
    </r>
    <r>
      <rPr>
        <rFont val="Calibri"/>
        <color rgb="FF1155CC"/>
        <sz val="11.0"/>
        <u/>
      </rPr>
      <t>package R {FichesSRC}</t>
    </r>
    <r>
      <rPr>
        <rFont val="Calibri"/>
        <color theme="1"/>
        <sz val="11.0"/>
      </rPr>
      <t xml:space="preserve"> ne contient que les onglets </t>
    </r>
    <r>
      <rPr>
        <rFont val="Calibri"/>
        <i/>
        <color theme="1"/>
        <sz val="11.0"/>
      </rPr>
      <t>README</t>
    </r>
    <r>
      <rPr>
        <rFont val="Calibri"/>
        <color theme="1"/>
        <sz val="11.0"/>
      </rPr>
      <t xml:space="preserve">, </t>
    </r>
    <r>
      <rPr>
        <rFont val="Calibri"/>
        <i/>
        <color theme="1"/>
        <sz val="11.0"/>
      </rPr>
      <t>suivis</t>
    </r>
    <r>
      <rPr>
        <rFont val="Calibri"/>
        <color theme="1"/>
        <sz val="11.0"/>
      </rPr>
      <t xml:space="preserve"> et </t>
    </r>
    <r>
      <rPr>
        <rFont val="Calibri"/>
        <i/>
        <color theme="1"/>
        <sz val="11.0"/>
      </rPr>
      <t>modele</t>
    </r>
    <r>
      <rPr>
        <rFont val="Calibri"/>
        <color theme="1"/>
        <sz val="11.0"/>
      </rPr>
      <t>. Il peut être utiliser localement ou déployé sur Google Sheets. Il sera ensuite modifié manuellement en ajoutant et complétant un onglet par suivi.</t>
    </r>
  </si>
  <si>
    <t>Mammifères</t>
  </si>
  <si>
    <t>chat</t>
  </si>
  <si>
    <t>oui</t>
  </si>
  <si>
    <r>
      <rPr>
        <rFont val="Calibri"/>
        <color theme="1"/>
        <sz val="11.0"/>
      </rPr>
      <t xml:space="preserve">L'onglet </t>
    </r>
    <r>
      <rPr>
        <rFont val="Calibri"/>
        <i/>
        <color theme="1"/>
        <sz val="11.0"/>
      </rPr>
      <t>suivi</t>
    </r>
    <r>
      <rPr>
        <rFont val="Calibri"/>
        <color theme="1"/>
        <sz val="11.0"/>
      </rPr>
      <t xml:space="preserve"> contient la liste des suivis pour lesquels une fiche a été rédigée et </t>
    </r>
    <r>
      <rPr>
        <rFont val="Calibri"/>
        <b/>
        <color theme="1"/>
        <sz val="11.0"/>
      </rPr>
      <t>si cette fiche est prête pour être publiée sur le site web (oui/non)</t>
    </r>
    <r>
      <rPr>
        <rFont val="Calibri"/>
        <color theme="1"/>
        <sz val="11.0"/>
      </rPr>
      <t>. Le nom des suivis doit correspondre exactement au nom des onglets</t>
    </r>
  </si>
  <si>
    <t>castor</t>
  </si>
  <si>
    <r>
      <rPr>
        <rFont val="Calibri"/>
        <color theme="1"/>
        <sz val="11.0"/>
      </rPr>
      <t xml:space="preserve">L'onglet </t>
    </r>
    <r>
      <rPr>
        <rFont val="Calibri"/>
        <i/>
        <color theme="1"/>
        <sz val="11.0"/>
      </rPr>
      <t>modele</t>
    </r>
    <r>
      <rPr>
        <rFont val="Calibri"/>
        <color theme="1"/>
        <sz val="11.0"/>
      </rPr>
      <t xml:space="preserve"> sert de modele pour les fiches suivis, </t>
    </r>
    <r>
      <rPr>
        <rFont val="Calibri"/>
        <b/>
        <color theme="1"/>
        <sz val="11.0"/>
      </rPr>
      <t>il ne doit pas être modifié</t>
    </r>
    <r>
      <rPr>
        <rFont val="Calibri"/>
        <color theme="1"/>
        <sz val="11.0"/>
      </rPr>
      <t xml:space="preserve"> mais dupliqué pour chaque chaque suivi</t>
    </r>
  </si>
  <si>
    <t>pmc</t>
  </si>
  <si>
    <t>ongules</t>
  </si>
  <si>
    <t>non</t>
  </si>
  <si>
    <t>loup</t>
  </si>
  <si>
    <r>
      <rPr>
        <rFont val="Calibri"/>
        <b/>
        <color theme="1"/>
        <sz val="11.0"/>
      </rPr>
      <t>Si un logo est disponible</t>
    </r>
    <r>
      <rPr>
        <rFont val="Calibri"/>
        <color theme="1"/>
        <sz val="11.0"/>
      </rPr>
      <t xml:space="preserve">, il doit être intégré dans ce fichier pour correspondre aux cellules I6:J11 ET déposé dans le Google Drive associé au même compte avec un nom de fichier de la forme: </t>
    </r>
    <r>
      <rPr>
        <rFont val="Calibri"/>
        <color theme="1"/>
        <sz val="11.0"/>
        <u/>
      </rPr>
      <t>logo_nomsuivi.jpg</t>
    </r>
    <r>
      <rPr>
        <rFont val="Calibri"/>
        <color theme="1"/>
        <sz val="11.0"/>
      </rPr>
      <t xml:space="preserve"> avec nomsuivi, le même nom de suivi que celui renseigné dans le tableau de l'onglet suivis. Le logo déposé dans le Google Drive sera récupéré pour la version web de la fiche</t>
    </r>
  </si>
  <si>
    <t>Informations générales</t>
  </si>
  <si>
    <t>Avifaune</t>
  </si>
  <si>
    <t>becasse</t>
  </si>
  <si>
    <t>Logistique</t>
  </si>
  <si>
    <r>
      <rPr>
        <rFont val="Calibri"/>
        <b/>
        <color theme="1"/>
        <sz val="11.0"/>
      </rPr>
      <t>La carte des départements et des stations de suivi doit être générée manuellement</t>
    </r>
    <r>
      <rPr>
        <rFont val="Calibri"/>
        <color theme="1"/>
        <sz val="11.0"/>
      </rPr>
      <t xml:space="preserve"> (elle peut l'être avec la fonction FichesSRC::creer_carte) et intégrée dans ce fichier pour correspondre à l'emprise des cellules B23:E35. La carte de la version web sera générée automatiquement à partir de la liste de départements déclaré en cellule C22. </t>
    </r>
  </si>
  <si>
    <t>Compétences</t>
  </si>
  <si>
    <t>stoc</t>
  </si>
  <si>
    <t>onepf</t>
  </si>
  <si>
    <r>
      <rPr>
        <rFont val="Calibri"/>
        <color theme="1"/>
        <sz val="11.0"/>
      </rPr>
      <t xml:space="preserve">Pour le logo et la carte, pour conserver le même rendu dans la version finale des fiches, téléchargeables depuis le site web, </t>
    </r>
    <r>
      <rPr>
        <rFont val="Calibri"/>
        <b/>
        <color theme="1"/>
        <sz val="11.0"/>
      </rPr>
      <t>il faut utiliser l'option Insérer sur les cellules et définir la taille manuellement</t>
    </r>
    <r>
      <rPr>
        <rFont val="Calibri"/>
        <color theme="1"/>
        <sz val="11.0"/>
      </rPr>
      <t>. L'option Insérer une image dans la cellule définit directement la taille pour correspondre à la cellule mais cette information est perdue lors du téléchargement des fiches au format Excel.</t>
    </r>
  </si>
  <si>
    <t>Hydrobiologie</t>
  </si>
  <si>
    <t>poissons</t>
  </si>
  <si>
    <t>estimation durée</t>
  </si>
  <si>
    <t>macroinvertebres</t>
  </si>
  <si>
    <t>1/2 journée</t>
  </si>
  <si>
    <t>nombre agents</t>
  </si>
  <si>
    <t>diatomees</t>
  </si>
  <si>
    <t>macrophytes</t>
  </si>
  <si>
    <r>
      <rPr>
        <rFont val="Calibri"/>
        <b/>
        <color theme="1"/>
        <sz val="11.0"/>
      </rPr>
      <t>Si des stations doivent être représentées sur cette carte web</t>
    </r>
    <r>
      <rPr>
        <rFont val="Calibri"/>
        <color theme="1"/>
        <sz val="11.0"/>
      </rPr>
      <t xml:space="preserve">, un fichier geopackage contenant une seule couche et ayant à minima un champ intitulé </t>
    </r>
    <r>
      <rPr>
        <rFont val="Calibri"/>
        <i/>
        <color theme="1"/>
        <sz val="11.0"/>
      </rPr>
      <t>libelle_station</t>
    </r>
    <r>
      <rPr>
        <rFont val="Calibri"/>
        <color theme="1"/>
        <sz val="11.0"/>
      </rPr>
      <t xml:space="preserve"> doit être déposé dans le Google Drive en le nommant de la manière suivante: </t>
    </r>
    <r>
      <rPr>
        <rFont val="Calibri"/>
        <color theme="1"/>
        <sz val="11.0"/>
        <u/>
      </rPr>
      <t>stations_nomsuivi.gpkg</t>
    </r>
  </si>
  <si>
    <t>Autres espèces</t>
  </si>
  <si>
    <t>ecrevisses</t>
  </si>
  <si>
    <t>x</t>
  </si>
  <si>
    <t>bivalves</t>
  </si>
  <si>
    <t>amphibiens</t>
  </si>
  <si>
    <t>novice</t>
  </si>
  <si>
    <r>
      <rPr>
        <rFont val="Calibri"/>
        <color theme="1"/>
        <sz val="11.0"/>
      </rPr>
      <t xml:space="preserve">Le calendrier dans la section Temporalité des fiches suivis peut décomposer un suivi en maximum 3 actions, chacune occupant une ligne. Si le suivi ne contient qu'une seule action, il n'est pas obligatoire de la nommer et les cellules B38:B40 et B42:B44 peuvent être vides. </t>
    </r>
    <r>
      <rPr>
        <rFont val="Calibri"/>
        <b/>
        <color theme="1"/>
        <sz val="11.0"/>
      </rPr>
      <t>Il suffit d'écrire dans une cellule de calendrier (par exemple un X) pour que la cellule devienne grise</t>
    </r>
    <r>
      <rPr>
        <rFont val="Calibri"/>
        <color theme="1"/>
        <sz val="11.0"/>
      </rPr>
      <t xml:space="preserve"> indiquant que l'action a lieu pendant le mois correspondant. Si le contenu de la cellule est supprimé, elle devient blanche, indiquant que l'action n'a pas lieu ce mois-là.</t>
    </r>
  </si>
  <si>
    <t>adne</t>
  </si>
  <si>
    <t>initié</t>
  </si>
  <si>
    <t>formé</t>
  </si>
  <si>
    <t>Préservation - Restauration du fonctionnement des écosystèmes</t>
  </si>
  <si>
    <t>maitrise</t>
  </si>
  <si>
    <t>onde</t>
  </si>
  <si>
    <t>expert</t>
  </si>
  <si>
    <t>Description</t>
  </si>
  <si>
    <t>thermie</t>
  </si>
  <si>
    <r>
      <rPr>
        <rFont val="Calibri"/>
        <color theme="1"/>
        <sz val="11.0"/>
      </rPr>
      <t>Le principe est le même pour la section compétence,</t>
    </r>
    <r>
      <rPr>
        <rFont val="Calibri"/>
        <b/>
        <color theme="1"/>
        <sz val="11.0"/>
      </rPr>
      <t xml:space="preserve"> il suffit d'écrire (par exemple un X) dans la ou les cases de couleur correspondant au(x) niveau(x) requis pour que la couleur devienne plus foncée et que le niveau correspondant s'affiche en dessous</t>
    </r>
    <r>
      <rPr>
        <rFont val="Calibri"/>
        <color theme="1"/>
        <sz val="11.0"/>
      </rPr>
      <t>.</t>
    </r>
  </si>
  <si>
    <t>roe</t>
  </si>
  <si>
    <t>Le chat forestier (Felis sylvestris) fait l'objet d'une protection nationale depuis 1976. La confusion avec le chat domestique est fréquente.
Son suivi au niveau national  est réalisé de manière opportuniste dans le cadre du réseau PMCC (e.g. observations, mortalité routière). 
En Île-de-France, ce suivi opportuniste est complété par une étude dédiée.</t>
  </si>
  <si>
    <t>carhyce</t>
  </si>
  <si>
    <t>bocage</t>
  </si>
  <si>
    <t>Connaissance et gestion des risques</t>
  </si>
  <si>
    <r>
      <rPr>
        <rFont val="Calibri"/>
        <color theme="1"/>
        <sz val="11.0"/>
      </rPr>
      <t xml:space="preserve">Les sections En savoir plus et Diffusion des données peuvent contenir des liens hypertextes, </t>
    </r>
    <r>
      <rPr>
        <rFont val="Calibri"/>
        <b/>
        <color theme="1"/>
        <sz val="11.0"/>
      </rPr>
      <t>le texte d'affichage de ces liens est à inscrire dans une première colonne</t>
    </r>
    <r>
      <rPr>
        <rFont val="Calibri"/>
        <color theme="1"/>
        <sz val="11.0"/>
      </rPr>
      <t xml:space="preserve"> (C47:C49; M47:M49 et P29:P42) tandis que </t>
    </r>
    <r>
      <rPr>
        <rFont val="Calibri"/>
        <b/>
        <color theme="1"/>
        <sz val="11.0"/>
      </rPr>
      <t xml:space="preserve">l'url cible est à indiquer dans une seconde colonne </t>
    </r>
    <r>
      <rPr>
        <rFont val="Calibri"/>
        <color theme="1"/>
        <sz val="11.0"/>
      </rPr>
      <t>(G47:G49; P47:P49 et S29:S42). Lors de la génération du site web, les liens hypertextes seront correctement recrés à la fois au format web pour le site et au format excel pour la version téléchargeable des fiches.</t>
    </r>
  </si>
  <si>
    <t>sagir</t>
  </si>
  <si>
    <t>Rôles</t>
  </si>
  <si>
    <t xml:space="preserve">Formations </t>
  </si>
  <si>
    <t>Formation de 3 jours sur les petits et moyens carnivores et l'utilisation de l'outil rezo-pmcc</t>
  </si>
  <si>
    <t>National</t>
  </si>
  <si>
    <t>eee</t>
  </si>
  <si>
    <t>Si la date d'édition de la fiche n'est pas renseignée (cellule A49), elle sera par défaut définie par la date à laquelle le site web et les versions téléchargeable des fiches auront été générés</t>
  </si>
  <si>
    <t>Régional</t>
  </si>
  <si>
    <t>Départemental</t>
  </si>
  <si>
    <t>Animation
Validation des observations
Analyses génétiques
Base de données</t>
  </si>
  <si>
    <t>Coordination
Valorisation</t>
  </si>
  <si>
    <t>Prospections
Recueil de signalement
Saisie des données</t>
  </si>
  <si>
    <t>Objectif</t>
  </si>
  <si>
    <t>Suivi de l'évolution de la répartition et précision des limites de l'aire de répartition en Île-de-France.
Etude de l'hybridation avec le chat domestique.
Evaluation des continuité écologiques pour l'espèce</t>
  </si>
  <si>
    <t>Animation</t>
  </si>
  <si>
    <r>
      <rPr>
        <rFont val="Calibri"/>
        <b/>
        <color theme="1"/>
        <sz val="11.0"/>
      </rPr>
      <t>Animation nationale:</t>
    </r>
    <r>
      <rPr>
        <rFont val="Calibri"/>
        <color theme="1"/>
        <sz val="11.0"/>
      </rPr>
      <t xml:space="preserve">
</t>
    </r>
    <r>
      <rPr>
        <rFont val="Calibri"/>
        <b/>
        <color theme="1"/>
        <sz val="11.0"/>
      </rPr>
      <t>Suivi scientifique:</t>
    </r>
    <r>
      <rPr>
        <rFont val="Calibri"/>
        <color theme="1"/>
        <sz val="11.0"/>
      </rPr>
      <t xml:space="preserve">
</t>
    </r>
    <r>
      <rPr>
        <rFont val="Calibri"/>
        <b/>
        <color theme="1"/>
        <sz val="11.0"/>
      </rPr>
      <t>Animation régionale:</t>
    </r>
    <r>
      <rPr>
        <rFont val="Calibri"/>
        <color theme="1"/>
        <sz val="11.0"/>
      </rPr>
      <t xml:space="preserve">
</t>
    </r>
    <r>
      <rPr>
        <rFont val="Calibri"/>
        <b/>
        <color theme="1"/>
        <sz val="11.0"/>
      </rPr>
      <t xml:space="preserve">Correspondants départementaux:
</t>
    </r>
    <r>
      <rPr>
        <rFont val="Calibri"/>
        <color theme="1"/>
        <sz val="11.0"/>
      </rPr>
      <t xml:space="preserve">
</t>
    </r>
    <r>
      <rPr>
        <rFont val="Calibri"/>
        <b/>
        <color theme="1"/>
        <sz val="11.0"/>
      </rPr>
      <t>Courriel du réseau:</t>
    </r>
    <r>
      <rPr>
        <rFont val="Calibri"/>
        <color theme="1"/>
        <sz val="11.0"/>
      </rPr>
      <t xml:space="preserve">
</t>
    </r>
  </si>
  <si>
    <r>
      <rPr>
        <rFont val="Calibri"/>
        <b/>
        <color theme="1"/>
        <sz val="11.0"/>
      </rPr>
      <t>Suivi scientifique:</t>
    </r>
    <r>
      <rPr>
        <rFont val="Calibri"/>
        <color theme="1"/>
        <sz val="11.0"/>
      </rPr>
      <t xml:space="preserve">
Yoann BRESSAN
Maëlle TEYSSEIRE
</t>
    </r>
    <r>
      <rPr>
        <rFont val="Calibri"/>
        <b/>
        <color theme="1"/>
        <sz val="11.0"/>
      </rPr>
      <t>Animation régionale:</t>
    </r>
    <r>
      <rPr>
        <rFont val="Calibri"/>
        <color theme="1"/>
        <sz val="11.0"/>
      </rPr>
      <t xml:space="preserve">
Cédric MONDY
</t>
    </r>
    <r>
      <rPr>
        <rFont val="Calibri"/>
        <b/>
        <color theme="1"/>
        <sz val="11.0"/>
      </rPr>
      <t>Correspondants départementaux:</t>
    </r>
    <r>
      <rPr>
        <rFont val="Calibri"/>
        <color theme="1"/>
        <sz val="11.0"/>
      </rPr>
      <t xml:space="preserve">
77: Anne-Gaëlle BLANC
91: Cyril KLEINPRINZ
</t>
    </r>
  </si>
  <si>
    <t>Protocole</t>
  </si>
  <si>
    <t>Matériel</t>
  </si>
  <si>
    <t>Utilisation</t>
  </si>
  <si>
    <t>Cartes de répartition.
Evaluation du statut de conservation.
Prise en compte de l'espèce dans les politiques de conservation et l'évaluation des continuités écologiques territoriales.</t>
  </si>
  <si>
    <t xml:space="preserve">Signalement de collision:
- Récupération de tissus et envoi pour analyse
Suivi pièges photographiques:
- Pose de dispositifs (piège photo + piège à poil + attractif à base de valériane)
- Relevés des photos et poils éventuels
- Stérilisation du piège à poil et recharge en attractif
</t>
  </si>
  <si>
    <t>Signalement de collision:
- kit de prélèvement PMCC (gants, tube Eppendorf, alcool, ciseaux)
- fiche adaptée
Suivi pièges photographiques:
- pièges photographiques
- brosses métalliques (pièges à poils)
- attractif à base de valériane
- gants, pinces à épiler, enveloppes
- fiche adaptée</t>
  </si>
  <si>
    <t>Zones de suivi</t>
  </si>
  <si>
    <t>Départements</t>
  </si>
  <si>
    <t>77, 91</t>
  </si>
  <si>
    <t>75, 77, 78, 91, 92, 93, 94, 95</t>
  </si>
  <si>
    <t>Type de suivi</t>
  </si>
  <si>
    <t>Recherche ciblée
Secteurs d'étude d'environ 100km²  comprenant des lisières forestières au contact de prairies. 
Chaque secteur est suivi par un minimum de six dispositifs</t>
  </si>
  <si>
    <t>Saisie/Validation des données</t>
  </si>
  <si>
    <t>Diffusion des données</t>
  </si>
  <si>
    <t>Saisie des observations sur l'application Rezo-PMCC (pour les observations annexes: saisie sur Rezo-PMCC ou Oison en fonction des espèces)
Transmission des prélèvements à la DRAS pour analyses génétiques
Validation des observations sur photo sur la base du phénotype</t>
  </si>
  <si>
    <t>SINP national</t>
  </si>
  <si>
    <t>https://openobs.mnhn.fr/</t>
  </si>
  <si>
    <t>texte</t>
  </si>
  <si>
    <t>url</t>
  </si>
  <si>
    <t>Partenariats</t>
  </si>
  <si>
    <t xml:space="preserve">Géonat'IdF (CA: Etude Chat forestier) </t>
  </si>
  <si>
    <t>https://geonature.arb-idf.fr/geonature/#/synthese</t>
  </si>
  <si>
    <t>ONF
ARB
Conseils départementaux (ENS)
Réserve de la Bassée
Ile-de-France Nature
CPIE Boucles de la Marne</t>
  </si>
  <si>
    <t>Temporalité</t>
  </si>
  <si>
    <t>J</t>
  </si>
  <si>
    <t>F</t>
  </si>
  <si>
    <t>M</t>
  </si>
  <si>
    <t>A</t>
  </si>
  <si>
    <t>action 1</t>
  </si>
  <si>
    <t>action 2</t>
  </si>
  <si>
    <t>action 3</t>
  </si>
  <si>
    <t>S</t>
  </si>
  <si>
    <t>O</t>
  </si>
  <si>
    <t>N</t>
  </si>
  <si>
    <t>D</t>
  </si>
  <si>
    <t>Autres relevés</t>
  </si>
  <si>
    <t>En savoir plus</t>
  </si>
  <si>
    <t>texte du lien</t>
  </si>
  <si>
    <t>url du lien</t>
  </si>
  <si>
    <t>Observations opportunistes</t>
  </si>
  <si>
    <t>date d'édition</t>
  </si>
  <si>
    <t>Suivi du Castor d'Europe</t>
  </si>
  <si>
    <t>Fiche espèce</t>
  </si>
  <si>
    <t>https://ofb.gouv.fr/especes/chat-forestier-felis-silvestris-silvestris</t>
  </si>
  <si>
    <t>SiteAlfresco de l'étude IdF</t>
  </si>
  <si>
    <t>https://ged.ofb.fr/share/page/site/etude-chat-forestier-idf/dashboard</t>
  </si>
  <si>
    <t>Livret de présentation de l'étude IdF</t>
  </si>
  <si>
    <t>https://oai-gem.ofb.fr/exl-php/document-affiche/ofb_recherche_oai/OUVRE_DOC/49974?fic=doc00073302.pdf</t>
  </si>
  <si>
    <t>https://ged.ofb.fr/share/s/sY4zG36QS1aDJ34fKNlrhw</t>
  </si>
  <si>
    <t>Vidéo MNHN</t>
  </si>
  <si>
    <t>https://www.youtube.com/watch?v=UopppCJfUHA</t>
  </si>
  <si>
    <t>Serveur DR</t>
  </si>
  <si>
    <t xml:space="preserve">file://ad.intra/dfs/COMMUNS/REGIONS/IDF/DR/05_CONNAISSANCE/PMC/Chat_Forestier
</t>
  </si>
  <si>
    <t xml:space="preserve">L'OFB est chargé de suivre l'évolution de la répartition du Castor d'Europe (Castor fiber), espèce protégée en France depuis 1968, en s'appuyant sur un réseau de correspondant, s'ouvrant progressivement aux partenaires.
L'Île-de-France est située en limite d'aire de répartition, la présence de l'espèce étant confirmée sur la rivière Essonne.				
</t>
  </si>
  <si>
    <t>Formation Petit et Méso-Carnivores et Castor
(Formation dommage)</t>
  </si>
  <si>
    <t>Animation
Base de données
Formation</t>
  </si>
  <si>
    <t>Coordination
Remontée des données au national</t>
  </si>
  <si>
    <t>Prospections
(Constats de dommage)</t>
  </si>
  <si>
    <t xml:space="preserve">Suivre l’évolution spatio-temporelle du Castor européen
Étudier la structure génétique de la population de Castor européen
Former des agents constatant les dégâts
Réaliser des expertises techniques pour les administrations </t>
  </si>
  <si>
    <r>
      <rPr>
        <rFont val="Calibri"/>
        <b/>
        <color theme="1"/>
        <sz val="11.0"/>
      </rPr>
      <t>Animation nationale:</t>
    </r>
    <r>
      <rPr>
        <rFont val="Calibri"/>
        <color theme="1"/>
        <sz val="11.0"/>
      </rPr>
      <t xml:space="preserve">
Paul HUREL
</t>
    </r>
    <r>
      <rPr>
        <rFont val="Calibri"/>
        <b/>
        <color theme="1"/>
        <sz val="11.0"/>
      </rPr>
      <t>Suivi scientifique:</t>
    </r>
    <r>
      <rPr>
        <rFont val="Calibri"/>
        <color theme="1"/>
        <sz val="11.0"/>
      </rPr>
      <t xml:space="preserve">
Yoann BRESSAN
</t>
    </r>
    <r>
      <rPr>
        <rFont val="Calibri"/>
        <b/>
        <color theme="1"/>
        <sz val="11.0"/>
      </rPr>
      <t>Animation régionale:</t>
    </r>
    <r>
      <rPr>
        <rFont val="Calibri"/>
        <color theme="1"/>
        <sz val="11.0"/>
      </rPr>
      <t xml:space="preserve">
Cédric MONDY
</t>
    </r>
    <r>
      <rPr>
        <rFont val="Calibri"/>
        <b/>
        <color theme="1"/>
        <sz val="11.0"/>
      </rPr>
      <t>Correspondants départementaux:</t>
    </r>
    <r>
      <rPr>
        <rFont val="Calibri"/>
        <color theme="1"/>
        <sz val="11.0"/>
      </rPr>
      <t xml:space="preserve">
77: Cyrille BOST
91: Cyril KLEINPRINZ
</t>
    </r>
    <r>
      <rPr>
        <rFont val="Calibri"/>
        <b/>
        <color theme="1"/>
        <sz val="11.0"/>
      </rPr>
      <t>Courriel du réseau:</t>
    </r>
    <r>
      <rPr>
        <rFont val="Calibri"/>
        <color theme="1"/>
        <sz val="11.0"/>
      </rPr>
      <t xml:space="preserve">
reseau.castor@ofb.gouv.fr</t>
    </r>
  </si>
  <si>
    <t>Rapportage de la Directive européenne Habitat Faune Flore
Régulation du piégeage près des cours d'eau colonisés
Apport de connaissances (enquêtes) sur les caractéristiques de l'espèce et de ses aménagements, notamment pour la gestion des conflits</t>
  </si>
  <si>
    <t>Recherche d'indices de présence (bois coupé, écorçage, hutte…) en prospection sur l'eau et à pied en berge le long d'un linéaire de cours d'eau.
La nature et la localisation des indices sont reportés sur une fiche terrain</t>
  </si>
  <si>
    <t>- embarquation (ex. kayak)
- gilet de sauvetage
- jumelles
- appareil photo
- GPS</t>
  </si>
  <si>
    <t>Prospection de linéaires de cours d'eau à la recherche d'indices de présence</t>
  </si>
  <si>
    <t>Observations opportunistes: Saisie dans l'application Rezo PMCC
Remplissage des fiches terrains
Bancarisation régionale
Transmission au national qui effectue une validation et consolidation nationale des données</t>
  </si>
  <si>
    <t>Carte nationale de présence</t>
  </si>
  <si>
    <t>https://carmen.carmencarto.fr/38/Castor.map</t>
  </si>
  <si>
    <t>Conseils départementaux (ENS)
Syndicats de rivière</t>
  </si>
  <si>
    <t>ROE
Observations opportunistes</t>
  </si>
  <si>
    <t>Prospections préférentiellement hivernales avant la reprise de la végétation</t>
  </si>
  <si>
    <t>Le réseau Castor</t>
  </si>
  <si>
    <t>https://ofb.gouv.fr/reseau-castor</t>
  </si>
  <si>
    <t>Réseau Petits et Méso-Carnivores</t>
  </si>
  <si>
    <t>Site du réseau castor IdF</t>
  </si>
  <si>
    <t>https://ged.ofb.fr/share/page/site/dridf-rseau-partenarial-castor/dashboard</t>
  </si>
  <si>
    <t>https://ofb.gouv.fr/especes/castor-europe-castor-fiber</t>
  </si>
  <si>
    <t>https://ged.ofb.fr/share/s/giB4EPFIRPmsQZiGFeYY0A</t>
  </si>
  <si>
    <t>variable</t>
  </si>
  <si>
    <t>Le réseau Petits et mésocarnivores (PMC) suit l’évolution de la répartition des populations de 14 espèces de carnivores en France métropolitaine, aux statuts règlementaires et de conservation variés.</t>
  </si>
  <si>
    <t>Rezo PMCC</t>
  </si>
  <si>
    <t>http://geo.ofb.fr/rezopmcc</t>
  </si>
  <si>
    <t>Formation de 3 jours sur les petits et moyens carnivores et l’utilisation de l’outil rezo-pmcc</t>
  </si>
  <si>
    <t>Animation
Formation
Gestion des bases de données</t>
  </si>
  <si>
    <t>Observations
Recueil de signalement
Saisie des données</t>
  </si>
  <si>
    <t>Suivre l’évolution de l’aire de répartitions des espèces, la dynamique de certaines populations et améliorer les connaissances sur leur écologie.
Former et partager les connaissances sur l’écologie de ces espèces.
Apporter une expertise technique et des conseils pour la gestion des espèces, évaluer la mise en œuvre des règlementations.</t>
  </si>
  <si>
    <r>
      <rPr>
        <rFont val="Calibri"/>
        <b/>
        <color theme="1"/>
        <sz val="11.0"/>
      </rPr>
      <t>Animation nationale:</t>
    </r>
    <r>
      <rPr>
        <rFont val="Calibri"/>
        <color theme="1"/>
        <sz val="11.0"/>
      </rPr>
      <t xml:space="preserve">
Paul HUREL
</t>
    </r>
    <r>
      <rPr>
        <rFont val="Calibri"/>
        <b/>
        <color theme="1"/>
        <sz val="11.0"/>
      </rPr>
      <t>Suivi scientifique:</t>
    </r>
    <r>
      <rPr>
        <rFont val="Calibri"/>
        <color theme="1"/>
        <sz val="11.0"/>
      </rPr>
      <t xml:space="preserve">
Yoann BRESSAN
Laurence HENRY
Maëlle TEYSSEIRE
</t>
    </r>
    <r>
      <rPr>
        <rFont val="Calibri"/>
        <b/>
        <color theme="1"/>
        <sz val="11.0"/>
      </rPr>
      <t>Animation régionale:</t>
    </r>
    <r>
      <rPr>
        <rFont val="Calibri"/>
        <color theme="1"/>
        <sz val="11.0"/>
      </rPr>
      <t xml:space="preserve">
Cédric MONDY
</t>
    </r>
    <r>
      <rPr>
        <rFont val="Calibri"/>
        <b/>
        <color theme="1"/>
        <sz val="11.0"/>
      </rPr>
      <t>Correspondants départementaux:</t>
    </r>
    <r>
      <rPr>
        <rFont val="Calibri"/>
        <color theme="1"/>
        <sz val="11.0"/>
      </rPr>
      <t xml:space="preserve">
PPC: Arnaud LOIZE
77: Anne-Gaëlle BLANC
78-95: Jennifer BONHOMME
91: Cyril KLEINPRINZ</t>
    </r>
  </si>
  <si>
    <t>Rapportages européens (DHFF, EEE)
Listes rouges de l’UICN
Classement ‘Espèces susceptibles d’occasionner des dégâts (ESOD)’</t>
  </si>
  <si>
    <t>En général:
- Accès à l’outil Rezo-PMCC (appli smartphone ou site internet)
Prélèvement tissu pour analyse génétique:
- kit de prélèvement PMCC (gants, tube Eppendorf, alcool, ciseaux)
- fiche adaptée</t>
  </si>
  <si>
    <t>Opportuniste</t>
  </si>
  <si>
    <t>Saisie des observations sur l’application Rezo-PMCC
Pour les espèces d’identification délicate ou en limite/en dehors de leur aire de distribution: validation manuelle, utilisation possible de la génétique</t>
  </si>
  <si>
    <t>Articles de recherche</t>
  </si>
  <si>
    <t>Portail cartographique</t>
  </si>
  <si>
    <t>https://professionnels.ofb.fr/fr/node/1089</t>
  </si>
  <si>
    <t>Réseau Loup/Lynx</t>
  </si>
  <si>
    <t>Espèce protégée (convention de Berne), recolonisant progressivement la France, le loup gris (Canis lupus) est encore très peu observé en Ile-de-France. Comme pour tous les territoires en front de colonisation, le réseau Loup est déployé au niveau « Sentinelle » depuis 2017, et différentes procédures peuvent alors être mises en place en cas de signalement ou de détection d’un grand canidé.</t>
  </si>
  <si>
    <t>Formation correspondant de réseau (3 jours)
Formation constat de dommage (1,5 jours)</t>
  </si>
  <si>
    <t>Rapportage PNA
Animation &amp; Communication
Méthodologie
Production bilans
Gestion des données</t>
  </si>
  <si>
    <t>Centralisation et analyse des signalements
Saisie des données
Formation</t>
  </si>
  <si>
    <t>Recueil d’indices
Constat de dommages
Cellule de veille</t>
  </si>
  <si>
    <t>Veille
Observations opportunistes et recueil d’indices
Constats de dommages</t>
  </si>
  <si>
    <r>
      <rPr>
        <rFont val="Calibri"/>
        <b/>
        <color theme="1"/>
        <sz val="11.0"/>
      </rPr>
      <t>Animation nationale:</t>
    </r>
    <r>
      <rPr>
        <rFont val="Calibri"/>
        <color theme="1"/>
        <sz val="11.0"/>
      </rPr>
      <t xml:space="preserve">
Nicolas JEAN
</t>
    </r>
    <r>
      <rPr>
        <rFont val="Calibri"/>
        <b/>
        <color theme="1"/>
        <sz val="11.0"/>
      </rPr>
      <t>Animation régionale:</t>
    </r>
    <r>
      <rPr>
        <rFont val="Calibri"/>
        <color theme="1"/>
        <sz val="11.0"/>
      </rPr>
      <t xml:space="preserve">
Samuel DEMBSKI
</t>
    </r>
    <r>
      <rPr>
        <rFont val="Calibri"/>
        <b/>
        <color theme="1"/>
        <sz val="11.0"/>
      </rPr>
      <t xml:space="preserve">Correspondants départementaux:
</t>
    </r>
    <r>
      <rPr>
        <rFont val="Calibri"/>
        <color theme="1"/>
        <sz val="11.0"/>
      </rPr>
      <t xml:space="preserve">PPC: Arnaud LOIZE
77: Corinne REVEL ; Julien CURE
78-95: Estelle DEBOST
91: Philippe TURQUIN
</t>
    </r>
    <r>
      <rPr>
        <rFont val="Calibri"/>
        <b/>
        <color theme="1"/>
        <sz val="11.0"/>
      </rPr>
      <t>Courriel du réseau:</t>
    </r>
    <r>
      <rPr>
        <rFont val="Calibri"/>
        <color theme="1"/>
        <sz val="11.0"/>
      </rPr>
      <t xml:space="preserve">
</t>
    </r>
    <r>
      <rPr>
        <rFont val="Calibri"/>
        <color theme="1"/>
        <sz val="10.0"/>
      </rPr>
      <t>reseau.loup-lynx@ofb.gouv.fr</t>
    </r>
  </si>
  <si>
    <t>Les données contribuent à la mise en oeuvre du PNA Loup notamment pour l’estimation annuelle de l’effectif de loups en France. Elles sont également valorisées dans les flash infos loup, les bilans saisonniers ou annuels et contribuent à de nombreux travaux scientifiques. Tout cela permet de mieux connaître la population de loups (aire de répartition, démographie) et de suivre son évolution afin d’accompagner les acteurs et d’aider à la mise en place de mesures de protection.</t>
  </si>
  <si>
    <t>Autres observations opportunistes</t>
  </si>
  <si>
    <t>9 « fiches indices » liées chacune à un type d’évènement (observation visuelle, photo, empreintes/piste, excrément/poils, hurlement, cadavre de proie sauvage, cadavre de proie domestique, urine/sang, cadavre) sont disponibles et doivent être renseignées par le correspondant après entretien avec l’observateur.
La localisation précise (coordonnées géographiques) de l’observation est systématiquement relevée.
Stockage des prélèvements de matériel biologique dans un congélateur spécifique. Eviter la congélation/décongélation pour les analyses ADN. Délai de 48h max pour analyse de cadavre.</t>
  </si>
  <si>
    <t>Pour chaque signalement, prendre le kit matériel adapté selon la situation (cf. matériel détaillé pour chaque cas dans le guide réflexe).
De manière systématique prévoir:
fiche adaptée, GPS, appareil photo.
Pour le prélèvement de matériel biologique prévoir:
sac de récupération d’indice, feutre indélébile, gants, scalpel, masque, gel hydroalcoolique.</t>
  </si>
  <si>
    <t>Réseau PMCC</t>
  </si>
  <si>
    <t>https://ofb.gouv.fr/reseau-petits-et-mesocarnivores</t>
  </si>
  <si>
    <t>file://ad.intra/dfs/COMMUNS/REGIONS/IDF/DR/05_CONNAISSANCE/PMC</t>
  </si>
  <si>
    <t>Le correspondant départemental complète la ou les fiches indices adéquates à partir du témoignage de l’observateur et fournit une carte de localisation, avec si possible des coordonnées GPS et tout élément pertinent (photo/vidéo, échantillons).
Transmettre les éléments à l’animateur régional du réseau pour expertise.
Classement de l’évènement après analyse, et transmission du résultat à la DDT par le correspondant départemental.</t>
  </si>
  <si>
    <t>Carte des indices de présence</t>
  </si>
  <si>
    <t>https://www.loupfrance.fr/carte-des-indices-de-presence-transmis-au-reseau-loup-lynx/</t>
  </si>
  <si>
    <t>DRIEAT/DDT
Préfectures</t>
  </si>
  <si>
    <t>Réseau Bécasse</t>
  </si>
  <si>
    <t>Croule: 2h
Baguage: variable</t>
  </si>
  <si>
    <t>Croule: 1-2
Baguage: au moins 2</t>
  </si>
  <si>
    <t>SAGIR</t>
  </si>
  <si>
    <t>La Bécasse des bois (Scolopax rusticola) est un limicole forestier, migrateur dont une part des effectifs hiverne en France, et chassable de l’ouverture générale jusqu’au 20 février. Le réseau Bécasse collecte des informations sur l’état de la population des Bécasses des bois en France au moyen de plusieurs suivis.</t>
  </si>
  <si>
    <t>sur signalement</t>
  </si>
  <si>
    <t>Reconnaissance chants (croule)
Baguage : carte de bagueur (formation spécifique et plus de 10 soirées de baguage encadrées)</t>
  </si>
  <si>
    <t>Site d'information</t>
  </si>
  <si>
    <t>https://www.loupfrance.fr/</t>
  </si>
  <si>
    <t>Animation &amp; Communication
Méthodologie
Gestion des données
Formation</t>
  </si>
  <si>
    <t>Coordination</t>
  </si>
  <si>
    <t>Suivi des points croule
Baguage
Saisie des données</t>
  </si>
  <si>
    <t>file://ad.intra/dfs/COMMUNS/REGIONS/IDF/DR/05_CONNAISSANCE/Loup</t>
  </si>
  <si>
    <t>Plan loup</t>
  </si>
  <si>
    <t>Enquête croule (suivi des effectifs nicheurs)
Baguage (suivi des effectifs migrateurs et hivernants)</t>
  </si>
  <si>
    <t>https://agriculture.gouv.fr/plan-loup-un-nouveau-cadre-national-dactions-pour-renforcer-la-coexistence-du-loup-et-des-activites</t>
  </si>
  <si>
    <r>
      <rPr>
        <rFont val="Calibri"/>
        <b/>
        <color theme="1"/>
        <sz val="11.0"/>
      </rPr>
      <t>Animation nationale:</t>
    </r>
    <r>
      <rPr>
        <rFont val="Calibri"/>
        <color theme="1"/>
        <sz val="11.0"/>
      </rPr>
      <t xml:space="preserve">
Maxime PASSERAULT
</t>
    </r>
    <r>
      <rPr>
        <rFont val="Calibri"/>
        <b/>
        <color theme="1"/>
        <sz val="11.0"/>
      </rPr>
      <t>Suivi scientifique:</t>
    </r>
    <r>
      <rPr>
        <rFont val="Calibri"/>
        <color theme="1"/>
        <sz val="11.0"/>
      </rPr>
      <t xml:space="preserve">
Kévin LE REST
</t>
    </r>
    <r>
      <rPr>
        <rFont val="Calibri"/>
        <b/>
        <color theme="1"/>
        <sz val="11.0"/>
      </rPr>
      <t>Animation régionale:</t>
    </r>
    <r>
      <rPr>
        <rFont val="Calibri"/>
        <color theme="1"/>
        <sz val="11.0"/>
      </rPr>
      <t xml:space="preserve">
Samuel DEMBSKI
</t>
    </r>
    <r>
      <rPr>
        <rFont val="Calibri"/>
        <b/>
        <color theme="1"/>
        <sz val="11.0"/>
      </rPr>
      <t>Correspondants départementaux:</t>
    </r>
    <r>
      <rPr>
        <rFont val="Calibri"/>
        <color theme="1"/>
        <sz val="11.0"/>
      </rPr>
      <t xml:space="preserve">
77: Julien CURE
78-95: Estelle DEBOST
</t>
    </r>
    <r>
      <rPr>
        <rFont val="Calibri"/>
        <b/>
        <color theme="1"/>
        <sz val="11.0"/>
      </rPr>
      <t>Courriel du réseau:</t>
    </r>
    <r>
      <rPr>
        <rFont val="Calibri"/>
        <color theme="1"/>
        <sz val="11.0"/>
      </rPr>
      <t xml:space="preserve">
reseau.becasse@ofb.gouv.fr</t>
    </r>
  </si>
  <si>
    <t>Guide réflexe (serveur DR)</t>
  </si>
  <si>
    <t>file://ad.intra/dfs/COMMUNS/REGIONS/IDF/DR/05_CONNAISSANCE/Loup/Guide%20r%C3%A9flexe%20r%C3%A9seau%20Loup%20Lynx_DRIDF_v2.4.pdf</t>
  </si>
  <si>
    <t>Evaluer l’évolution démographique de l’espèce
Identifier et quantifier les mécanismes influençant cette démographie
Proposer des mesures de gestion d’une espèce exploitée</t>
  </si>
  <si>
    <t>Croule: recherche et écoute de mâles chanteurs. L’observateur doit être en place 30 mn avant le coucher du soleil et rester pendant deux heures. Tous les contacts visuels ou auditifs (en précisant l’horaire de chacun) durant cette période doivent être notés. Privilégier des conditions météorologiques favorables: pas de pluie, pas de vent, pas d’orage.
Baguage: les opérations capture-marquage sont réalisées de nuit. Ne pas éblouir les oiseaux en vol ! Les bagueurs doivent réaliser au moins 9 soirées par saison.
Rappel des consignes de sécurité: ne pas sortir par temps d’orage, ni s’apporcher des lignes électriques !</t>
  </si>
  <si>
    <t>Croule:
∙ montre, jumelles, torche
∙ fiche terrain
Baguage:
∙ épuisette
∙ matériel de baguage</t>
  </si>
  <si>
    <t>77, 78, 91, 95</t>
  </si>
  <si>
    <t>Croule: le point d’écoute est défini comme l’ouverture (plantation, coupe, clairière, etc.) d’une surface minimum de 1 ha, la plus proche du centroïde du carré. Mailles carrées tirées aléatoirement chaque année parmi les habitats susceptibles d’accueillir l’espèce. 600 points d’écoutes sur toute la France ; 15 points en Ile-de-France en 2024.
Baguage: zone définie par le bagueur.</t>
  </si>
  <si>
    <t>Remplissage des fiches de terrain
Croule: saisie des données et transmission des fiches au plus tard le 15 juillet via l’outil https://reseau-becasse.shinyapps.io/enquete-croule/
Baguage: données saisies sur https://becasse.ofb.fr
Que faire en cas de recapture d’une bécasse avec une bague métallique? Transmettre l’information à reseau.becasse@ofb.gouv.fr avec les informations nécessaires</t>
  </si>
  <si>
    <t>Lettres d'information</t>
  </si>
  <si>
    <t>https://professionnels.ofb.fr/fr/node/1273</t>
  </si>
  <si>
    <t>Réunions annuelles du réseau</t>
  </si>
  <si>
    <t>Fédérations de chasse</t>
  </si>
  <si>
    <t>Cartes de répartition et estimations d'abondance</t>
  </si>
  <si>
    <t>Articles techniques</t>
  </si>
  <si>
    <t>croule</t>
  </si>
  <si>
    <t>baguage</t>
  </si>
  <si>
    <t>Croule: 1 soirée/maille entre le 15 mai et le 30 juin
Baguage: 3 soirées avant le 10 décembre / 4 soirées entre le 10 décembre et le 20 février / 2 soirées après le 20 février</t>
  </si>
  <si>
    <t>https://ofb.gouv.fr/reseau-becasse</t>
  </si>
  <si>
    <t>file://ad.intra/dfs/COMMUNS/REGIONS/IDF/DR/05_CONNAISSANCE/Becasse/</t>
  </si>
  <si>
    <t>https://ofb.gouv.fr/especes/becasse-des-bois-scolopax-rusticola</t>
  </si>
  <si>
    <t>Protocole de suivi Hivernage (capture et baguage)</t>
  </si>
  <si>
    <t>https://drive.google.com/file/d/1PqClJnFQb2zpZGFF9P2s93YpivuMclmu/view</t>
  </si>
  <si>
    <t>Cahiers d'Habitat Oiseaux</t>
  </si>
  <si>
    <t>https://inpn.mnhn.fr/docs/cahab/fiches/Becasse-desbois.pdf</t>
  </si>
  <si>
    <t>Surveillance des cours d'eau - poissons</t>
  </si>
  <si>
    <t>Surveillance des cours d'eau - Invertébrés</t>
  </si>
  <si>
    <t>Surveillance des cours d'eau - Diatomées</t>
  </si>
  <si>
    <t>5 à 7</t>
  </si>
  <si>
    <t>terrain: 1h
laboratoire: 1 journée</t>
  </si>
  <si>
    <t>Suivi de la faune piscicole des cours d'eau réalisé au titre du programme de surveillance de la DCE sur le réseau de contrôle de surveillance (RCS) initié en 2007. Ce suivi est réalisé par pêche à l'électricité selon un protocole standardisé. Actuellement en Ile-de-France, ces pêches sont toutes externalisées.</t>
  </si>
  <si>
    <t xml:space="preserve">Ichtyologie générale - Taxonomie
Sécurité &amp; conduite de chantier de pêche à l'électricité
Opérateur de pêche à l'électricité
Habilitation BS/BE manœuvre </t>
  </si>
  <si>
    <t>Surveillance hydrobiologique des masses d’eau s’inscrivant dans le programme de surveillance de la Directive-cadre sur l’eau sur l'ensemble des réseaux de contrôle de surveillance (RCS, RRP,RCO...) initié en 2007. Ce suivi est réalisé selon un protocole standardisé. Actuellement en Ile-de-France, 25% de ces prélèvements sont réalisés en interne, et 75% sont externalisés.</t>
  </si>
  <si>
    <t>Animation
Pilotage du marché national
Base de données
Formation</t>
  </si>
  <si>
    <t>Coordination
Suivi du marché d'externalisation
Contrôle d'opérations ciblées (audit)
Vérification, analyse, diffusion et expertise des données</t>
  </si>
  <si>
    <t>Contrôle d'opérations ciblées (audit)</t>
  </si>
  <si>
    <r>
      <rPr>
        <rFont val="Calibri"/>
        <color theme="1"/>
        <sz val="11.0"/>
      </rPr>
      <t xml:space="preserve">Formations 
</t>
    </r>
    <r>
      <rPr>
        <rFont val="Calibri"/>
        <b/>
        <color theme="1"/>
        <sz val="11.0"/>
      </rPr>
      <t xml:space="preserve">Echantillonage et traitement: </t>
    </r>
    <r>
      <rPr>
        <rFont val="Calibri"/>
        <color theme="1"/>
        <sz val="11.0"/>
      </rPr>
      <t>habilitation à la norme NF T 90-354</t>
    </r>
    <r>
      <rPr>
        <rFont val="Calibri"/>
        <b/>
        <color theme="1"/>
        <sz val="11.0"/>
      </rPr>
      <t xml:space="preserve">
Analyse: </t>
    </r>
    <r>
      <rPr>
        <rFont val="Calibri"/>
        <color theme="1"/>
        <sz val="11.0"/>
      </rPr>
      <t xml:space="preserve"> Formation avancée en Taxonomie des diatomées
habilitation à la norme NF T 90-354
</t>
    </r>
    <r>
      <rPr>
        <rFont val="Calibri"/>
        <b/>
        <color theme="1"/>
        <sz val="11.0"/>
      </rPr>
      <t>Accréditation obligatoire</t>
    </r>
    <r>
      <rPr>
        <rFont val="Calibri"/>
        <color theme="1"/>
        <sz val="11.0"/>
      </rPr>
      <t xml:space="preserve"> du laboratoire par le COFRAC</t>
    </r>
  </si>
  <si>
    <r>
      <rPr>
        <rFont val="Calibri"/>
        <color theme="1"/>
        <sz val="11.0"/>
      </rPr>
      <t xml:space="preserve">Formations 
</t>
    </r>
    <r>
      <rPr>
        <rFont val="Calibri"/>
        <b/>
        <color theme="1"/>
        <sz val="11.0"/>
      </rPr>
      <t>Prélèvement:</t>
    </r>
    <r>
      <rPr>
        <rFont val="Calibri"/>
        <color theme="1"/>
        <sz val="11.0"/>
      </rPr>
      <t xml:space="preserve"> habilitation à la norme NF T 90-333
</t>
    </r>
    <r>
      <rPr>
        <rFont val="Calibri"/>
        <b/>
        <color theme="1"/>
        <sz val="11.0"/>
      </rPr>
      <t>Tri et Analyse:</t>
    </r>
    <r>
      <rPr>
        <rFont val="Calibri"/>
        <color theme="1"/>
        <sz val="11.0"/>
      </rPr>
      <t xml:space="preserve">  Formation avancée en Taxonomie des invertébrés
habilitation à la norme NF T 90-388
</t>
    </r>
    <r>
      <rPr>
        <rFont val="Calibri"/>
        <b/>
        <color theme="1"/>
        <sz val="11.0"/>
      </rPr>
      <t>Accréditation obligatoire</t>
    </r>
    <r>
      <rPr>
        <rFont val="Calibri"/>
        <color theme="1"/>
        <sz val="11.0"/>
      </rPr>
      <t xml:space="preserve"> du laboratoire par le COFRAC</t>
    </r>
  </si>
  <si>
    <t>Connaître les peuplements piscicoles des cours d'eau franciliens 
Suivre l'évolution spatio-temporelle de la faune piscicole notamment en réponse aux pressions anthropiques
Contribuer à l'évaluation des l'état des masses d'eau du bassin Seine-Normandie prévue au titre du SDAGE</t>
  </si>
  <si>
    <t>via le GT:  
Pilotage technique 
Animation du réseau
Veille documentaire</t>
  </si>
  <si>
    <t>Réalisation des échantillonnages, traitement et analyses
Contrôle d'opérations ciblées (audit)</t>
  </si>
  <si>
    <r>
      <rPr>
        <rFont val="Calibri"/>
        <b/>
        <color theme="1"/>
        <sz val="11.0"/>
      </rPr>
      <t>Animation nationale:</t>
    </r>
    <r>
      <rPr>
        <rFont val="Calibri"/>
        <color theme="1"/>
        <sz val="11.0"/>
      </rPr>
      <t xml:space="preserve">
Eddy COSSON
</t>
    </r>
    <r>
      <rPr>
        <rFont val="Calibri"/>
        <b/>
        <color theme="1"/>
        <sz val="11.0"/>
      </rPr>
      <t>Animation régionale:</t>
    </r>
    <r>
      <rPr>
        <rFont val="Calibri"/>
        <color theme="1"/>
        <sz val="11.0"/>
      </rPr>
      <t xml:space="preserve">
Samuel DEMBSKI
</t>
    </r>
    <r>
      <rPr>
        <rFont val="Calibri"/>
        <b/>
        <color theme="1"/>
        <sz val="11.0"/>
      </rPr>
      <t>Unité régional de suivi de l'ichtyofaune:</t>
    </r>
    <r>
      <rPr>
        <rFont val="Calibri"/>
        <color theme="1"/>
        <sz val="11.0"/>
      </rPr>
      <t xml:space="preserve">
liste à préciser
</t>
    </r>
    <r>
      <rPr>
        <rFont val="Calibri"/>
        <b/>
        <color theme="1"/>
        <sz val="11.0"/>
      </rPr>
      <t>Assistance:</t>
    </r>
    <r>
      <rPr>
        <rFont val="Calibri"/>
        <color theme="1"/>
        <sz val="11.0"/>
      </rPr>
      <t xml:space="preserve">
assistance.aspe@ofb.gouv.fr</t>
    </r>
  </si>
  <si>
    <t>Contribuer à l'évaluation des l'état des masses d'eau du bassin Seine-Normandie prévue au titre du SDAGE.
Connaître et suivre l'évolution des peuplements de diatomées des CE de Seine Francilienne et Seine Amont.</t>
  </si>
  <si>
    <r>
      <rPr>
        <rFont val="Calibri"/>
        <b/>
        <color theme="1"/>
        <sz val="11.0"/>
      </rPr>
      <t xml:space="preserve">Animation nationale:
</t>
    </r>
    <r>
      <rPr>
        <rFont val="Calibri"/>
        <color theme="1"/>
        <sz val="11.0"/>
      </rPr>
      <t>Valérie Peeters</t>
    </r>
    <r>
      <rPr>
        <rFont val="Calibri"/>
        <b/>
        <color theme="1"/>
        <sz val="11.0"/>
      </rPr>
      <t xml:space="preserve">
Laboratoire d'hydrobiologie IDF:
</t>
    </r>
    <r>
      <rPr>
        <rFont val="Calibri"/>
        <color theme="1"/>
        <sz val="11.0"/>
      </rPr>
      <t xml:space="preserve">Nora DERRAS
Claire DAVIAUD
</t>
    </r>
    <r>
      <rPr>
        <rFont val="Calibri"/>
        <color theme="1"/>
        <sz val="11.0"/>
      </rPr>
      <t xml:space="preserve">
</t>
    </r>
    <r>
      <rPr>
        <rFont val="Calibri"/>
        <b/>
        <color theme="1"/>
        <sz val="11.0"/>
      </rPr>
      <t>Courriel du réseau:</t>
    </r>
    <r>
      <rPr>
        <rFont val="Calibri"/>
        <color theme="1"/>
        <sz val="11.0"/>
      </rPr>
      <t xml:space="preserve">
hydrobiologie.ile-de-france@ofb.gouv.fr</t>
    </r>
  </si>
  <si>
    <t>Analyser la répartition spatiale et l'évolution temporelle des espèces (espèces protégées, EEE, ...)
Calculer l'indice poissons rivière (IPR) qui contribue à l'évaluation de l'état écologique des eaux
Evaluer l'état de conservation DHFF des espèces à enjeu
Elaborer une liste rouge régionale des poissons d'eau douce</t>
  </si>
  <si>
    <t>Calculer l'indice biologique diatomées (IBD) qui contribue à l'évaluation de l'état écologique des eaux
Analyser la répartition spatiale et l'évolution temporelle des espèces</t>
  </si>
  <si>
    <t>Echantillonnage, traitement et analyse des diatomées bentiques dans le cadre des réseaux de suivi de la qualité des cours d'eau - Norme XP T 90-354
Echantillonnage sur plusieurs subtrats: Choix du matériel d'échantillonnage selon des substrats du CE
Mise en pilulier et fixation à l'alcool.
L'échantillon est traité en laboratoire pour supprimer la matière organique et le nettoyer.
Montage de l'échantillon sur une lame microscopique
La liste floristique de 400 individus représentatif de l'échantillon est déterminée sous microscope en laboratoire.
Relevé et saisie de l'ensemble des données (terrain et laboratoire)</t>
  </si>
  <si>
    <t>Echantillonnage des poissons à l'électricité dans le cadre des réseaux de suivi des peuplements de poissons en lien avec la qualité des cours d'eau - Norme XP T 90-383
Réglage du matériel suivant les caractérisitques du milieu.
Echantillonnage par pêche complète ou partielle par points selon la taille du cours d'eau, avec un seul passage.
L'ensemble des poissons capturés sont triés, identifiés, dénombrés, et mesurés avant d'être remis à l'eau.
L'organisation doit garantir la survie des poissons.
Relevé et saisie sur les fiches terrain de l'ensemble des données.
⚠️ chaque opération nécessite la demande préalable d'un arrêté préfectoral de pêche scientifique ainsi que de prévenir les propriétaires des parcelles pour l'accès au cours d'eau</t>
  </si>
  <si>
    <r>
      <rPr>
        <rFont val="Calibri"/>
        <b/>
        <color theme="1"/>
        <sz val="11.0"/>
      </rPr>
      <t xml:space="preserve">Animation nationale:
</t>
    </r>
    <r>
      <rPr>
        <rFont val="Calibri"/>
        <color theme="1"/>
        <sz val="11.0"/>
      </rPr>
      <t>GT invertébrés</t>
    </r>
    <r>
      <rPr>
        <rFont val="Calibri"/>
        <b/>
        <color theme="1"/>
        <sz val="11.0"/>
      </rPr>
      <t xml:space="preserve">
Laboratoire d'hydrobiologie IDF:
</t>
    </r>
    <r>
      <rPr>
        <rFont val="Calibri"/>
        <color theme="1"/>
        <sz val="11.0"/>
      </rPr>
      <t xml:space="preserve">Claire DAVID
Nora DERRAS
Jean-Luc SUBERCHICOT
</t>
    </r>
    <r>
      <rPr>
        <rFont val="Calibri"/>
        <color theme="1"/>
        <sz val="11.0"/>
      </rPr>
      <t xml:space="preserve">
</t>
    </r>
    <r>
      <rPr>
        <rFont val="Calibri"/>
        <b/>
        <color theme="1"/>
        <sz val="11.0"/>
      </rPr>
      <t>Courriel du réseau:</t>
    </r>
    <r>
      <rPr>
        <rFont val="Calibri"/>
        <color theme="1"/>
        <sz val="11.0"/>
      </rPr>
      <t xml:space="preserve">
hydrobiologie.ile-de-france@ofb.gouv.fr</t>
    </r>
  </si>
  <si>
    <r>
      <rPr>
        <rFont val="Calibri"/>
        <b/>
        <color theme="1"/>
        <sz val="11.0"/>
      </rPr>
      <t xml:space="preserve">Terrain: 
Echantillonnage : </t>
    </r>
    <r>
      <rPr>
        <rFont val="Calibri"/>
        <color theme="1"/>
        <sz val="11.0"/>
      </rPr>
      <t>brosse à dent, racloir, alcool</t>
    </r>
    <r>
      <rPr>
        <rFont val="Calibri"/>
        <b/>
        <color theme="1"/>
        <sz val="11.0"/>
      </rPr>
      <t xml:space="preserve">
Sécurité du chantier :</t>
    </r>
    <r>
      <rPr>
        <rFont val="Calibri"/>
        <color theme="1"/>
        <sz val="11.0"/>
      </rPr>
      <t xml:space="preserve"> EPI (gilet de sauvetage, waders)</t>
    </r>
    <r>
      <rPr>
        <rFont val="Calibri"/>
        <b/>
        <color theme="1"/>
        <sz val="11.0"/>
      </rPr>
      <t xml:space="preserve">
autre matériel : </t>
    </r>
    <r>
      <rPr>
        <rFont val="Calibri"/>
        <color theme="1"/>
        <sz val="11.0"/>
      </rPr>
      <t>GPS, télémètre ou décamètre, appareil photo</t>
    </r>
    <r>
      <rPr>
        <rFont val="Calibri"/>
        <b/>
        <color theme="1"/>
        <sz val="11.0"/>
      </rPr>
      <t xml:space="preserve">
Traitement: 
</t>
    </r>
    <r>
      <rPr>
        <rFont val="Calibri"/>
        <color theme="1"/>
        <sz val="11.0"/>
      </rPr>
      <t>produits chimiqes (HCl, H2O2, eau déminéralisée, naphrax...)
verrerie, hotte, lames microscopiques</t>
    </r>
    <r>
      <rPr>
        <rFont val="Calibri"/>
        <b/>
        <color theme="1"/>
        <sz val="11.0"/>
      </rPr>
      <t xml:space="preserve">
Analyse:</t>
    </r>
    <r>
      <rPr>
        <rFont val="Calibri"/>
        <color theme="1"/>
        <sz val="11.0"/>
      </rPr>
      <t xml:space="preserve"> microscope, huile à immersion</t>
    </r>
    <r>
      <rPr>
        <rFont val="Calibri"/>
        <b/>
        <color theme="1"/>
        <sz val="11.0"/>
      </rPr>
      <t xml:space="preserve">
Global:  </t>
    </r>
    <r>
      <rPr>
        <rFont val="Calibri"/>
        <color theme="1"/>
        <sz val="11.0"/>
      </rPr>
      <t>Fiches de saisie des données</t>
    </r>
    <r>
      <rPr>
        <rFont val="Calibri"/>
        <b/>
        <color theme="1"/>
        <sz val="11.0"/>
      </rPr>
      <t xml:space="preserve">
</t>
    </r>
    <r>
      <rPr>
        <rFont val="Calibri"/>
        <color theme="1"/>
        <sz val="11.0"/>
      </rPr>
      <t>Norme et modes opératoire</t>
    </r>
  </si>
  <si>
    <t>Echantillonnage : équipement de pêche à l'électricité (héron / martin-pêcheur), épuisettes, récipients, ...
Biométrie : ichtyomètre, balance, bassines, aérateur, table...
Bateau pour les opérations embarquées (grands milieux)
Sécurité du chantier : EPI (gants isolants), balisage, talkie-walkie
autre matériel : GPS, télémètre ou décamètre, topofil, mire graduée, appareil photo, waders
Fiches de saisie terrain
Guide de détermination de la faune piscicole française d'eau douce</t>
  </si>
  <si>
    <t>Calculer l'indice invertébrés multimétrique (I2M2) qui contribue à l'évaluation de l'état écologique des eaux
Analyser la répartition spatiale et l'évolution temporelle des espèces (espèces protégées, EEE, ...)</t>
  </si>
  <si>
    <t>Prélèvement, tri et détermination des macro-invertébrés aquatiques en rivières peu profondes dans le cadre des réseaux de suivi de la qualité des cours d'eau - Normes NF T 90-333 et NF T 90-388.
Prélèvement de 12 échantillons élémentaires des habitats présents dans la station.
Mise en bocal et fixation à l'alcool.
Tri des échantillons en laboratoire pour séparer les invertébrés des éléments de substrat minéraux et végétaux.
Détermination des invertébrés à la loupe binoculaire et établissement de listes faunistiques.
Relevé et saisie de l'ensemble des données (terrain et laboratoire)</t>
  </si>
  <si>
    <r>
      <rPr>
        <rFont val="Calibri"/>
        <b/>
        <color theme="1"/>
        <sz val="11.0"/>
      </rPr>
      <t xml:space="preserve">Terrain : </t>
    </r>
    <r>
      <rPr>
        <rFont val="Calibri"/>
        <color theme="1"/>
        <sz val="11.0"/>
      </rPr>
      <t xml:space="preserve">Prélèvement : surber, tamis, alcool, bocaux, perches, haveneau
Sécurité du chantier : EPI (gilet de sauvetage, waders)
autre matériel : GPS, télémètre ou décamètre, appareil photo
</t>
    </r>
    <r>
      <rPr>
        <rFont val="Calibri"/>
        <b/>
        <color theme="1"/>
        <sz val="11.0"/>
      </rPr>
      <t xml:space="preserve">Tri·tamisage </t>
    </r>
    <r>
      <rPr>
        <rFont val="Calibri"/>
        <color theme="1"/>
        <sz val="11.0"/>
      </rPr>
      <t xml:space="preserve">: tamis, loupes, solution sucrée, pinces, verrerie
</t>
    </r>
    <r>
      <rPr>
        <rFont val="Calibri"/>
        <b/>
        <color theme="1"/>
        <sz val="11.0"/>
      </rPr>
      <t xml:space="preserve">Analyse </t>
    </r>
    <r>
      <rPr>
        <rFont val="Calibri"/>
        <color theme="1"/>
        <sz val="11.0"/>
      </rPr>
      <t xml:space="preserve">: loupe binoculaire, verrerie, pinces
</t>
    </r>
    <r>
      <rPr>
        <rFont val="Calibri"/>
        <b/>
        <color theme="1"/>
        <sz val="11.0"/>
      </rPr>
      <t xml:space="preserve">Global </t>
    </r>
    <r>
      <rPr>
        <rFont val="Calibri"/>
        <color theme="1"/>
        <sz val="11.0"/>
      </rPr>
      <t>:  Fiches de saisie des données
Norme et modes opératoire</t>
    </r>
  </si>
  <si>
    <t>77, 78, 91, 92, 94, 95</t>
  </si>
  <si>
    <t>Stations fixes représentatives des masses d'eau du territoire
- Ile-de-France: environ 200 (suivi en interne: environ 5 stations par an)
- Ensemble du territoire (hors IDF: départements 10, partiellement: 45, 51, 52): environ 330
(suivi en interne: environ 35 stations par an)</t>
  </si>
  <si>
    <t>Stations fixes représentatives des masses d'eau du territoire
34 stations en Ile-de-France</t>
  </si>
  <si>
    <t>Saisie des données des opérations dans l'application interne SIQ
Validation de la campagne de l'année n au premier semestre de l'année n+1
Validation niveau 1 par le responsable de l'opération
Validation niveau 2 par les responsables technique et qualité
Transmission à l'agence de l'eau Seine Normandie
dépot sur Naïades</t>
  </si>
  <si>
    <t>Naïades</t>
  </si>
  <si>
    <t>https://naiades.eaufrance.fr/acces-donnees%23/hydrobiologie</t>
  </si>
  <si>
    <t>Saisie des données des opérations sur https://aspe.eaufrance.fr
Validation de la campagne de l'année n au premier trimestre de l'année n+1
Validation niveau 1 par le responsable de l'opération
Validation niveau 2 par le responsable régional</t>
  </si>
  <si>
    <r>
      <rPr>
        <rFont val="Calibri"/>
        <color rgb="FF1155CC"/>
        <sz val="11.0"/>
        <u/>
      </rPr>
      <t>https://naiades.eaufrance.fr/acces-donnees#/hydrobiologie</t>
    </r>
  </si>
  <si>
    <t>Pilote du marché DCE: Agence de l'eau Seine-Normandie
prestataires du marché DCE: GREBE - Aquascop</t>
  </si>
  <si>
    <t>Stations fixes représentatives des masses d'eau du territoire
- Ile-de-France: environ 200 (suivi en interne: environ 5 stations par an)
- Ensemble du territoire (hors IDF: départements 10, partiellement: 45, 51, 52): environ 330 
(suivi en interne: environ 35 stations par an)</t>
  </si>
  <si>
    <t>Surveillance des cours d'eau - Macrophytes</t>
  </si>
  <si>
    <t>Hub'Eau - API Poisson</t>
  </si>
  <si>
    <r>
      <rPr>
        <rFont val="Calibri"/>
        <color rgb="FF1155CC"/>
        <sz val="11.0"/>
        <u/>
      </rPr>
      <t>https://hubeau.eaufrance.fr/page/api-poisson</t>
    </r>
  </si>
  <si>
    <t>Agence de l'eau Seine-Normandie
Aquascop-Hydrosphère : prestataires du lot 3 du marché national d'externalisation des pêches à l'électricité en cours d'eau</t>
  </si>
  <si>
    <t>Saisie des données des opérations dans l'application interne SIQ
Validation de la campagne de l'année n au premier semestre de l'année n+1
Validation niveau 1 par le responsable de l'opération
Validation niveau 2 par les responsables technique et qualité
Transmission à l'agence de l'eau Seine Normandie
dépot sur Naïade</t>
  </si>
  <si>
    <t>échantillonage</t>
  </si>
  <si>
    <t>Traitement</t>
  </si>
  <si>
    <t>Analyse</t>
  </si>
  <si>
    <t>échantillonnage</t>
  </si>
  <si>
    <r>
      <rPr>
        <rFont val="Calibri"/>
        <b/>
        <color theme="1"/>
        <sz val="11.0"/>
      </rPr>
      <t xml:space="preserve">échantillonage et analyse: </t>
    </r>
    <r>
      <rPr>
        <rFont val="Calibri"/>
        <color theme="1"/>
        <sz val="11.0"/>
      </rPr>
      <t xml:space="preserve">
Habilitation à la norme NF T 90-395
Formation avancée en détermination des différentes catégories de macrophytes (algues, bryophytes, plantes vasculaires)
</t>
    </r>
    <r>
      <rPr>
        <rFont val="Calibri"/>
        <b/>
        <color theme="1"/>
        <sz val="11.0"/>
      </rPr>
      <t>Accréditation obligatoire</t>
    </r>
    <r>
      <rPr>
        <rFont val="Calibri"/>
        <color theme="1"/>
        <sz val="11.0"/>
      </rPr>
      <t xml:space="preserve"> du laboratoire par le COFRAC</t>
    </r>
  </si>
  <si>
    <t>ROE</t>
  </si>
  <si>
    <t>Surveillance de la qualité de l’eau dans le cadre DCE</t>
  </si>
  <si>
    <t>RCS : suivi une fois tous les 2 ans (3 fois par cycle de gestion DCE de 6 ans)
RHP : suivi annuel</t>
  </si>
  <si>
    <t>https://ofb.gouv.fr/surveillance-de-la-qualite-de-eau-chimique-ecologique-dans-le-cadre-dce</t>
  </si>
  <si>
    <r>
      <rPr>
        <rFont val="Calibri"/>
        <b/>
        <color theme="1"/>
        <sz val="11.0"/>
      </rPr>
      <t xml:space="preserve">Animation nationale:
</t>
    </r>
    <r>
      <rPr>
        <rFont val="Calibri"/>
        <color theme="1"/>
        <sz val="11.0"/>
      </rPr>
      <t>GT macrophytes</t>
    </r>
    <r>
      <rPr>
        <rFont val="Calibri"/>
        <b/>
        <color theme="1"/>
        <sz val="11.0"/>
      </rPr>
      <t xml:space="preserve">
Laboratoire d'hydrobiologie IDF:
</t>
    </r>
    <r>
      <rPr>
        <rFont val="Calibri"/>
        <color theme="1"/>
        <sz val="11.0"/>
      </rPr>
      <t xml:space="preserve">Claire DAVID
Jean-Luc SUBERCHICOT
</t>
    </r>
    <r>
      <rPr>
        <rFont val="Calibri"/>
        <b/>
        <color theme="1"/>
        <sz val="11.0"/>
      </rPr>
      <t>Courriel du réseau:</t>
    </r>
    <r>
      <rPr>
        <rFont val="Calibri"/>
        <color theme="1"/>
        <sz val="11.0"/>
      </rPr>
      <t xml:space="preserve">
hydrobiologie.ile-de-france@ofb.gouv.fr</t>
    </r>
  </si>
  <si>
    <t>La pêche scientifique à l’électricité (milieux aquatiques continentaux)</t>
  </si>
  <si>
    <t>L'Indice Biologique Diatomées (IBD)</t>
  </si>
  <si>
    <t>https://ofb.gouv.fr/la-peche-scientifique-a-electricite-milieux-aquatiques-continentaux</t>
  </si>
  <si>
    <t>https://www.auvergne-rhone-alpes.developpement-durable.gouv.fr/IMG/pdf/PlaquetteIBD_cle79cf43.pdf</t>
  </si>
  <si>
    <t>Calculer l'indice biologique macrophytique en rivière (IBMR) qui contribue à l'évaluation de l'état écologique des eaux.
Analyser la répartition spatiale et l'évolution temporelle des espèces (espèces protégées, EEE, ...)</t>
  </si>
  <si>
    <t>Tri - Analyse</t>
  </si>
  <si>
    <t>Guide pratique de mise en oeuvre des opérations de pêche à l'électricité</t>
  </si>
  <si>
    <t>https://ofb.gouv.fr/doc/guide-pratique-de-mise-en-oeuvre-des-operations-de-peche-a-electricite-dans-le-cadre-des</t>
  </si>
  <si>
    <t>Les laboratoires d'hydrobiologie</t>
  </si>
  <si>
    <t>https://ofb.gouv.fr/les-laboratoires-hydrobiologie</t>
  </si>
  <si>
    <t>Détermination de l'indice biologique macrophytique en rivière - Norme NF T 90-395.
Relevé exhaustif des macrophytes présents dans la station.
Prélèvement et photographie d'échantillons de taxons.
Détermination à la loupe binoculaire et au microscope des échantillons recueillis sur le terrain. Cette analyse est effectuée dans les jours suivant le prélèvement pour bénéficier de taxons frais, non dégradés par des fixateurs.
Relevé et saisie de l'ensemble des données (terrain et laboratoire).</t>
  </si>
  <si>
    <r>
      <rPr>
        <rFont val="Calibri"/>
        <b/>
        <color theme="1"/>
        <sz val="11.0"/>
      </rPr>
      <t xml:space="preserve">Terrain : </t>
    </r>
    <r>
      <rPr>
        <rFont val="Calibri"/>
        <color theme="1"/>
        <sz val="11.0"/>
      </rPr>
      <t>aquascopes, bocaux de différentes tailles, perche téléscopique, rateau, loupes, pinces</t>
    </r>
    <r>
      <rPr>
        <rFont val="Calibri"/>
        <b/>
        <color theme="1"/>
        <sz val="11.0"/>
      </rPr>
      <t xml:space="preserve">
Sécurité du chantier : </t>
    </r>
    <r>
      <rPr>
        <rFont val="Calibri"/>
        <color theme="1"/>
        <sz val="11.0"/>
      </rPr>
      <t>EPI (gilet de sauvetage, waders)</t>
    </r>
    <r>
      <rPr>
        <rFont val="Calibri"/>
        <b/>
        <color theme="1"/>
        <sz val="11.0"/>
      </rPr>
      <t xml:space="preserve">
autre matériel : </t>
    </r>
    <r>
      <rPr>
        <rFont val="Calibri"/>
        <color theme="1"/>
        <sz val="11.0"/>
      </rPr>
      <t>GPS, télémètre ou décamètre, appareil photo</t>
    </r>
    <r>
      <rPr>
        <rFont val="Calibri"/>
        <b/>
        <color theme="1"/>
        <sz val="11.0"/>
      </rPr>
      <t xml:space="preserve">
Analyse : </t>
    </r>
    <r>
      <rPr>
        <rFont val="Calibri"/>
        <color theme="1"/>
        <sz val="11.0"/>
      </rPr>
      <t>loupe binoculaire, microscope, verrerie, pinces</t>
    </r>
    <r>
      <rPr>
        <rFont val="Calibri"/>
        <b/>
        <color theme="1"/>
        <sz val="11.0"/>
      </rPr>
      <t xml:space="preserve">
Global :  </t>
    </r>
    <r>
      <rPr>
        <rFont val="Calibri"/>
        <color theme="1"/>
        <sz val="11.0"/>
      </rPr>
      <t>Fiches de saisie des données
Norme et modes opératoire</t>
    </r>
  </si>
  <si>
    <t>Dataviz nationale</t>
  </si>
  <si>
    <t>https://ofb.gouv.fr/doc/dataviz-regard-sur-3-decennies-de-suivi-des-poissons-en-france-metropolitaine</t>
  </si>
  <si>
    <t>Suivis hydrobiologiques en Île-de-France</t>
  </si>
  <si>
    <t>https://srcidf-hydrobioidf.share.connect.posit.cloud</t>
  </si>
  <si>
    <t>https://srcidf-hydrobioidf.share.connect.posit.cloud/</t>
  </si>
  <si>
    <t>L'indice poissons rivière (IPR). Notice de présentation et d'utilisation</t>
  </si>
  <si>
    <t>https://www.documentation.eauetbiodiversite.fr/notice/l-indice-poissons-riviere-ipr-notice-de-presentation-et-d-utilisation0</t>
  </si>
  <si>
    <t>Stations fixes représentatives des masses d'eau du territoire
- Ile-de-France: environ 40 (suivi en interne: environ 5 stations par an)
- Ensemble du territoire (hors IDF: départements 10, partiellement: 45, 51, 52): environ 70
(suivi en interne: environ 10 stations par an)</t>
  </si>
  <si>
    <t>Observatoire national des étiages (ONDE)</t>
  </si>
  <si>
    <t>&lt; 5mn/station</t>
  </si>
  <si>
    <t>L’Observatoire national des étiages (ONDE), mis en place en 2012, est un dispositif complémentaire des stations hydrométriques. Les observations réalisées sont utiles aux pouvoirs publics pour la gestion de la ressource en eau en période de sécheresse, afin de limiter les impacts sur la faune et la flore aquatiques. Onde caractérise les étiages estivaux par l’observation du niveau d’écoulement de petits cours d’eau.</t>
  </si>
  <si>
    <t>Information sur le protocole terrain
Droit de saisie à la demande</t>
  </si>
  <si>
    <t>Animation &amp; Communication
Fourniture d’éléments techniques sur la sécheresse
Gestion des données</t>
  </si>
  <si>
    <t>Caractérisation des obstacles à l'écoulement</t>
  </si>
  <si>
    <t>Coordination
Synthèse des données
Contribution au BSH</t>
  </si>
  <si>
    <t>Observation
Saisie des données
Diffusion et présentation des données en CRE
Intégration de ONDE dans les ACS</t>
  </si>
  <si>
    <t>Apprécier et suivre l’évolution des conditions d’écoulement.
Aider à l’anticipation et à la gestion des situations de crise.</t>
  </si>
  <si>
    <r>
      <rPr>
        <rFont val="Calibri"/>
        <b/>
        <color theme="1"/>
        <sz val="11.0"/>
      </rPr>
      <t>Animation nationale:</t>
    </r>
    <r>
      <rPr>
        <rFont val="Calibri"/>
        <color theme="1"/>
        <sz val="11.0"/>
      </rPr>
      <t xml:space="preserve">
Céline NOWAK
</t>
    </r>
    <r>
      <rPr>
        <rFont val="Calibri"/>
        <b/>
        <color theme="1"/>
        <sz val="11.0"/>
      </rPr>
      <t>Animation régionale:</t>
    </r>
    <r>
      <rPr>
        <rFont val="Calibri"/>
        <color theme="1"/>
        <sz val="11.0"/>
      </rPr>
      <t xml:space="preserve">
Samuel DEMBSKI
</t>
    </r>
    <r>
      <rPr>
        <rFont val="Calibri"/>
        <b/>
        <color theme="1"/>
        <sz val="11.0"/>
      </rPr>
      <t xml:space="preserve">Correspondants départementaux:
</t>
    </r>
    <r>
      <rPr>
        <rFont val="Calibri"/>
        <color theme="1"/>
        <sz val="11.0"/>
      </rPr>
      <t xml:space="preserve">PPC: Arnaud LOIZE
77: Cyrille BOST
78-95: Paul RIVAUD
91: Alice PACAUD
</t>
    </r>
    <r>
      <rPr>
        <rFont val="Calibri"/>
        <b/>
        <color theme="1"/>
        <sz val="11.0"/>
      </rPr>
      <t>Assistance:</t>
    </r>
    <r>
      <rPr>
        <rFont val="Calibri"/>
        <color theme="1"/>
        <sz val="11.0"/>
      </rPr>
      <t xml:space="preserve">
assistance.onde@ofb.gouv.fr</t>
    </r>
  </si>
  <si>
    <t>Point de situation sur les secteurs en étiage lors des comités ressource en eau (CRE).
Les seuils de déclenchement des mesures de restriction en eau peuvent s’appuyer sur ces observations.
Contribution aux Bulletins de Situation Hydrologique (BSH): donnée complémentaire pour caractériser la situation hydrologique d’un territoire.</t>
  </si>
  <si>
    <t>Dispositif de suivi des bocages (DSB)</t>
  </si>
  <si>
    <t>Observation visuelle selon les modalités suivantes:
∙ Ecoulement visible (acceptable ou faible)
∙ Ecoulement non visible
∙ Assec
⚠️ L’appréciation peut varier selon les observateurs.</t>
  </si>
  <si>
    <t>Catalogue des stations (si disponible)</t>
  </si>
  <si>
    <t>Le ROE permet d’avoir une information spatialisée et standardisée sur les obstacles à l’écoulement des cours d’eau d’origine humaine (caractéristiques, usages, gestion). Cette information peut être complétée dans la BDOE.</t>
  </si>
  <si>
    <t>77, 78, 91, 94, 95</t>
  </si>
  <si>
    <t>Outil Géobs:
- Consultation: sur demande à l'assistance
- Saisie: information dispensée par les agents de la DR
- Validation: correspondants continuité formés</t>
  </si>
  <si>
    <t>Animation
Base de données</t>
  </si>
  <si>
    <t>Stations fixes représentatives des situations hydrologiques des petits cours d’eau (rangs de Strahler 1 à 4) d’un département
60 stations en Ile-de-France</t>
  </si>
  <si>
    <t>Animation locale
Saisie
Validation</t>
  </si>
  <si>
    <t>Collecter des informations objectives sur le nombre, la localisation et les caractéristiques des obstacles à l’écoulement sur les cours d’eau</t>
  </si>
  <si>
    <r>
      <rPr>
        <rFont val="Calibri"/>
        <b/>
        <color theme="1"/>
        <sz val="11.0"/>
      </rPr>
      <t>Animation nationale:</t>
    </r>
    <r>
      <rPr>
        <rFont val="Calibri"/>
        <color theme="1"/>
        <sz val="11.0"/>
      </rPr>
      <t xml:space="preserve">
Karl KREUTZENBERGER
</t>
    </r>
    <r>
      <rPr>
        <rFont val="Calibri"/>
        <b/>
        <color theme="1"/>
        <sz val="11.0"/>
      </rPr>
      <t>Animation régionale:</t>
    </r>
    <r>
      <rPr>
        <rFont val="Calibri"/>
        <color theme="1"/>
        <sz val="11.0"/>
      </rPr>
      <t xml:space="preserve">
Cédric MONDY
</t>
    </r>
    <r>
      <rPr>
        <rFont val="Calibri"/>
        <b/>
        <color theme="1"/>
        <sz val="11.0"/>
      </rPr>
      <t xml:space="preserve">Correspondants départementaux:
</t>
    </r>
    <r>
      <rPr>
        <rFont val="Calibri"/>
        <color theme="1"/>
        <sz val="11.0"/>
      </rPr>
      <t xml:space="preserve">PPC: Gaëtan MORNET
77: Cyrille BOST
78-95: Roxane BIANCHIN
91: Sébastien LANGUILLE
</t>
    </r>
    <r>
      <rPr>
        <rFont val="Calibri"/>
        <b/>
        <color theme="1"/>
        <sz val="11.0"/>
      </rPr>
      <t>Assistance:</t>
    </r>
    <r>
      <rPr>
        <rFont val="Calibri"/>
        <color theme="1"/>
        <sz val="11.0"/>
      </rPr>
      <t xml:space="preserve">
</t>
    </r>
    <r>
      <rPr>
        <rFont val="Calibri"/>
        <color theme="1"/>
        <sz val="10.0"/>
      </rPr>
      <t>assistance.geobs@ofb.gouv.fr</t>
    </r>
  </si>
  <si>
    <t>Le dispositif de suivi des bocages, initié en 2017, vise l'amélioration de la connaissance des paysages bocagers et le suivi de leurs écosystèmes associés. Après l'établissement d'une couche nationale de référence des linéaires de haies diffusée par l'IGN depuis 2020 et la cartographie des types de paysages bocagers, la phase actuelle doit établir des références locales qualitatives sur les haies. En Ile-de-France la densité en haies est très faible, souvent inférieure à 20 mètres linéaires par hectare. Les haies et bocages sont pourtant des milieux privilégiés par de nombreuses espèces et des facteurs de continuité écologique.</t>
  </si>
  <si>
    <t>Elaboration d’un référentiel national et un socle commun d’information. Estimer la pression ouvrage sur les cours d’eau.
Suivi des politiques de restauration de la continuité écologique
Calcul d’indicateurs de continuité écologique</t>
  </si>
  <si>
    <t>Caractérisation physique des ouvrages et de leurs annexes (dispositifs de franchissement...)
Caractérisation de leurs usages et modes de gestion
Animation du réseau de partenaires</t>
  </si>
  <si>
    <t>- Fiche terrain
- GPS
- Appareil photo
- Mire ou autre équipement permettant de mesurer la hauteur de chute</t>
  </si>
  <si>
    <t>Connaissance en botanique (végétation arborée et arbustives)</t>
  </si>
  <si>
    <t>Recueil de données
Saisie des données</t>
  </si>
  <si>
    <t>Suivre l’évolution quantitative et qualitative des territoires bocagers</t>
  </si>
  <si>
    <t>Saisie des observations sur https://onde.ofb.fr avant la fin du mois de l’observation</t>
  </si>
  <si>
    <t>Opportuniste ou plannifié</t>
  </si>
  <si>
    <t>Site officiel</t>
  </si>
  <si>
    <t>https://www.eaufrance.fr/observatoire-national-des-etiages</t>
  </si>
  <si>
    <r>
      <rPr>
        <rFont val="Calibri"/>
        <b/>
        <color theme="1"/>
        <sz val="11.0"/>
      </rPr>
      <t>Animation nationale:</t>
    </r>
    <r>
      <rPr>
        <rFont val="Calibri"/>
        <color theme="1"/>
        <sz val="11.0"/>
      </rPr>
      <t xml:space="preserve">
Sophie MORIN
Sylvain HAIE
</t>
    </r>
    <r>
      <rPr>
        <rFont val="Calibri"/>
        <b/>
        <color theme="1"/>
        <sz val="11.0"/>
      </rPr>
      <t>Animation régionale:</t>
    </r>
    <r>
      <rPr>
        <rFont val="Calibri"/>
        <color theme="1"/>
        <sz val="11.0"/>
      </rPr>
      <t xml:space="preserve">
Samuel DEMBSKI
</t>
    </r>
  </si>
  <si>
    <t>API Hubeau</t>
  </si>
  <si>
    <t>https://hubeau.eaufrance.fr/page/api-ecoulement</t>
  </si>
  <si>
    <t>Remontée de données des partenaires
Saisie sur GéObs (https://geobs.eaufrance.fr/)
Validation obligatoire par un agent OFB disposant du profil validation</t>
  </si>
  <si>
    <t xml:space="preserve">Suivi temporel de la qualité du bocage. 
Cibler les zones pour la mise en place de mesures de préservation / restauration. 
Evaluer l'impact des modes de gestion des écosystèmes bocagers.
Aide pour les documents de planification (Pacte en faveur de la haie), les politiques agricoles et la construction de l’observatoire de la haie. </t>
  </si>
  <si>
    <t>Catalogue de données du Sandre</t>
  </si>
  <si>
    <t>Caractérisation des haies d'une sélection de mailles de 1 km² (hors zones urbaines).
Pour 4/16ème de la surface de chacune des mailles :
- Localisation des haies, des alignements d’arbres et des modes d’occupation du sol.
- Description des haies : forme (selon la classification simplifiée disponible), emprise au sol,  composition, intensité de gestion, présence de facteurs favorables à la biodiversité...</t>
  </si>
  <si>
    <t>DRIEAT/DDT</t>
  </si>
  <si>
    <t>https://www.sandre.eaufrance.fr/atlas/srv/fre/catalog.search#/metadata/59057026-b40c-4cf9-9e3e-7296e0aa1a78</t>
  </si>
  <si>
    <t>Catalogue de données OFB</t>
  </si>
  <si>
    <t>- Tablette intégrant le fond orthophotographique de la maille + accès à l'outil de saisie
- Smartphone pour se repérer si nécessaire, faire de la prise de vue, avec application "Pl@ntnet" installée
- Guide botanique (flore forestière française par exemple)
- Télémètre
- Fiches de description des haies (en cas de panne de la tablette ou pour saisie a posteriori)
⚠️ Avertir le(les) propriétaires des parcelles où s'effectuent les relevés</t>
  </si>
  <si>
    <t>https://data.ofb.fr/catalogue/data-eaufrance/fre/catalog.search#/metadata/1006fb89-6dfe-4063-b601-0c510ad31077</t>
  </si>
  <si>
    <t>Agence de l’eau
DRIEAT
Syndicats de rivière
Fédérations de pêche
Collectivités</t>
  </si>
  <si>
    <t>Tableau de bord interne (NE PAS DIFFUSER)</t>
  </si>
  <si>
    <t>https://ofb-idf.github.io/PRR_ONDE/</t>
  </si>
  <si>
    <t>Sélection de mailles de 1km²</t>
  </si>
  <si>
    <t>complémentaire</t>
  </si>
  <si>
    <t>Saisie des relevés sur "adresse à préciser" directement sur le terrain</t>
  </si>
  <si>
    <t>hauteur de chute</t>
  </si>
  <si>
    <t>BD Haie</t>
  </si>
  <si>
    <t>https://geoservices.ign.fr/bdhaie</t>
  </si>
  <si>
    <t>usuel</t>
  </si>
  <si>
    <t>inventaire</t>
  </si>
  <si>
    <t>IGN</t>
  </si>
  <si>
    <t>Suivi usuel: 1 fois par mois, le 25 (+/- 2 jours)
Suivi complémentaire: en fonction des conditions hydrologiques</t>
  </si>
  <si>
    <t>A l'étiage pour la caractérisation des hauteurs de chute</t>
  </si>
  <si>
    <t>Plaquette de présentation (Serveur DR)</t>
  </si>
  <si>
    <t>La continuité écologique des cours d'eau</t>
  </si>
  <si>
    <t>file://ad.intra/dfs/COMMUNS/REGIONS/IDF/DR/05_CONNAISSANCE/ONDE/01_Documentation/ONDE_fiche%20technique.pdf</t>
  </si>
  <si>
    <t>https://ofb.gouv.fr/retablir-les-continuites-ecologiques</t>
  </si>
  <si>
    <t>Gestion quantitative de l'eau et sécheresses (intranet)</t>
  </si>
  <si>
    <t>https://intranet.ofb.fr/gestion-quantitative-de-leau-et-des-secheresses</t>
  </si>
  <si>
    <t>Bilans (serveur DR)</t>
  </si>
  <si>
    <t>file://ad.intra/dfs/COMMUNS/REGIONS/IDF/DR/05_CONNAISSANCE/ROE/04_Bilans</t>
  </si>
  <si>
    <t>Plaquette régionale</t>
  </si>
  <si>
    <t>La gestion de la sécheresse en 8 questions-réponses</t>
  </si>
  <si>
    <t>https://www.ofb.gouv.fr/la-gestion-de-la-secheresse-en-8-questions-reponses</t>
  </si>
  <si>
    <t>https://oai-gem.ofb.fr/exl-php/document-affiche/ofb_recherche_oai/OUVRE_DOC/62883?fic=doc00087270.pdf</t>
  </si>
  <si>
    <t>possible</t>
  </si>
  <si>
    <t>Fiches de synthèse de l'impact du manque d'eau sur la biodiversité (intranet)</t>
  </si>
  <si>
    <t>préférable</t>
  </si>
  <si>
    <t>https://intranet.ofb.fr/sites/default/files/Ressources/Th%C3%A9matiques/s%C3%A9cheresse/Fiches%20techniques_manquedeau_faune%20aquatique.pdf</t>
  </si>
  <si>
    <t>La méthode ICE</t>
  </si>
  <si>
    <t>https://ofb.gouv.fr/la-methode-informations-sur-la-continuite-ecologique-ice-diagnostiquer-la-franchissabilite-des</t>
  </si>
  <si>
    <t>https://ofb.gouv.fr/doc/dataviz-assechement-estival-des-petits-cours-eau-de-hexagone</t>
  </si>
  <si>
    <t>Bulletin de suivi hydrologique d'Île-de-France</t>
  </si>
  <si>
    <t>https://www.drieat.ile-de-france.developpement-durable.gouv.fr/bulletin-de-suivi-hydrologique-d-ile-de-france-r4864.html</t>
  </si>
  <si>
    <t>Observations opportunistes (en particulier avifaune)</t>
  </si>
  <si>
    <t>Un suivi tous les 6 ans.
Les relevés sont réalisés de préférence pendant la saison de végétation.</t>
  </si>
  <si>
    <t>Haies et bocages (Site OFB)</t>
  </si>
  <si>
    <t>https://ofb.gouv.fr/haies-et-bocages-entre-milieux-et-paysages</t>
  </si>
  <si>
    <t>Connaître la haie et le bocage</t>
  </si>
  <si>
    <t>https://ofb.gouv.fr/connaitre-la-haie-et-le-bocage-leurs-composantes-et-les-enjeux</t>
  </si>
  <si>
    <t>L'essentiel sur la haie</t>
  </si>
  <si>
    <t>https://ofb.gouv.fr/doc/essentiel-sur-la-haie</t>
  </si>
  <si>
    <t>Dispositif de suivi du bocage - Protocole</t>
  </si>
  <si>
    <t>file://ad.intra/dfs/COMMUNS/REGIONS/IDF/DR/05_CONNAISSANCE/HABITATS/Bocage/03_DSB/DNSB_TEST2021-NATIONAL.pdf</t>
  </si>
  <si>
    <t>Haies et bocages</t>
  </si>
  <si>
    <t>Atlas cartographique des densités de haies en Ile-de-France</t>
  </si>
  <si>
    <t>file://ad.intra/dfs/COMMUNS/REGIONS/IDF/DR/05_CONNAISSANCE/HABITATS/Bocage/02_ATLAS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</si>
</sst>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d\-m"/>
    <numFmt numFmtId="166" formatCode="dd/mm/yyyy"/>
    <numFmt numFmtId="167" formatCode="D/M/YYYY"/>
  </numFmts>
  <fonts count="43">
    <font>
      <sz val="11.0"/>
      <color theme="1"/>
      <name val="Calibri"/>
      <scheme val="minor"/>
    </font>
    <font>
      <b/>
      <sz val="14.0"/>
      <color rgb="FF0563C1"/>
      <name val="Calibri"/>
    </font>
    <font/>
    <font>
      <sz val="11.0"/>
      <color theme="1"/>
      <name val="Calibri"/>
    </font>
    <font>
      <sz val="18.0"/>
      <color rgb="FFFFFFFF"/>
      <name val="Calibri"/>
    </font>
    <font>
      <sz val="18.0"/>
      <color theme="0"/>
      <name val="Calibri"/>
    </font>
    <font>
      <b/>
      <sz val="14.0"/>
      <color theme="1"/>
      <name val="Calibri"/>
    </font>
    <font>
      <b/>
      <sz val="11.0"/>
      <color theme="1"/>
      <name val="Calibri"/>
    </font>
    <font>
      <sz val="11.0"/>
      <color rgb="FFFFE599"/>
      <name val="Calibri"/>
    </font>
    <font>
      <sz val="11.0"/>
      <color rgb="FF00FF00"/>
      <name val="Calibri"/>
    </font>
    <font>
      <sz val="11.0"/>
      <color rgb="FF38761D"/>
      <name val="Calibri"/>
    </font>
    <font>
      <sz val="11.0"/>
      <color rgb="FF3D85C6"/>
      <name val="Calibri"/>
    </font>
    <font>
      <sz val="11.0"/>
      <color rgb="FF351C75"/>
      <name val="Calibri"/>
    </font>
    <font>
      <b/>
      <sz val="10.0"/>
      <color rgb="FF000000"/>
      <name val="Calibri"/>
    </font>
    <font>
      <sz val="10.0"/>
      <color theme="1"/>
      <name val="Calibri"/>
    </font>
    <font>
      <i/>
      <sz val="11.0"/>
      <color theme="1"/>
      <name val="Calibri"/>
    </font>
    <font>
      <b/>
      <sz val="11.0"/>
      <color rgb="FF000000"/>
      <name val="Calibri"/>
    </font>
    <font>
      <sz val="11.0"/>
      <color rgb="FF000000"/>
      <name val="Calibri"/>
    </font>
    <font>
      <u/>
      <sz val="11.0"/>
      <color rgb="FF000000"/>
      <name val="Calibri"/>
    </font>
    <font>
      <b/>
      <sz val="10.0"/>
      <color theme="1"/>
      <name val="Calibri"/>
    </font>
    <font>
      <sz val="11.0"/>
      <color theme="6"/>
      <name val="Calibri"/>
    </font>
    <font>
      <sz val="11.0"/>
      <color rgb="FFA5A5A5"/>
      <name val="Calibri"/>
    </font>
    <font>
      <b/>
      <sz val="11.0"/>
      <color theme="0"/>
      <name val="Calibri"/>
    </font>
    <font>
      <sz val="11.0"/>
      <color rgb="FF0563C1"/>
      <name val="Calibri"/>
    </font>
    <font>
      <u/>
      <sz val="11.0"/>
      <color rgb="FF0563C1"/>
      <name val="Calibri"/>
    </font>
    <font>
      <u/>
      <sz val="11.0"/>
      <color rgb="FF0563C1"/>
      <name val="Calibri"/>
    </font>
    <font>
      <u/>
      <sz val="11.0"/>
      <color rgb="FF0563C1"/>
      <name val="Calibri"/>
    </font>
    <font>
      <u/>
      <sz val="11.0"/>
      <color rgb="FF0563C1"/>
      <name val="Calibri"/>
    </font>
    <font>
      <sz val="10.0"/>
      <color rgb="FF000000"/>
      <name val="Calibri"/>
    </font>
    <font>
      <u/>
      <sz val="11.0"/>
      <color rgb="FF0000FF"/>
      <name val="Calibri"/>
    </font>
    <font>
      <sz val="9.0"/>
      <color theme="1"/>
      <name val="Calibri"/>
    </font>
    <font>
      <u/>
      <sz val="11.0"/>
      <color rgb="FF0000FF"/>
      <name val="Calibri"/>
    </font>
    <font>
      <u/>
      <sz val="11.0"/>
      <color theme="10"/>
      <name val="Calibri"/>
    </font>
    <font>
      <u/>
      <sz val="11.0"/>
      <color rgb="FF0000FF"/>
      <name val="Calibri"/>
    </font>
    <font>
      <u/>
      <sz val="11.0"/>
      <color theme="10"/>
      <name val="Calibri"/>
    </font>
    <font>
      <u/>
      <sz val="11.0"/>
      <color rgb="FF0000FF"/>
      <name val="Calibri"/>
    </font>
    <font>
      <u/>
      <sz val="11.0"/>
      <color theme="10"/>
      <name val="Calibri"/>
    </font>
    <font>
      <u/>
      <sz val="11.0"/>
      <color rgb="FF0000FF"/>
      <name val="Calibri"/>
    </font>
    <font>
      <u/>
      <sz val="11.0"/>
      <color theme="10"/>
      <name val="Calibri"/>
    </font>
    <font>
      <sz val="8.0"/>
      <color theme="1"/>
      <name val="Calibri"/>
    </font>
    <font>
      <u/>
      <sz val="11.0"/>
      <color rgb="FF000000"/>
      <name val="Calibri"/>
    </font>
    <font>
      <b/>
      <sz val="9.0"/>
      <color theme="1"/>
      <name val="Calibri"/>
    </font>
    <font>
      <color theme="10"/>
      <name val="Calibri"/>
      <sz val="11.0"/>
      <u val="single"/>
    </font>
  </fonts>
  <fills count="11">
    <fill>
      <patternFill patternType="none"/>
    </fill>
    <fill>
      <patternFill patternType="lightGray"/>
    </fill>
    <fill>
      <patternFill patternType="solid">
        <fgColor rgb="FFFFFFFF"/>
        <bgColor rgb="FFFFFFFF"/>
      </patternFill>
    </fill>
    <fill>
      <patternFill patternType="solid">
        <fgColor theme="8"/>
        <bgColor theme="8"/>
      </patternFill>
    </fill>
    <fill>
      <patternFill patternType="solid">
        <fgColor theme="0"/>
        <bgColor theme="0"/>
      </patternFill>
    </fill>
    <fill>
      <patternFill patternType="solid">
        <fgColor rgb="FFFFE599"/>
        <bgColor rgb="FFFFE599"/>
      </patternFill>
    </fill>
    <fill>
      <patternFill patternType="solid">
        <fgColor rgb="FF00FF00"/>
        <bgColor rgb="FF00FF00"/>
      </patternFill>
    </fill>
    <fill>
      <patternFill patternType="solid">
        <fgColor rgb="FF38761D"/>
        <bgColor rgb="FF38761D"/>
      </patternFill>
    </fill>
    <fill>
      <patternFill patternType="solid">
        <fgColor rgb="FF3D85C6"/>
        <bgColor rgb="FF3D85C6"/>
      </patternFill>
    </fill>
    <fill>
      <patternFill patternType="solid">
        <fgColor rgb="FF351C75"/>
        <bgColor rgb="FF351C75"/>
      </patternFill>
    </fill>
    <fill>
      <patternFill patternType="solid">
        <fgColor rgb="FF5B9BD5"/>
        <bgColor rgb="FF5B9BD5"/>
      </patternFill>
    </fill>
  </fills>
  <borders count="77">
    <border/>
    <border>
      <left style="thick">
        <color rgb="FF0563C1"/>
      </left>
      <top style="thick">
        <color rgb="FF0563C1"/>
      </top>
      <bottom/>
    </border>
    <border>
      <top style="thick">
        <color rgb="FF0563C1"/>
      </top>
      <bottom/>
    </border>
    <border>
      <right style="thick">
        <color rgb="FF0563C1"/>
      </right>
      <top style="thick">
        <color rgb="FF0563C1"/>
      </top>
      <bottom/>
    </border>
    <border>
      <left/>
      <right/>
      <top/>
      <bottom/>
    </border>
    <border>
      <left style="thick">
        <color rgb="FF0563C1"/>
      </left>
      <right/>
      <top/>
      <bottom/>
    </border>
    <border>
      <left/>
      <right style="thick">
        <color rgb="FF0563C1"/>
      </right>
      <top/>
      <bottom/>
    </border>
    <border>
      <left/>
      <top/>
    </border>
    <border>
      <top/>
    </border>
    <border>
      <left style="thin">
        <color rgb="FF284E3F"/>
      </left>
      <right style="thin">
        <color rgb="FF356854"/>
      </right>
      <top style="thin">
        <color rgb="FF284E3F"/>
      </top>
      <bottom style="thin">
        <color rgb="FF284E3F"/>
      </bottom>
    </border>
    <border>
      <left style="thick">
        <color rgb="FF0563C1"/>
      </left>
      <top/>
      <bottom/>
    </border>
    <border>
      <top/>
      <bottom/>
    </border>
    <border>
      <left style="thin">
        <color rgb="FF356854"/>
      </left>
      <right style="thin">
        <color rgb="FF356854"/>
      </right>
      <top style="thin">
        <color rgb="FF284E3F"/>
      </top>
      <bottom style="thin">
        <color rgb="FF284E3F"/>
      </bottom>
    </border>
    <border>
      <right style="thick">
        <color rgb="FF0563C1"/>
      </right>
      <top/>
      <bottom/>
    </border>
    <border>
      <right/>
      <top/>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border>
    <border>
      <right/>
    </border>
    <border>
      <left style="thin">
        <color rgb="FFF6F8F9"/>
      </left>
      <right style="thin">
        <color rgb="FFF6F8F9"/>
      </right>
      <top style="thin">
        <color rgb="FFF6F8F9"/>
      </top>
      <bottom style="thin">
        <color rgb="FFF6F8F9"/>
      </bottom>
    </border>
    <border>
      <left/>
      <bottom/>
    </border>
    <border>
      <left style="thin">
        <color rgb="FFF6F8F9"/>
      </left>
      <right style="thin">
        <color rgb="FF284E3F"/>
      </right>
      <top style="thin">
        <color rgb="FFF6F8F9"/>
      </top>
      <bottom style="thin">
        <color rgb="FFF6F8F9"/>
      </bottom>
    </border>
    <border>
      <bottom/>
    </border>
    <border>
      <right/>
      <bottom/>
    </border>
    <border>
      <left style="medium">
        <color rgb="FF8EAADB"/>
      </left>
      <right/>
      <top/>
      <bottom/>
    </border>
    <border>
      <left/>
      <right style="medium">
        <color rgb="FF8EAADB"/>
      </right>
      <top/>
      <bottom/>
    </border>
    <border>
      <left/>
      <right/>
      <top/>
    </border>
    <border>
      <left/>
      <right/>
      <top/>
      <bottom style="medium">
        <color rgb="FF8EAADB"/>
      </bottom>
    </border>
    <border>
      <left/>
      <right/>
      <bottom/>
    </border>
    <border>
      <left style="medium">
        <color rgb="FF8EAADB"/>
      </left>
      <right/>
      <top style="medium">
        <color rgb="FF8EAADB"/>
      </top>
      <bottom/>
    </border>
    <border>
      <left/>
      <top style="medium">
        <color rgb="FF8EAADB"/>
      </top>
    </border>
    <border>
      <top style="medium">
        <color rgb="FF8EAADB"/>
      </top>
    </border>
    <border>
      <right style="medium">
        <color rgb="FF8EAADB"/>
      </right>
      <top style="medium">
        <color rgb="FF8EAADB"/>
      </top>
    </border>
    <border>
      <right style="medium">
        <color rgb="FF8EAADB"/>
      </right>
    </border>
    <border>
      <left style="medium">
        <color rgb="FF8EAADB"/>
      </left>
    </border>
    <border>
      <left style="thin">
        <color rgb="FF284E3F"/>
      </left>
      <right style="thin">
        <color rgb="FFFFFFFF"/>
      </right>
      <top style="thin">
        <color rgb="FFFFFFFF"/>
      </top>
      <bottom style="thin">
        <color rgb="FF284E3F"/>
      </bottom>
    </border>
    <border>
      <left style="medium">
        <color rgb="FF8EAADB"/>
      </left>
      <right style="medium">
        <color rgb="FF8EAADB"/>
      </right>
      <top/>
      <bottom/>
    </border>
    <border>
      <left style="thin">
        <color rgb="FFFFFFFF"/>
      </left>
      <right style="thin">
        <color rgb="FFFFFFFF"/>
      </right>
      <top style="thin">
        <color rgb="FFFFFFFF"/>
      </top>
      <bottom style="thin">
        <color rgb="FF284E3F"/>
      </bottom>
    </border>
    <border>
      <left style="thick">
        <color rgb="FF0563C1"/>
      </left>
      <top/>
      <bottom style="thick">
        <color rgb="FF0563C1"/>
      </bottom>
    </border>
    <border>
      <left/>
      <top/>
      <bottom/>
    </border>
    <border>
      <top/>
      <bottom style="thick">
        <color rgb="FF0563C1"/>
      </bottom>
    </border>
    <border>
      <right/>
      <top/>
      <bottom/>
    </border>
    <border>
      <left style="thin">
        <color rgb="FFFFFFFF"/>
      </left>
      <right style="thin">
        <color rgb="FF284E3F"/>
      </right>
      <top style="thin">
        <color rgb="FFFFFFFF"/>
      </top>
      <bottom style="thin">
        <color rgb="FF284E3F"/>
      </bottom>
    </border>
    <border>
      <right style="thick">
        <color rgb="FF0563C1"/>
      </right>
      <top/>
      <bottom style="thick">
        <color rgb="FF0563C1"/>
      </bottom>
    </border>
    <border>
      <left style="medium">
        <color rgb="FF8EAADB"/>
      </left>
      <right/>
      <top/>
      <bottom style="medium">
        <color rgb="FF8EAADB"/>
      </bottom>
    </border>
    <border>
      <left/>
      <bottom style="medium">
        <color rgb="FF8EAADB"/>
      </bottom>
    </border>
    <border>
      <bottom style="medium">
        <color rgb="FF8EAADB"/>
      </bottom>
    </border>
    <border>
      <right style="medium">
        <color rgb="FF8EAADB"/>
      </right>
      <bottom style="medium">
        <color rgb="FF8EAADB"/>
      </bottom>
    </border>
    <border>
      <left style="medium">
        <color rgb="FF8EAADB"/>
      </left>
      <right style="medium">
        <color rgb="FF8EAADB"/>
      </right>
      <top/>
    </border>
    <border>
      <left style="medium">
        <color rgb="FF8EAADB"/>
      </left>
      <top/>
    </border>
    <border>
      <left/>
      <right style="medium">
        <color rgb="FF8EAADB"/>
      </right>
      <top style="medium">
        <color rgb="FF8EAADB"/>
      </top>
      <bottom/>
    </border>
    <border>
      <left style="medium">
        <color rgb="FF8EAADB"/>
      </left>
      <right style="medium">
        <color rgb="FF8EAADB"/>
      </right>
    </border>
    <border>
      <right style="medium">
        <color rgb="FF8EAADB"/>
      </right>
      <top/>
    </border>
    <border>
      <left style="medium">
        <color rgb="FF8EAADB"/>
      </left>
      <right style="medium">
        <color rgb="FF8EAADB"/>
      </right>
      <bottom style="medium">
        <color rgb="FF8EAADB"/>
      </bottom>
    </border>
    <border>
      <left style="medium">
        <color rgb="FF8EAADB"/>
      </left>
      <bottom style="medium">
        <color rgb="FF8EAADB"/>
      </bottom>
    </border>
    <border>
      <right/>
      <bottom style="medium">
        <color rgb="FF8EAADB"/>
      </bottom>
    </border>
    <border>
      <left/>
      <right/>
      <top style="medium">
        <color rgb="FF8EAADB"/>
      </top>
      <bottom/>
    </border>
    <border>
      <left style="medium">
        <color rgb="FF8EAADB"/>
      </left>
      <top style="medium">
        <color rgb="FF8EAADB"/>
      </top>
      <bottom/>
    </border>
    <border>
      <top style="medium">
        <color rgb="FF8EAADB"/>
      </top>
      <bottom/>
    </border>
    <border>
      <right/>
      <top style="medium">
        <color rgb="FF8EAADB"/>
      </top>
      <bottom/>
    </border>
    <border>
      <right style="medium">
        <color rgb="FF8EAADB"/>
      </right>
      <top/>
      <bottom/>
    </border>
    <border>
      <left style="medium">
        <color rgb="FF8EAADB"/>
      </left>
      <top/>
      <bottom/>
    </border>
    <border>
      <right style="medium">
        <color rgb="FF8EAADB"/>
      </right>
      <bottom/>
    </border>
    <border>
      <left style="medium">
        <color rgb="FF8EAADB"/>
      </left>
      <top/>
      <bottom style="medium">
        <color rgb="FF6FA8DC"/>
      </bottom>
    </border>
    <border>
      <top/>
      <bottom style="medium">
        <color rgb="FF6FA8DC"/>
      </bottom>
    </border>
    <border>
      <right/>
      <top/>
      <bottom style="medium">
        <color rgb="FF6FA8DC"/>
      </bottom>
    </border>
    <border>
      <left/>
      <top/>
      <bottom style="medium">
        <color rgb="FF6FA8DC"/>
      </bottom>
    </border>
    <border>
      <right style="medium">
        <color rgb="FF8EAADB"/>
      </right>
      <top/>
      <bottom style="medium">
        <color rgb="FF6FA8DC"/>
      </bottom>
    </border>
    <border>
      <left style="medium">
        <color rgb="FF8EAADB"/>
      </left>
      <bottom/>
    </border>
    <border>
      <left/>
      <top style="medium">
        <color rgb="FF8EAADB"/>
      </top>
      <bottom/>
    </border>
    <border>
      <left style="thin">
        <color rgb="FF8EAADB"/>
      </left>
      <top/>
      <bottom/>
    </border>
    <border>
      <left/>
      <top style="thin">
        <color rgb="FF8EAADB"/>
      </top>
      <bottom/>
    </border>
    <border>
      <top style="thin">
        <color rgb="FF8EAADB"/>
      </top>
      <bottom/>
    </border>
    <border>
      <right/>
      <top style="thin">
        <color rgb="FF8EAADB"/>
      </top>
      <bottom/>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4" fillId="2" fontId="3" numFmtId="0" xfId="0" applyBorder="1" applyFill="1" applyFont="1"/>
    <xf borderId="4" fillId="3" fontId="3" numFmtId="0" xfId="0" applyBorder="1" applyFill="1" applyFont="1"/>
    <xf borderId="5" fillId="2" fontId="3" numFmtId="0" xfId="0" applyBorder="1" applyFill="1" applyFont="1"/>
    <xf borderId="6" fillId="2" fontId="3" numFmtId="0" xfId="0" applyBorder="1" applyFill="1" applyFont="1"/>
    <xf borderId="7" fillId="3" fontId="4" numFmtId="0" xfId="0" applyAlignment="1" applyBorder="1" applyFill="1" applyFont="1">
      <alignment horizontal="center" vertical="center"/>
    </xf>
    <xf borderId="8" fillId="0" fontId="2" numFmtId="0" xfId="0" applyBorder="1" applyFont="1"/>
    <xf borderId="9" fillId="0" fontId="3" numFmtId="0" xfId="0" applyAlignment="1" applyBorder="1" applyFont="1">
      <alignment horizontal="left" vertical="center"/>
    </xf>
    <xf borderId="10" fillId="2" fontId="3" numFmtId="0" xfId="0" applyBorder="1" applyFill="1" applyFont="1"/>
    <xf borderId="11" fillId="0" fontId="2" numFmtId="0" xfId="0" applyBorder="1" applyFont="1"/>
    <xf borderId="12" fillId="0" fontId="3" numFmtId="0" xfId="0" applyAlignment="1" applyBorder="1" applyFont="1">
      <alignment horizontal="left" vertical="center"/>
    </xf>
    <xf borderId="13" fillId="0" fontId="2" numFmtId="0" xfId="0" applyBorder="1" applyFont="1"/>
    <xf borderId="14" fillId="0" fontId="2" numFmtId="0" xfId="0" applyBorder="1" applyFont="1"/>
    <xf borderId="15" fillId="0" fontId="3" numFmtId="0" xfId="0" applyAlignment="1" applyBorder="1" applyFont="1">
      <alignment horizontal="left" vertical="center"/>
    </xf>
    <xf borderId="10" fillId="2" fontId="3" numFmtId="0" xfId="0" applyAlignment="1" applyBorder="1" applyFill="1" applyFont="1">
      <alignment shrinkToFit="0" wrapText="1"/>
    </xf>
    <xf borderId="16" fillId="0" fontId="3" numFmtId="0" xfId="0" applyAlignment="1" applyBorder="1" applyFont="1">
      <alignment vertical="center"/>
    </xf>
    <xf borderId="17" fillId="0" fontId="3" numFmtId="0" xfId="0" applyAlignment="1" applyBorder="1" applyFont="1">
      <alignment vertical="center"/>
    </xf>
    <xf borderId="7" fillId="3" fontId="5" numFmtId="0" xfId="0" applyAlignment="1" applyBorder="1" applyFill="1" applyFont="1">
      <alignment horizontal="center" vertical="center"/>
    </xf>
    <xf borderId="18" fillId="0" fontId="3" numFmtId="0" xfId="0" applyAlignment="1" applyBorder="1" applyFont="1">
      <alignment vertical="center"/>
    </xf>
    <xf borderId="0" fillId="0" fontId="3" numFmtId="0" xfId="0" applyFont="1"/>
    <xf borderId="19" fillId="0" fontId="3" numFmtId="0" xfId="0" applyAlignment="1" applyBorder="1" applyFont="1">
      <alignment vertical="center"/>
    </xf>
    <xf borderId="20" fillId="0" fontId="2" numFmtId="0" xfId="0" applyBorder="1" applyFont="1"/>
    <xf borderId="21" fillId="0" fontId="2" numFmtId="0" xfId="0" applyBorder="1" applyFont="1"/>
    <xf borderId="22" fillId="0" fontId="3" numFmtId="0" xfId="0" applyAlignment="1" applyBorder="1" applyFont="1">
      <alignment vertical="center"/>
    </xf>
    <xf borderId="23" fillId="0" fontId="2" numFmtId="0" xfId="0" applyBorder="1" applyFont="1"/>
    <xf borderId="24" fillId="0" fontId="3" numFmtId="0" xfId="0" applyAlignment="1" applyBorder="1" applyFont="1">
      <alignment vertical="center"/>
    </xf>
    <xf borderId="25" fillId="0" fontId="2" numFmtId="0" xfId="0" applyBorder="1" applyFont="1"/>
    <xf borderId="26" fillId="0" fontId="2" numFmtId="0" xfId="0" applyBorder="1" applyFont="1"/>
    <xf borderId="4" fillId="4" fontId="6" numFmtId="0" xfId="0" applyBorder="1" applyFill="1" applyFont="1"/>
    <xf borderId="4" fillId="4" fontId="3" numFmtId="0" xfId="0" applyBorder="1" applyFill="1" applyFont="1"/>
    <xf borderId="27" fillId="4" fontId="7" numFmtId="0" xfId="0" applyBorder="1" applyFill="1" applyFont="1"/>
    <xf borderId="28" fillId="4" fontId="3" numFmtId="0" xfId="0" applyAlignment="1" applyBorder="1" applyFill="1" applyFont="1">
      <alignment shrinkToFit="0" vertical="center" wrapText="1"/>
    </xf>
    <xf borderId="7" fillId="4" fontId="3" numFmtId="0" xfId="0" applyAlignment="1" applyBorder="1" applyFill="1" applyFont="1">
      <alignment horizontal="center" vertical="center"/>
    </xf>
    <xf borderId="5" fillId="2" fontId="3" numFmtId="0" xfId="0" applyAlignment="1" applyBorder="1" applyFill="1" applyFont="1">
      <alignment shrinkToFit="0" wrapText="1"/>
    </xf>
    <xf borderId="29" fillId="4" fontId="3" numFmtId="0" xfId="0" applyAlignment="1" applyBorder="1" applyFill="1" applyFont="1">
      <alignment horizontal="left" shrinkToFit="0" vertical="center" wrapText="1"/>
    </xf>
    <xf borderId="4" fillId="2" fontId="3" numFmtId="0" xfId="0" applyAlignment="1" applyBorder="1" applyFill="1" applyFont="1">
      <alignment shrinkToFit="0" wrapText="1"/>
    </xf>
    <xf borderId="7" fillId="4" fontId="3" numFmtId="0" xfId="0" applyAlignment="1" applyBorder="1" applyFill="1" applyFont="1">
      <alignment horizontal="center" shrinkToFit="0" vertical="center" wrapText="1"/>
    </xf>
    <xf borderId="6" fillId="2" fontId="3" numFmtId="0" xfId="0" applyAlignment="1" applyBorder="1" applyFill="1" applyFont="1">
      <alignment shrinkToFit="0" wrapText="1"/>
    </xf>
    <xf borderId="27" fillId="5" fontId="8" numFmtId="0" xfId="0" applyAlignment="1" applyBorder="1" applyFill="1" applyFont="1">
      <alignment horizontal="center" vertical="top"/>
    </xf>
    <xf borderId="4" fillId="6" fontId="9" numFmtId="0" xfId="0" applyAlignment="1" applyBorder="1" applyFill="1" applyFont="1">
      <alignment horizontal="center" vertical="top"/>
    </xf>
    <xf borderId="4" fillId="7" fontId="10" numFmtId="0" xfId="0" applyAlignment="1" applyBorder="1" applyFill="1" applyFont="1">
      <alignment horizontal="center" vertical="top"/>
    </xf>
    <xf borderId="4" fillId="8" fontId="11" numFmtId="0" xfId="0" applyAlignment="1" applyBorder="1" applyFill="1" applyFont="1">
      <alignment horizontal="center" vertical="top"/>
    </xf>
    <xf borderId="28" fillId="9" fontId="12" numFmtId="0" xfId="0" applyAlignment="1" applyBorder="1" applyFill="1" applyFont="1">
      <alignment horizontal="center" shrinkToFit="0" vertical="center" wrapText="1"/>
    </xf>
    <xf borderId="30" fillId="4" fontId="3" numFmtId="0" xfId="0" applyBorder="1" applyFill="1" applyFont="1"/>
    <xf borderId="31" fillId="0" fontId="2" numFmtId="0" xfId="0" applyBorder="1" applyFont="1"/>
    <xf borderId="27" fillId="4" fontId="13" numFmtId="0" xfId="0" applyAlignment="1" applyBorder="1" applyFill="1" applyFont="1">
      <alignment horizontal="center" vertical="top"/>
    </xf>
    <xf borderId="4" fillId="4" fontId="13" numFmtId="0" xfId="0" applyAlignment="1" applyBorder="1" applyFill="1" applyFont="1">
      <alignment horizontal="center" vertical="top"/>
    </xf>
    <xf borderId="28" fillId="4" fontId="13" numFmtId="0" xfId="0" applyAlignment="1" applyBorder="1" applyFill="1" applyFont="1">
      <alignment horizontal="center" shrinkToFit="0" vertical="center" wrapText="1"/>
    </xf>
    <xf borderId="32" fillId="4" fontId="7" numFmtId="0" xfId="0" applyAlignment="1" applyBorder="1" applyFill="1" applyFont="1">
      <alignment vertical="top"/>
    </xf>
    <xf borderId="33" fillId="4" fontId="3" numFmtId="0" xfId="0" applyAlignment="1" applyBorder="1" applyFill="1" applyFont="1">
      <alignment horizontal="left" shrinkToFit="0" vertical="top" wrapText="1"/>
    </xf>
    <xf borderId="34" fillId="0" fontId="2" numFmtId="0" xfId="0" applyBorder="1" applyFont="1"/>
    <xf borderId="35" fillId="0" fontId="2" numFmtId="0" xfId="0" applyBorder="1" applyFont="1"/>
    <xf borderId="33" fillId="4" fontId="14" numFmtId="0" xfId="0" applyAlignment="1" applyBorder="1" applyFill="1" applyFont="1">
      <alignment horizontal="left" shrinkToFit="0" vertical="top" wrapText="1"/>
    </xf>
    <xf borderId="27" fillId="4" fontId="3" numFmtId="0" xfId="0" applyBorder="1" applyFill="1" applyFont="1"/>
    <xf borderId="27" fillId="4" fontId="7" numFmtId="0" xfId="0" applyAlignment="1" applyBorder="1" applyFill="1" applyFont="1">
      <alignment vertical="top"/>
    </xf>
    <xf borderId="36" fillId="0" fontId="2" numFmtId="0" xfId="0" applyBorder="1" applyFont="1"/>
    <xf borderId="28" fillId="4" fontId="3" numFmtId="0" xfId="0" applyBorder="1" applyFill="1" applyFont="1"/>
    <xf borderId="4" fillId="4" fontId="7" numFmtId="0" xfId="0" applyBorder="1" applyFill="1" applyFont="1"/>
    <xf borderId="37" fillId="0" fontId="3" numFmtId="0" xfId="0" applyAlignment="1" applyBorder="1" applyFont="1">
      <alignment horizontal="left" shrinkToFit="0" vertical="top" wrapText="1"/>
    </xf>
    <xf borderId="38" fillId="0" fontId="3" numFmtId="0" xfId="0" applyAlignment="1" applyBorder="1" applyFont="1">
      <alignment vertical="center"/>
    </xf>
    <xf borderId="39" fillId="4" fontId="15" numFmtId="0" xfId="0" applyBorder="1" applyFill="1" applyFont="1"/>
    <xf borderId="40" fillId="0" fontId="3" numFmtId="0" xfId="0" applyAlignment="1" applyBorder="1" applyFont="1">
      <alignment vertical="center"/>
    </xf>
    <xf borderId="41" fillId="2" fontId="3" numFmtId="0" xfId="0" applyAlignment="1" applyBorder="1" applyFill="1" applyFont="1">
      <alignment shrinkToFit="0" wrapText="1"/>
    </xf>
    <xf borderId="42" fillId="4" fontId="15" numFmtId="0" xfId="0" applyAlignment="1" applyBorder="1" applyFill="1" applyFont="1">
      <alignment horizontal="left"/>
    </xf>
    <xf borderId="43" fillId="0" fontId="2" numFmtId="0" xfId="0" applyBorder="1" applyFont="1"/>
    <xf borderId="44" fillId="0" fontId="2" numFmtId="0" xfId="0" applyBorder="1" applyFont="1"/>
    <xf borderId="45" fillId="0" fontId="3" numFmtId="0" xfId="0" applyAlignment="1" applyBorder="1" applyFont="1">
      <alignment vertical="center"/>
    </xf>
    <xf borderId="46" fillId="0" fontId="2" numFmtId="0" xfId="0" applyBorder="1" applyFont="1"/>
    <xf borderId="37" fillId="0" fontId="2" numFmtId="0" xfId="0" applyBorder="1" applyFont="1"/>
    <xf borderId="47" fillId="4" fontId="7" numFmtId="0" xfId="0" applyAlignment="1" applyBorder="1" applyFill="1" applyFont="1">
      <alignment vertical="top"/>
    </xf>
    <xf borderId="48" fillId="0" fontId="2" numFmtId="0" xfId="0" applyBorder="1" applyFont="1"/>
    <xf borderId="49" fillId="0" fontId="2" numFmtId="0" xfId="0" applyBorder="1" applyFont="1"/>
    <xf borderId="50" fillId="0" fontId="2" numFmtId="0" xfId="0" applyBorder="1" applyFont="1"/>
    <xf borderId="42" fillId="2" fontId="3" numFmtId="0" xfId="0" applyAlignment="1" applyBorder="1" applyFill="1" applyFont="1">
      <alignment shrinkToFit="0" wrapText="1"/>
    </xf>
    <xf borderId="51" fillId="4" fontId="3" numFmtId="0" xfId="0" applyAlignment="1" applyBorder="1" applyFill="1" applyFont="1">
      <alignment horizontal="left" shrinkToFit="0" vertical="top" wrapText="1"/>
    </xf>
    <xf borderId="52" fillId="4" fontId="3" numFmtId="0" xfId="0" applyAlignment="1" applyBorder="1" applyFill="1" applyFont="1">
      <alignment horizontal="left" shrinkToFit="0" vertical="top" wrapText="1"/>
    </xf>
    <xf borderId="32" fillId="2" fontId="7" numFmtId="0" xfId="0" applyAlignment="1" applyBorder="1" applyFill="1" applyFont="1">
      <alignment vertical="top"/>
    </xf>
    <xf borderId="33" fillId="2" fontId="3" numFmtId="0" xfId="0" applyAlignment="1" applyBorder="1" applyFill="1" applyFont="1">
      <alignment horizontal="left" shrinkToFit="0" vertical="top" wrapText="1"/>
    </xf>
    <xf borderId="32" fillId="2" fontId="7" numFmtId="0" xfId="0" applyAlignment="1" applyBorder="1" applyFill="1" applyFont="1">
      <alignment shrinkToFit="0" vertical="top" wrapText="1"/>
    </xf>
    <xf borderId="53" fillId="2" fontId="7" numFmtId="0" xfId="0" applyAlignment="1" applyBorder="1" applyFill="1" applyFont="1">
      <alignment shrinkToFit="0" vertical="top" wrapText="1"/>
    </xf>
    <xf borderId="54" fillId="0" fontId="2" numFmtId="0" xfId="0" applyBorder="1" applyFont="1"/>
    <xf borderId="27" fillId="2" fontId="7" numFmtId="0" xfId="0" applyAlignment="1" applyBorder="1" applyFill="1" applyFont="1">
      <alignment vertical="top"/>
    </xf>
    <xf borderId="52" fillId="2" fontId="3" numFmtId="0" xfId="0" applyAlignment="1" applyBorder="1" applyFill="1" applyFont="1">
      <alignment horizontal="left" shrinkToFit="0" vertical="top" wrapText="1"/>
    </xf>
    <xf borderId="55" fillId="0" fontId="2" numFmtId="0" xfId="0" applyBorder="1" applyFont="1"/>
    <xf borderId="56" fillId="0" fontId="2" numFmtId="0" xfId="0" applyBorder="1" applyFont="1"/>
    <xf borderId="57" fillId="0" fontId="2" numFmtId="0" xfId="0" applyBorder="1" applyFont="1"/>
    <xf borderId="58" fillId="0" fontId="2" numFmtId="0" xfId="0" applyBorder="1" applyFont="1"/>
    <xf borderId="47" fillId="2" fontId="7" numFmtId="0" xfId="0" applyAlignment="1" applyBorder="1" applyFill="1" applyFont="1">
      <alignment vertical="top"/>
    </xf>
    <xf borderId="32" fillId="4" fontId="7" numFmtId="0" xfId="0" applyBorder="1" applyFill="1" applyFont="1"/>
    <xf borderId="59" fillId="4" fontId="3" numFmtId="0" xfId="0" applyBorder="1" applyFill="1" applyFont="1"/>
    <xf borderId="53" fillId="4" fontId="3" numFmtId="0" xfId="0" applyBorder="1" applyFill="1" applyFont="1"/>
    <xf borderId="60" fillId="2" fontId="7" numFmtId="0" xfId="0" applyAlignment="1" applyBorder="1" applyFill="1" applyFont="1">
      <alignment horizontal="left" vertical="top"/>
    </xf>
    <xf borderId="61" fillId="0" fontId="2" numFmtId="0" xfId="0" applyBorder="1" applyFont="1"/>
    <xf borderId="62" fillId="0" fontId="2" numFmtId="0" xfId="0" applyBorder="1" applyFont="1"/>
    <xf borderId="59" fillId="2" fontId="3" numFmtId="0" xfId="0" applyBorder="1" applyFill="1" applyFont="1"/>
    <xf borderId="53" fillId="2" fontId="3" numFmtId="0" xfId="0" applyBorder="1" applyFill="1" applyFont="1"/>
    <xf borderId="27" fillId="2" fontId="7" numFmtId="0" xfId="0" applyBorder="1" applyFill="1" applyFont="1"/>
    <xf borderId="42" fillId="2" fontId="3" numFmtId="0" xfId="0" applyBorder="1" applyFill="1" applyFont="1"/>
    <xf borderId="63" fillId="0" fontId="2" numFmtId="0" xfId="0" applyBorder="1" applyFont="1"/>
    <xf borderId="52" fillId="2" fontId="3" numFmtId="0" xfId="0" applyBorder="1" applyFill="1" applyFont="1"/>
    <xf borderId="42" fillId="2" fontId="16" numFmtId="0" xfId="0" applyAlignment="1" applyBorder="1" applyFill="1" applyFont="1">
      <alignment horizontal="left" shrinkToFit="0" vertical="top" wrapText="1"/>
    </xf>
    <xf borderId="7" fillId="2" fontId="17" numFmtId="0" xfId="0" applyAlignment="1" applyBorder="1" applyFill="1" applyFont="1">
      <alignment horizontal="left" shrinkToFit="0" vertical="top" wrapText="1"/>
    </xf>
    <xf borderId="7" fillId="4" fontId="3" numFmtId="0" xfId="0" applyAlignment="1" applyBorder="1" applyFill="1" applyFont="1">
      <alignment horizontal="left" shrinkToFit="0" vertical="center" wrapText="1"/>
    </xf>
    <xf borderId="64" fillId="2" fontId="17" numFmtId="0" xfId="0" applyAlignment="1" applyBorder="1" applyFill="1" applyFont="1">
      <alignment shrinkToFit="0" vertical="top" wrapText="1"/>
    </xf>
    <xf borderId="42" fillId="2" fontId="17" numFmtId="0" xfId="0" applyAlignment="1" applyBorder="1" applyFill="1" applyFont="1">
      <alignment shrinkToFit="0" vertical="top" wrapText="1"/>
    </xf>
    <xf borderId="32" fillId="2" fontId="7" numFmtId="0" xfId="0" applyBorder="1" applyFill="1" applyFont="1"/>
    <xf borderId="42" fillId="2" fontId="18" numFmtId="0" xfId="0" applyAlignment="1" applyBorder="1" applyFill="1" applyFont="1">
      <alignment shrinkToFit="0" vertical="top" wrapText="1"/>
    </xf>
    <xf borderId="59" fillId="2" fontId="7" numFmtId="0" xfId="0" applyAlignment="1" applyBorder="1" applyFill="1" applyFont="1">
      <alignment vertical="top"/>
    </xf>
    <xf borderId="4" fillId="2" fontId="7" numFmtId="0" xfId="0" applyAlignment="1" applyBorder="1" applyFill="1" applyFont="1">
      <alignment horizontal="center"/>
    </xf>
    <xf borderId="27" fillId="2" fontId="19" numFmtId="0" xfId="0" applyAlignment="1" applyBorder="1" applyFill="1" applyFont="1">
      <alignment vertical="top"/>
    </xf>
    <xf borderId="4" fillId="2" fontId="20" numFmtId="0" xfId="0" applyAlignment="1" applyBorder="1" applyFill="1" applyFont="1">
      <alignment horizontal="center"/>
    </xf>
    <xf borderId="4" fillId="2" fontId="21" numFmtId="0" xfId="0" applyAlignment="1" applyBorder="1" applyFill="1" applyFont="1">
      <alignment horizontal="center"/>
    </xf>
    <xf borderId="65" fillId="0" fontId="2" numFmtId="0" xfId="0" applyBorder="1" applyFont="1"/>
    <xf borderId="66" fillId="2" fontId="17" numFmtId="0" xfId="0" applyAlignment="1" applyBorder="1" applyFill="1" applyFont="1">
      <alignment shrinkToFit="0" vertical="top" wrapText="1"/>
    </xf>
    <xf borderId="67" fillId="0" fontId="2" numFmtId="0" xfId="0" applyBorder="1" applyFont="1"/>
    <xf borderId="68" fillId="0" fontId="2" numFmtId="0" xfId="0" applyBorder="1" applyFont="1"/>
    <xf borderId="69" fillId="2" fontId="17" numFmtId="0" xfId="0" applyAlignment="1" applyBorder="1" applyFill="1" applyFont="1">
      <alignment shrinkToFit="0" vertical="top" wrapText="1"/>
    </xf>
    <xf borderId="70" fillId="0" fontId="2" numFmtId="0" xfId="0" applyBorder="1" applyFont="1"/>
    <xf borderId="52" fillId="2" fontId="3" numFmtId="0" xfId="0" applyAlignment="1" applyBorder="1" applyFill="1" applyFont="1">
      <alignment horizontal="center" shrinkToFit="0" vertical="center" wrapText="1"/>
    </xf>
    <xf borderId="71" fillId="0" fontId="2" numFmtId="0" xfId="0" applyBorder="1" applyFont="1"/>
    <xf borderId="4" fillId="3" fontId="22" numFmtId="0" xfId="0" applyBorder="1" applyFill="1" applyFont="1"/>
    <xf borderId="72" fillId="3" fontId="23" numFmtId="0" xfId="0" applyAlignment="1" applyBorder="1" applyFill="1" applyFont="1">
      <alignment horizontal="left" shrinkToFit="0" vertical="center" wrapText="1"/>
    </xf>
    <xf borderId="42" fillId="3" fontId="22" numFmtId="0" xfId="0" applyBorder="1" applyFill="1" applyFont="1"/>
    <xf borderId="42" fillId="3" fontId="23" numFmtId="0" xfId="0" applyAlignment="1" applyBorder="1" applyFill="1" applyFont="1">
      <alignment horizontal="left" shrinkToFit="0" vertical="center" wrapText="1"/>
    </xf>
    <xf borderId="42" fillId="3" fontId="3" numFmtId="0" xfId="0" applyAlignment="1" applyBorder="1" applyFill="1" applyFont="1">
      <alignment horizontal="left"/>
    </xf>
    <xf borderId="72" fillId="3" fontId="24" numFmtId="0" xfId="0" applyAlignment="1" applyBorder="1" applyFill="1" applyFont="1">
      <alignment horizontal="left" readingOrder="0" shrinkToFit="0" vertical="center" wrapText="1"/>
    </xf>
    <xf borderId="42" fillId="3" fontId="25" numFmtId="0" xfId="0" applyAlignment="1" applyBorder="1" applyFill="1" applyFont="1">
      <alignment horizontal="left" shrinkToFit="0" vertical="center" wrapText="1"/>
    </xf>
    <xf borderId="42" fillId="3" fontId="3" numFmtId="164" xfId="0" applyAlignment="1" applyBorder="1" applyFill="1" applyFont="1" applyNumberFormat="1">
      <alignment horizontal="left"/>
    </xf>
    <xf borderId="7" fillId="4" fontId="3" numFmtId="165" xfId="0" applyAlignment="1" applyBorder="1" applyFill="1" applyFont="1" applyNumberFormat="1">
      <alignment horizontal="center" shrinkToFit="0" vertical="center" wrapText="1"/>
    </xf>
    <xf borderId="7" fillId="4" fontId="3" numFmtId="0" xfId="0" applyAlignment="1" applyBorder="1" applyFill="1" applyFont="1">
      <alignment horizontal="left" shrinkToFit="0" vertical="top" wrapText="1"/>
    </xf>
    <xf borderId="42" fillId="3" fontId="26" numFmtId="0" xfId="0" applyAlignment="1" applyBorder="1" applyFill="1" applyFont="1">
      <alignment horizontal="left" readingOrder="0" shrinkToFit="0" vertical="center" wrapText="1"/>
    </xf>
    <xf borderId="33" fillId="2" fontId="14" numFmtId="0" xfId="0" applyAlignment="1" applyBorder="1" applyFill="1" applyFont="1">
      <alignment horizontal="left" shrinkToFit="0" vertical="top" wrapText="1"/>
    </xf>
    <xf borderId="7" fillId="4" fontId="14" numFmtId="0" xfId="0" applyAlignment="1" applyBorder="1" applyFill="1" applyFont="1">
      <alignment horizontal="right" shrinkToFit="0" vertical="center" wrapText="1"/>
    </xf>
    <xf borderId="72" fillId="3" fontId="27" numFmtId="0" xfId="0" applyAlignment="1" applyBorder="1" applyFill="1" applyFont="1">
      <alignment horizontal="left" shrinkToFit="0" vertical="center" wrapText="1"/>
    </xf>
    <xf borderId="7" fillId="2" fontId="28" numFmtId="0" xfId="0" applyAlignment="1" applyBorder="1" applyFill="1" applyFont="1">
      <alignment horizontal="left" shrinkToFit="0" vertical="top" wrapText="1"/>
    </xf>
    <xf borderId="42" fillId="2" fontId="29" numFmtId="0" xfId="0" applyAlignment="1" applyBorder="1" applyFill="1" applyFont="1">
      <alignment shrinkToFit="0" vertical="top" wrapText="1"/>
    </xf>
    <xf borderId="52" fillId="2" fontId="30" numFmtId="0" xfId="0" applyAlignment="1" applyBorder="1" applyFill="1" applyFont="1">
      <alignment horizontal="left" shrinkToFit="0" vertical="center" wrapText="1"/>
    </xf>
    <xf borderId="42" fillId="3" fontId="31" numFmtId="0" xfId="0" applyAlignment="1" applyBorder="1" applyFill="1" applyFont="1">
      <alignment horizontal="left" shrinkToFit="0" vertical="center" wrapText="1"/>
    </xf>
    <xf borderId="42" fillId="2" fontId="3" numFmtId="0" xfId="0" applyAlignment="1" applyBorder="1" applyFill="1" applyFont="1">
      <alignment readingOrder="0"/>
    </xf>
    <xf borderId="7" fillId="2" fontId="17" numFmtId="0" xfId="0" applyAlignment="1" applyBorder="1" applyFill="1" applyFont="1">
      <alignment horizontal="left" readingOrder="0" shrinkToFit="0" vertical="top" wrapText="1"/>
    </xf>
    <xf borderId="42" fillId="2" fontId="32" numFmtId="0" xfId="0" applyAlignment="1" applyBorder="1" applyFill="1" applyFont="1">
      <alignment shrinkToFit="0" vertical="top" wrapText="1"/>
    </xf>
    <xf borderId="73" fillId="2" fontId="17" numFmtId="0" xfId="0" applyAlignment="1" applyBorder="1" applyFill="1" applyFont="1">
      <alignment vertical="top"/>
    </xf>
    <xf borderId="0" fillId="0" fontId="33" numFmtId="0" xfId="0" applyAlignment="1" applyFont="1">
      <alignment vertical="top"/>
    </xf>
    <xf borderId="52" fillId="2" fontId="3" numFmtId="0" xfId="0" applyAlignment="1" applyBorder="1" applyFill="1" applyFont="1">
      <alignment horizontal="left" readingOrder="0" shrinkToFit="0" vertical="top" wrapText="1"/>
    </xf>
    <xf borderId="72" fillId="3" fontId="34" numFmtId="0" xfId="0" applyAlignment="1" applyBorder="1" applyFill="1" applyFont="1">
      <alignment horizontal="left" readingOrder="0" shrinkToFit="0" vertical="center" wrapText="1"/>
    </xf>
    <xf borderId="74" fillId="10" fontId="23" numFmtId="0" xfId="0" applyAlignment="1" applyBorder="1" applyFill="1" applyFont="1">
      <alignment horizontal="left"/>
    </xf>
    <xf borderId="75" fillId="0" fontId="2" numFmtId="0" xfId="0" applyBorder="1" applyFont="1"/>
    <xf borderId="76" fillId="0" fontId="2" numFmtId="0" xfId="0" applyBorder="1" applyFont="1"/>
    <xf borderId="72" fillId="3" fontId="35" numFmtId="0" xfId="0" applyAlignment="1" applyBorder="1" applyFill="1" applyFont="1">
      <alignment horizontal="left" readingOrder="0" shrinkToFit="0" vertical="center" wrapText="1"/>
    </xf>
    <xf borderId="42" fillId="10" fontId="23" numFmtId="0" xfId="0" applyAlignment="1" applyBorder="1" applyFill="1" applyFont="1">
      <alignment horizontal="left"/>
    </xf>
    <xf borderId="42" fillId="3" fontId="36" numFmtId="0" xfId="0" applyAlignment="1" applyBorder="1" applyFill="1" applyFont="1">
      <alignment horizontal="left" shrinkToFit="0" vertical="center" wrapText="1"/>
    </xf>
    <xf borderId="42" fillId="3" fontId="37" numFmtId="0" xfId="0" applyAlignment="1" applyBorder="1" applyFill="1" applyFont="1">
      <alignment horizontal="left" readingOrder="0" shrinkToFit="0" vertical="center" wrapText="1"/>
    </xf>
    <xf borderId="42" fillId="3" fontId="38" numFmtId="0" xfId="0" applyAlignment="1" applyBorder="1" applyFill="1" applyFont="1">
      <alignment horizontal="left" readingOrder="0" shrinkToFit="0" vertical="center" wrapText="1"/>
    </xf>
    <xf borderId="42" fillId="10" fontId="23" numFmtId="0" xfId="0" applyAlignment="1" applyBorder="1" applyFill="1" applyFont="1">
      <alignment horizontal="left" readingOrder="0"/>
    </xf>
    <xf borderId="42" fillId="3" fontId="3" numFmtId="166" xfId="0" applyAlignment="1" applyBorder="1" applyFill="1" applyFont="1" applyNumberFormat="1">
      <alignment horizontal="left" readingOrder="0"/>
    </xf>
    <xf borderId="42" fillId="3" fontId="3" numFmtId="167" xfId="0" applyAlignment="1" applyBorder="1" applyFill="1" applyFont="1" applyNumberFormat="1">
      <alignment horizontal="left"/>
    </xf>
    <xf borderId="42" fillId="3" fontId="3" numFmtId="0" xfId="0" applyAlignment="1" applyBorder="1" applyFill="1" applyFont="1">
      <alignment horizontal="left" shrinkToFit="0" vertical="center" wrapText="1"/>
    </xf>
    <xf borderId="7" fillId="3" fontId="4" numFmtId="0" xfId="0" applyAlignment="1" applyBorder="1" applyFill="1" applyFont="1">
      <alignment horizontal="right" vertical="center"/>
    </xf>
    <xf borderId="33" fillId="4" fontId="39" numFmtId="0" xfId="0" applyAlignment="1" applyBorder="1" applyFill="1" applyFont="1">
      <alignment horizontal="left" shrinkToFit="0" vertical="top" wrapText="1"/>
    </xf>
    <xf borderId="42" fillId="2" fontId="40" numFmtId="0" xfId="0" applyAlignment="1" applyBorder="1" applyFill="1" applyFont="1">
      <alignment readingOrder="0" shrinkToFit="0" vertical="top" wrapText="1"/>
    </xf>
    <xf quotePrefix="1" borderId="52" fillId="4" fontId="3" numFmtId="0" xfId="0" applyAlignment="1" applyBorder="1" applyFill="1" applyFont="1">
      <alignment horizontal="left" shrinkToFit="0" vertical="top" wrapText="1"/>
    </xf>
    <xf borderId="27" fillId="2" fontId="41" numFmtId="0" xfId="0" applyAlignment="1" applyBorder="1" applyFill="1" applyFont="1">
      <alignment vertical="top"/>
    </xf>
    <xf quotePrefix="1" borderId="7" fillId="4" fontId="3" numFmtId="0" xfId="0" applyAlignment="1" applyBorder="1" applyFill="1" applyFont="1">
      <alignment horizontal="left" shrinkToFit="0" vertical="center" wrapText="1"/>
    </xf>
    <xf borderId="52" fillId="2" fontId="14" numFmtId="0" xfId="0" applyAlignment="1" applyBorder="1" applyFill="1" applyFont="1">
      <alignment horizontal="center" shrinkToFit="0" vertical="center" wrapText="1"/>
    </xf>
    <xf borderId="42" fillId="3" fontId="23" numFmtId="0" xfId="0" applyAlignment="1" applyBorder="1" applyFill="1" applyFont="1">
      <alignment horizontal="left" readingOrder="0" shrinkToFit="0" vertical="center" wrapText="1"/>
    </xf>
    <xf borderId="42" fillId="3" fontId="3" numFmtId="164" xfId="0" applyAlignment="1" applyBorder="1" applyFill="1" applyFont="1" applyNumberFormat="1">
      <alignment horizontal="left" readingOrder="0"/>
    </xf>
    <xf applyAlignment="1" applyBorder="1" applyFill="1" applyFont="1" borderId="72" fillId="3" fontId="42" numFmtId="0" xfId="0">
      <alignment horizontal="left" shrinkToFit="0" vertical="center" wrapText="1"/>
    </xf>
    <xf applyAlignment="1" applyBorder="1" applyFill="1" applyFont="1" borderId="42" fillId="3" fontId="42" numFmtId="0" xfId="0">
      <alignment horizontal="left" shrinkToFit="0" vertical="center" wrapText="1"/>
    </xf>
    <xf applyAlignment="1" applyBorder="1" applyFill="1" applyFont="1" borderId="64" fillId="2" fontId="42" numFmtId="0" xfId="0">
      <alignment shrinkToFit="0" vertical="top" wrapText="1"/>
    </xf>
    <xf applyAlignment="1" applyBorder="1" applyFill="1" applyFont="1" borderId="74" fillId="10" fontId="42" numFmtId="0" xfId="0">
      <alignment horizontal="left"/>
    </xf>
    <xf applyAlignment="1" applyBorder="1" applyFill="1" applyFont="1" borderId="42" fillId="10" fontId="42" numFmtId="0" xfId="0">
      <alignment horizontal="left" readingOrder="0"/>
    </xf>
    <xf applyAlignment="1" applyBorder="1" applyFill="1" applyFont="1" borderId="42" fillId="10" fontId="42" numFmtId="0" xfId="0">
      <alignment horizontal="left"/>
    </xf>
    <xf applyAlignment="1" applyBorder="1" applyFill="1" applyFont="1" borderId="73" fillId="2" fontId="42" numFmtId="0" xfId="0">
      <alignment vertical="top"/>
    </xf>
    <xf applyAlignment="1" applyBorder="1" applyFill="1" applyFont="1" borderId="42" fillId="3" fontId="42" numFmtId="0" xfId="0">
      <alignment horizontal="left" readingOrder="0" shrinkToFit="0" vertical="center" wrapText="1"/>
    </xf>
  </cellXfs>
  <cellStyles count="1">
    <cellStyle xfId="0" name="Normal" builtinId="0"/>
  </cellStyles>
  <dxfs count="12">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D9EAD3"/>
          <bgColor rgb="FFD9EAD3"/>
        </patternFill>
      </fill>
      <border/>
    </dxf>
    <dxf>
      <font/>
      <fill>
        <patternFill patternType="solid">
          <fgColor rgb="FFB6D7A8"/>
          <bgColor rgb="FFB6D7A8"/>
        </patternFill>
      </fill>
      <border/>
    </dxf>
    <dxf>
      <font/>
      <fill>
        <patternFill patternType="solid">
          <fgColor rgb="FFCFE2F3"/>
          <bgColor rgb="FFCFE2F3"/>
        </patternFill>
      </fill>
      <border/>
    </dxf>
    <dxf>
      <font/>
      <fill>
        <patternFill patternType="solid">
          <fgColor rgb="FFD9D2E9"/>
          <bgColor rgb="FFD9D2E9"/>
        </patternFill>
      </fill>
      <border/>
    </dxf>
    <dxf>
      <font/>
      <fill>
        <patternFill patternType="solid">
          <fgColor rgb="FFFFF2CC"/>
          <bgColor rgb="FFFFF2CC"/>
        </patternFill>
      </fill>
      <border/>
    </dxf>
    <dxf>
      <font/>
      <fill>
        <patternFill patternType="solid">
          <fgColor theme="6"/>
          <bgColor theme="6"/>
        </patternFill>
      </fill>
      <border/>
    </dxf>
    <dxf>
      <font>
        <color theme="0"/>
      </font>
      <fill>
        <patternFill patternType="none"/>
      </fill>
      <border/>
    </dxf>
    <dxf>
      <font>
        <color rgb="FFFFFFFF"/>
      </font>
      <fill>
        <patternFill patternType="none"/>
      </fill>
      <border/>
    </dxf>
  </dxfs>
  <tableStyles count="1" defaultTableStyle="TableStyleMedium2" defaultPivotStyle="PivotStyleLight16">
    <tableStyle count="3" pivot="0" name="suivis-style">
      <tableStyleElement dxfId="1" type="headerRow"/>
      <tableStyleElement dxfId="2" type="firstRowStripe"/>
      <tableStyleElement dxfId="3" type="secondRowStripe"/>
    </tableStyle>
  </table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drawings/_rels/drawing4.xml.rels><?xml version="1.0" encoding="UTF-8" standalone="yes"?><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5.png"/></Relationships>
</file>

<file path=xl/drawings/_rels/drawing5.xml.rels><?xml version="1.0" encoding="UTF-8" standalone="yes"?><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10.png"/><Relationship Id="rId5" Type="http://schemas.openxmlformats.org/officeDocument/2006/relationships/image" Target="../media/image18.jpg"/></Relationships>
</file>

<file path=xl/drawings/_rels/drawing6.xml.rels><?xml version="1.0" encoding="UTF-8" standalone="yes"?><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6.png"/></Relationships>
</file>

<file path=xl/drawings/_rels/drawing7.xml.rels><?xml version="1.0" encoding="UTF-8" standalone="yes"?><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8.png"/><Relationship Id="rId5" Type="http://schemas.openxmlformats.org/officeDocument/2006/relationships/image" Target="../media/image6.png"/></Relationships>
</file>

<file path=xl/drawings/_rels/drawing8.xml.rels><?xml version="1.0" encoding="UTF-8" standalone="yes"?><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11.png"/><Relationship Id="rId5" Type="http://schemas.openxmlformats.org/officeDocument/2006/relationships/image" Target="../media/image4.png"/></Relationships>
</file>

<file path=xl/drawings/_rels/drawing9.xml.rels><?xml version="1.0" encoding="UTF-8" standalone="yes"?><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7.png"/></Relationships>
</file>

<file path=xl/drawings/_rels/drawing10.xml.rels><?xml version="1.0" encoding="UTF-8" standalone="yes"?><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6.png"/><Relationship Id="rId5" Type="http://schemas.openxmlformats.org/officeDocument/2006/relationships/image" Target="../media/image9.jpg"/></Relationships>
</file>

<file path=xl/drawings/_rels/drawing11.xml.rels><?xml version="1.0" encoding="UTF-8" standalone="yes"?><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6.png"/><Relationship Id="rId5" Type="http://schemas.openxmlformats.org/officeDocument/2006/relationships/image" Target="../media/image12.jpg"/></Relationships>
</file>

<file path=xl/drawings/_rels/drawing12.xml.rels><?xml version="1.0" encoding="UTF-8" standalone="yes"?><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6.png"/><Relationship Id="rId5" Type="http://schemas.openxmlformats.org/officeDocument/2006/relationships/image" Target="../media/image13.jpg"/></Relationships>
</file>

<file path=xl/drawings/_rels/drawing13.xml.rels><?xml version="1.0" encoding="UTF-8" standalone="yes"?><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14.png"/><Relationship Id="rId5" Type="http://schemas.openxmlformats.org/officeDocument/2006/relationships/image" Target="../media/image15.png"/></Relationships>
</file>

<file path=xl/drawings/_rels/drawing14.xml.rels><?xml version="1.0" encoding="UTF-8" standalone="yes"?><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6.png"/></Relationships>
</file>

<file path=xl/drawings/_rels/drawing15.xml.rels><?xml version="1.0" encoding="UTF-8" standalone="yes"?><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17.png"/><Relationship Id="rId5" Type="http://schemas.openxmlformats.org/officeDocument/2006/relationships/image" Target="../media/image16.png"/></Relationships>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590550</xdr:colOff>
      <xdr:row>28</xdr:row>
      <xdr:rowOff>19050</xdr:rowOff>
    </xdr:from>
    <xdr:ext cx="342900" cy="2428875"/>
    <xdr:sp>
      <xdr:nvSpPr>
        <xdr:cNvPr id="3" name="Shape 3"/>
        <xdr:cNvSpPr/>
      </xdr:nvSpPr>
      <xdr:spPr>
        <a:xfrm>
          <a:off x="5179313" y="2570325"/>
          <a:ext cx="333375" cy="2419350"/>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47775"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180975</xdr:colOff>
      <xdr:row>23</xdr:row>
      <xdr:rowOff>-200025</xdr:rowOff>
    </xdr:from>
    <xdr:ext cx="2762250" cy="24003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590550</xdr:colOff>
      <xdr:row>28</xdr:row>
      <xdr:rowOff>19050</xdr:rowOff>
    </xdr:from>
    <xdr:ext cx="342900" cy="2428875"/>
    <xdr:sp>
      <xdr:nvSpPr>
        <xdr:cNvPr id="3" name="Shape 3"/>
        <xdr:cNvSpPr/>
      </xdr:nvSpPr>
      <xdr:spPr>
        <a:xfrm>
          <a:off x="5179313" y="2570325"/>
          <a:ext cx="333375" cy="2419350"/>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47775"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21</xdr:row>
      <xdr:rowOff>200025</xdr:rowOff>
    </xdr:from>
    <xdr:ext cx="2695575" cy="2695575"/>
    <xdr:pic>
      <xdr:nvPicPr>
        <xdr:cNvPr id="0" name="image1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9525</xdr:colOff>
      <xdr:row>4</xdr:row>
      <xdr:rowOff>228600</xdr:rowOff>
    </xdr:from>
    <xdr:ext cx="1676400" cy="1038225"/>
    <xdr:pic>
      <xdr:nvPicPr>
        <xdr:cNvPr id="0" name="image18.jp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590550</xdr:colOff>
      <xdr:row>28</xdr:row>
      <xdr:rowOff>19050</xdr:rowOff>
    </xdr:from>
    <xdr:ext cx="342900" cy="2428875"/>
    <xdr:sp>
      <xdr:nvSpPr>
        <xdr:cNvPr id="3" name="Shape 3"/>
        <xdr:cNvSpPr/>
      </xdr:nvSpPr>
      <xdr:spPr>
        <a:xfrm>
          <a:off x="5179313" y="2570325"/>
          <a:ext cx="333375" cy="2419350"/>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47775"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180975</xdr:colOff>
      <xdr:row>21</xdr:row>
      <xdr:rowOff>200025</xdr:rowOff>
    </xdr:from>
    <xdr:ext cx="2762250" cy="240030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590550</xdr:colOff>
      <xdr:row>28</xdr:row>
      <xdr:rowOff>19050</xdr:rowOff>
    </xdr:from>
    <xdr:ext cx="342900" cy="2428875"/>
    <xdr:sp>
      <xdr:nvSpPr>
        <xdr:cNvPr id="3" name="Shape 3"/>
        <xdr:cNvSpPr/>
      </xdr:nvSpPr>
      <xdr:spPr>
        <a:xfrm>
          <a:off x="5179313" y="2570325"/>
          <a:ext cx="333375" cy="2419350"/>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47775"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9525</xdr:colOff>
      <xdr:row>4</xdr:row>
      <xdr:rowOff>228600</xdr:rowOff>
    </xdr:from>
    <xdr:ext cx="1628775" cy="1143000"/>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19050</xdr:colOff>
      <xdr:row>22</xdr:row>
      <xdr:rowOff>38100</xdr:rowOff>
    </xdr:from>
    <xdr:ext cx="2762250" cy="2400300"/>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590550</xdr:colOff>
      <xdr:row>28</xdr:row>
      <xdr:rowOff>19050</xdr:rowOff>
    </xdr:from>
    <xdr:ext cx="342900" cy="2428875"/>
    <xdr:sp>
      <xdr:nvSpPr>
        <xdr:cNvPr id="3" name="Shape 3"/>
        <xdr:cNvSpPr/>
      </xdr:nvSpPr>
      <xdr:spPr>
        <a:xfrm>
          <a:off x="5179313" y="2570325"/>
          <a:ext cx="333375" cy="2419350"/>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47775"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9525</xdr:colOff>
      <xdr:row>4</xdr:row>
      <xdr:rowOff>228600</xdr:rowOff>
    </xdr:from>
    <xdr:ext cx="1685925" cy="1171575"/>
    <xdr:pic>
      <xdr:nvPicPr>
        <xdr:cNvPr id="0" name="image1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180975</xdr:colOff>
      <xdr:row>23</xdr:row>
      <xdr:rowOff>-200025</xdr:rowOff>
    </xdr:from>
    <xdr:ext cx="2800350" cy="2438400"/>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590550</xdr:colOff>
      <xdr:row>28</xdr:row>
      <xdr:rowOff>19050</xdr:rowOff>
    </xdr:from>
    <xdr:ext cx="342900" cy="2428875"/>
    <xdr:sp>
      <xdr:nvSpPr>
        <xdr:cNvPr id="3" name="Shape 3"/>
        <xdr:cNvSpPr/>
      </xdr:nvSpPr>
      <xdr:spPr>
        <a:xfrm>
          <a:off x="5179313" y="2570325"/>
          <a:ext cx="333375" cy="2419350"/>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47775"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22</xdr:row>
      <xdr:rowOff>0</xdr:rowOff>
    </xdr:from>
    <xdr:ext cx="2876550" cy="2333625"/>
    <xdr:pic>
      <xdr:nvPicPr>
        <xdr:cNvPr id="0" name="image7.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590550</xdr:colOff>
      <xdr:row>28</xdr:row>
      <xdr:rowOff>19050</xdr:rowOff>
    </xdr:from>
    <xdr:ext cx="342900" cy="2428875"/>
    <xdr:sp>
      <xdr:nvSpPr>
        <xdr:cNvPr id="4" name="Shape 4"/>
        <xdr:cNvSpPr/>
      </xdr:nvSpPr>
      <xdr:spPr>
        <a:xfrm>
          <a:off x="5179313" y="2570325"/>
          <a:ext cx="333375" cy="2419350"/>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47775"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19050</xdr:colOff>
      <xdr:row>22</xdr:row>
      <xdr:rowOff>180975</xdr:rowOff>
    </xdr:from>
    <xdr:ext cx="2762250" cy="240030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342900</xdr:colOff>
      <xdr:row>4</xdr:row>
      <xdr:rowOff>152400</xdr:rowOff>
    </xdr:from>
    <xdr:ext cx="1009650" cy="1352550"/>
    <xdr:pic>
      <xdr:nvPicPr>
        <xdr:cNvPr id="0" name="image9.jp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590550</xdr:colOff>
      <xdr:row>28</xdr:row>
      <xdr:rowOff>19050</xdr:rowOff>
    </xdr:from>
    <xdr:ext cx="342900" cy="2428875"/>
    <xdr:sp>
      <xdr:nvSpPr>
        <xdr:cNvPr id="4" name="Shape 4"/>
        <xdr:cNvSpPr/>
      </xdr:nvSpPr>
      <xdr:spPr>
        <a:xfrm>
          <a:off x="5179313" y="2570325"/>
          <a:ext cx="333375" cy="2419350"/>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47775"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22</xdr:row>
      <xdr:rowOff>0</xdr:rowOff>
    </xdr:from>
    <xdr:ext cx="2762250" cy="240030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238125</xdr:colOff>
      <xdr:row>6</xdr:row>
      <xdr:rowOff>19050</xdr:rowOff>
    </xdr:from>
    <xdr:ext cx="1285875" cy="1123950"/>
    <xdr:pic>
      <xdr:nvPicPr>
        <xdr:cNvPr descr="C:\Users\CLAIRE~1.DAV\AppData\Local\Temp\{3F441AF1-D98A-4CA8-B45C-8E575AE89C59}.tmp" id="0" name="image12.jp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590550</xdr:colOff>
      <xdr:row>28</xdr:row>
      <xdr:rowOff>19050</xdr:rowOff>
    </xdr:from>
    <xdr:ext cx="342900" cy="2428875"/>
    <xdr:sp>
      <xdr:nvSpPr>
        <xdr:cNvPr id="4" name="Shape 4"/>
        <xdr:cNvSpPr/>
      </xdr:nvSpPr>
      <xdr:spPr>
        <a:xfrm>
          <a:off x="5179313" y="2570325"/>
          <a:ext cx="333375" cy="2419350"/>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47775"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22</xdr:row>
      <xdr:rowOff>0</xdr:rowOff>
    </xdr:from>
    <xdr:ext cx="2762250" cy="240030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9525</xdr:colOff>
      <xdr:row>5</xdr:row>
      <xdr:rowOff>123825</xdr:rowOff>
    </xdr:from>
    <xdr:ext cx="1838325" cy="1028700"/>
    <xdr:pic>
      <xdr:nvPicPr>
        <xdr:cNvPr id="0" name="image13.jp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590550</xdr:colOff>
      <xdr:row>28</xdr:row>
      <xdr:rowOff>19050</xdr:rowOff>
    </xdr:from>
    <xdr:ext cx="342900" cy="2428875"/>
    <xdr:sp>
      <xdr:nvSpPr>
        <xdr:cNvPr id="3" name="Shape 3"/>
        <xdr:cNvSpPr/>
      </xdr:nvSpPr>
      <xdr:spPr>
        <a:xfrm>
          <a:off x="5179313" y="2570325"/>
          <a:ext cx="333375" cy="2419350"/>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47775"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238125</xdr:colOff>
      <xdr:row>5</xdr:row>
      <xdr:rowOff>57150</xdr:rowOff>
    </xdr:from>
    <xdr:ext cx="1143000" cy="1143000"/>
    <xdr:pic>
      <xdr:nvPicPr>
        <xdr:cNvPr id="0" name="image1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180975</xdr:colOff>
      <xdr:row>21</xdr:row>
      <xdr:rowOff>200025</xdr:rowOff>
    </xdr:from>
    <xdr:ext cx="2781300" cy="2400300"/>
    <xdr:pic>
      <xdr:nvPicPr>
        <xdr:cNvPr id="0" name="image15.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590550</xdr:colOff>
      <xdr:row>28</xdr:row>
      <xdr:rowOff>19050</xdr:rowOff>
    </xdr:from>
    <xdr:ext cx="342900" cy="2428875"/>
    <xdr:sp>
      <xdr:nvSpPr>
        <xdr:cNvPr id="3" name="Shape 3"/>
        <xdr:cNvSpPr/>
      </xdr:nvSpPr>
      <xdr:spPr>
        <a:xfrm>
          <a:off x="5179313" y="2570325"/>
          <a:ext cx="333375" cy="2419350"/>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47775"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171450</xdr:colOff>
      <xdr:row>21</xdr:row>
      <xdr:rowOff>200025</xdr:rowOff>
    </xdr:from>
    <xdr:ext cx="2762250" cy="240030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590550</xdr:colOff>
      <xdr:row>28</xdr:row>
      <xdr:rowOff>19050</xdr:rowOff>
    </xdr:from>
    <xdr:ext cx="342900" cy="2428875"/>
    <xdr:sp>
      <xdr:nvSpPr>
        <xdr:cNvPr id="3" name="Shape 3"/>
        <xdr:cNvSpPr/>
      </xdr:nvSpPr>
      <xdr:spPr>
        <a:xfrm>
          <a:off x="5179313" y="2570325"/>
          <a:ext cx="333375" cy="2419350"/>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47775" cy="609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152400</xdr:colOff>
      <xdr:row>5</xdr:row>
      <xdr:rowOff>152400</xdr:rowOff>
    </xdr:from>
    <xdr:ext cx="1400175" cy="790575"/>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180975</xdr:colOff>
      <xdr:row>21</xdr:row>
      <xdr:rowOff>200025</xdr:rowOff>
    </xdr:from>
    <xdr:ext cx="2743200" cy="2743200"/>
    <xdr:pic>
      <xdr:nvPicPr>
        <xdr:cNvPr id="0" name="image16.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ype="http://schemas.openxmlformats.org/officeDocument/2006/relationships/hyperlink" Target="https://openobs.mnhn.fr/" TargetMode="External"/><Relationship Id="rId2" Type="http://schemas.openxmlformats.org/officeDocument/2006/relationships/hyperlink" Target="https://geonature.arb-idf.fr/geonature/" TargetMode="External"/><Relationship Id="rId3" Type="http://schemas.openxmlformats.org/officeDocument/2006/relationships/hyperlink" Target="https://ofb.gouv.fr/especes/chat-forestier-felis-silvestris-silvestris" TargetMode="External"/><Relationship Id="rId4" Type="http://schemas.openxmlformats.org/officeDocument/2006/relationships/hyperlink" Target="https://ged.ofb.fr/share/page/site/etude-chat-forestier-idf/dashboard" TargetMode="External"/><Relationship Id="rId5" Type="http://schemas.openxmlformats.org/officeDocument/2006/relationships/hyperlink" Target="https://oai-gem.ofb.fr/exl-php/document-affiche/ofb_recherche_oai/OUVRE_DOC/49974?fic=doc00073302.pdf" TargetMode="External"/><Relationship Id="rId6" Type="http://schemas.openxmlformats.org/officeDocument/2006/relationships/hyperlink" Target="https://ged.ofb.fr/share/s/sY4zG36QS1aDJ34fKNlrhw" TargetMode="External"/><Relationship Id="rId7" Type="http://schemas.openxmlformats.org/officeDocument/2006/relationships/hyperlink" Target="https://www.youtube.com/watch?v=UopppCJfUHA" TargetMode="External"/><Relationship Id="rId8" Type="http://schemas.openxmlformats.org/officeDocument/2006/relationships/drawing" Target="../drawings/drawing4.xml"/><Relationship Id="rId1h" Type="http://schemas.openxmlformats.org/officeDocument/2006/relationships/hyperlink" Target="https://openobs.mnhn.fr/" TargetMode="External"/><Relationship Id="rId2h" Type="http://schemas.openxmlformats.org/officeDocument/2006/relationships/hyperlink" Target="https://geonature.arb-idf.fr/geonature/" TargetMode="External"/><Relationship Id="rId3h" Type="http://schemas.openxmlformats.org/officeDocument/2006/relationships/hyperlink" Target="https://ofb.gouv.fr/especes/chat-forestier-felis-silvestris-silvestris" TargetMode="External"/><Relationship Id="rId4h" Type="http://schemas.openxmlformats.org/officeDocument/2006/relationships/hyperlink" Target="https://ged.ofb.fr/share/page/site/etude-chat-forestier-idf/dashboard" TargetMode="External"/><Relationship Id="rId5h" Type="http://schemas.openxmlformats.org/officeDocument/2006/relationships/hyperlink" Target="https://oai-gem.ofb.fr/exl-php/document-affiche/ofb_recherche_oai/OUVRE_DOC/49974?fic=doc00073302.pdf" TargetMode="External"/><Relationship Id="rId6h" Type="http://schemas.openxmlformats.org/officeDocument/2006/relationships/hyperlink" Target="https://ged.ofb.fr/share/s/sY4zG36QS1aDJ34fKNlrhw" TargetMode="External"/><Relationship Id="rId7h" Type="http://schemas.openxmlformats.org/officeDocument/2006/relationships/hyperlink" Target="https://www.youtube.com/watch?v=UopppCJfUHA"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carmen.carmencarto.fr/38/Castor.map" TargetMode="External"/><Relationship Id="rId2" Type="http://schemas.openxmlformats.org/officeDocument/2006/relationships/hyperlink" Target="https://ofb.gouv.fr/reseau-castor" TargetMode="External"/><Relationship Id="rId3" Type="http://schemas.openxmlformats.org/officeDocument/2006/relationships/hyperlink" Target="https://ged.ofb.fr/share/page/site/dridf-rseau-partenarial-castor/dashboard" TargetMode="External"/><Relationship Id="rId4" Type="http://schemas.openxmlformats.org/officeDocument/2006/relationships/hyperlink" Target="https://ofb.gouv.fr/especes/castor-europe-castor-fiber" TargetMode="External"/><Relationship Id="rId5" Type="http://schemas.openxmlformats.org/officeDocument/2006/relationships/hyperlink" Target="https://ged.ofb.fr/share/s/giB4EPFIRPmsQZiGFeYY0A" TargetMode="External"/><Relationship Id="rId6" Type="http://schemas.openxmlformats.org/officeDocument/2006/relationships/hyperlink" Target="http://geo.ofb.fr/rezopmcc" TargetMode="External"/><Relationship Id="rId7" Type="http://schemas.openxmlformats.org/officeDocument/2006/relationships/drawing" Target="../drawings/drawing5.xml"/><Relationship Id="rId1h" Type="http://schemas.openxmlformats.org/officeDocument/2006/relationships/hyperlink" Target="https://carmen.carmencarto.fr/38/Castor.map" TargetMode="External"/><Relationship Id="rId2h" Type="http://schemas.openxmlformats.org/officeDocument/2006/relationships/hyperlink" Target="https://ofb.gouv.fr/reseau-castor" TargetMode="External"/><Relationship Id="rId3h" Type="http://schemas.openxmlformats.org/officeDocument/2006/relationships/hyperlink" Target="https://ged.ofb.fr/share/page/site/dridf-rseau-partenarial-castor/dashboard" TargetMode="External"/><Relationship Id="rId4h" Type="http://schemas.openxmlformats.org/officeDocument/2006/relationships/hyperlink" Target="https://ofb.gouv.fr/especes/castor-europe-castor-fiber" TargetMode="External"/><Relationship Id="rId5h" Type="http://schemas.openxmlformats.org/officeDocument/2006/relationships/hyperlink" Target="https://ged.ofb.fr/share/s/giB4EPFIRPmsQZiGFeYY0A" TargetMode="External"/><Relationship Id="rId6h" Type="http://schemas.openxmlformats.org/officeDocument/2006/relationships/hyperlink" Target="http://geo.ofb.fr/rezopmcc"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https://professionnels.ofb.fr/fr/node/1089" TargetMode="External"/><Relationship Id="rId2" Type="http://schemas.openxmlformats.org/officeDocument/2006/relationships/hyperlink" Target="https://ofb.gouv.fr/reseau-petits-et-mesocarnivores" TargetMode="External"/><Relationship Id="rId3" Type="http://schemas.openxmlformats.org/officeDocument/2006/relationships/hyperlink" Target="http://geo.ofb.fr/rezopmcc" TargetMode="External"/><Relationship Id="rId4" Type="http://schemas.openxmlformats.org/officeDocument/2006/relationships/drawing" Target="../drawings/drawing6.xml"/><Relationship Id="rId1h" Type="http://schemas.openxmlformats.org/officeDocument/2006/relationships/hyperlink" Target="https://professionnels.ofb.fr/fr/node/1089" TargetMode="External"/><Relationship Id="rId2h" Type="http://schemas.openxmlformats.org/officeDocument/2006/relationships/hyperlink" Target="https://ofb.gouv.fr/reseau-petits-et-mesocarnivores" TargetMode="External"/><Relationship Id="rId3h" Type="http://schemas.openxmlformats.org/officeDocument/2006/relationships/hyperlink" Target="http://geo.ofb.fr/rezopmcc"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https://www.loupfrance.fr/carte-des-indices-de-presence-transmis-au-reseau-loup-lynx/" TargetMode="External"/><Relationship Id="rId2" Type="http://schemas.openxmlformats.org/officeDocument/2006/relationships/hyperlink" Target="https://www.loupfrance.fr/" TargetMode="External"/><Relationship Id="rId3" Type="http://schemas.openxmlformats.org/officeDocument/2006/relationships/hyperlink" Target="https://agriculture.gouv.fr/plan-loup-un-nouveau-cadre-national-dactions-pour-renforcer-la-coexistence-du-loup-et-des-activites" TargetMode="External"/><Relationship Id="rId4" Type="http://schemas.openxmlformats.org/officeDocument/2006/relationships/drawing" Target="../drawings/drawing7.xml"/><Relationship Id="rId1h" Type="http://schemas.openxmlformats.org/officeDocument/2006/relationships/hyperlink" Target="https://www.loupfrance.fr/carte-des-indices-de-presence-transmis-au-reseau-loup-lynx/" TargetMode="External"/><Relationship Id="rId2h" Type="http://schemas.openxmlformats.org/officeDocument/2006/relationships/hyperlink" Target="https://www.loupfrance.fr/" TargetMode="External"/><Relationship Id="rId3h" Type="http://schemas.openxmlformats.org/officeDocument/2006/relationships/hyperlink" Target="https://agriculture.gouv.fr/plan-loup-un-nouveau-cadre-national-dactions-pour-renforcer-la-coexistence-du-loup-et-des-activites"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https://professionnels.ofb.fr/fr/node/1273" TargetMode="External"/><Relationship Id="rId2" Type="http://schemas.openxmlformats.org/officeDocument/2006/relationships/hyperlink" Target="https://ofb.gouv.fr/reseau-becasse" TargetMode="External"/><Relationship Id="rId3" Type="http://schemas.openxmlformats.org/officeDocument/2006/relationships/hyperlink" Target="https://ofb.gouv.fr/especes/becasse-des-bois-scolopax-rusticola" TargetMode="External"/><Relationship Id="rId4" Type="http://schemas.openxmlformats.org/officeDocument/2006/relationships/hyperlink" Target="https://drive.google.com/file/d/1PqClJnFQb2zpZGFF9P2s93YpivuMclmu/view" TargetMode="External"/><Relationship Id="rId5" Type="http://schemas.openxmlformats.org/officeDocument/2006/relationships/hyperlink" Target="https://inpn.mnhn.fr/docs/cahab/fiches/Becasse-desbois.pdf" TargetMode="External"/><Relationship Id="rId6" Type="http://schemas.openxmlformats.org/officeDocument/2006/relationships/drawing" Target="../drawings/drawing8.xml"/><Relationship Id="rId1h" Type="http://schemas.openxmlformats.org/officeDocument/2006/relationships/hyperlink" Target="https://professionnels.ofb.fr/fr/node/1273" TargetMode="External"/><Relationship Id="rId2h" Type="http://schemas.openxmlformats.org/officeDocument/2006/relationships/hyperlink" Target="https://ofb.gouv.fr/reseau-becasse" TargetMode="External"/><Relationship Id="rId3h" Type="http://schemas.openxmlformats.org/officeDocument/2006/relationships/hyperlink" Target="https://ofb.gouv.fr/especes/becasse-des-bois-scolopax-rusticola" TargetMode="External"/><Relationship Id="rId4h" Type="http://schemas.openxmlformats.org/officeDocument/2006/relationships/hyperlink" Target="https://drive.google.com/file/d/1PqClJnFQb2zpZGFF9P2s93YpivuMclmu/view" TargetMode="External"/><Relationship Id="rId5h" Type="http://schemas.openxmlformats.org/officeDocument/2006/relationships/hyperlink" Target="https://inpn.mnhn.fr/docs/cahab/fiches/Becasse-desbois.pdf" TargetMode="External"/></Relationships>
</file>

<file path=xl/worksheets/_rels/sheet6.xml.rels><?xml version="1.0" encoding="UTF-8" standalone="yes"?><Relationships xmlns="http://schemas.openxmlformats.org/package/2006/relationships"><Relationship Id="rId1" Type="http://schemas.openxmlformats.org/officeDocument/2006/relationships/hyperlink" Target="https://naiades.eaufrance.fr/acces-donnees" TargetMode="External"/><Relationship Id="rId2" Type="http://schemas.openxmlformats.org/officeDocument/2006/relationships/hyperlink" Target="https://hubeau.eaufrance.fr/page/api-poisson" TargetMode="External"/><Relationship Id="rId3" Type="http://schemas.openxmlformats.org/officeDocument/2006/relationships/hyperlink" Target="https://ofb.gouv.fr/la-peche-scientifique-a-electricite-milieux-aquatiques-continentaux" TargetMode="External"/><Relationship Id="rId4" Type="http://schemas.openxmlformats.org/officeDocument/2006/relationships/hyperlink" Target="https://ofb.gouv.fr/doc/guide-pratique-de-mise-en-oeuvre-des-operations-de-peche-a-electricite-dans-le-cadre-des" TargetMode="External"/><Relationship Id="rId5" Type="http://schemas.openxmlformats.org/officeDocument/2006/relationships/hyperlink" Target="https://ofb.gouv.fr/doc/dataviz-regard-sur-3-decennies-de-suivi-des-poissons-en-france-metropolitaine" TargetMode="External"/><Relationship Id="rId6" Type="http://schemas.openxmlformats.org/officeDocument/2006/relationships/hyperlink" Target="https://srcidf-hydrobioidf.share.connect.posit.cloud/" TargetMode="External"/><Relationship Id="rId7" Type="http://schemas.openxmlformats.org/officeDocument/2006/relationships/hyperlink" Target="https://www.documentation.eauetbiodiversite.fr/notice/l-indice-poissons-riviere-ipr-notice-de-presentation-et-d-utilisation0" TargetMode="External"/><Relationship Id="rId8" Type="http://schemas.openxmlformats.org/officeDocument/2006/relationships/drawing" Target="../drawings/drawing9.xml"/><Relationship Id="rId1h" Type="http://schemas.openxmlformats.org/officeDocument/2006/relationships/hyperlink" Target="https://naiades.eaufrance.fr/acces-donnees" TargetMode="External"/><Relationship Id="rId2h" Type="http://schemas.openxmlformats.org/officeDocument/2006/relationships/hyperlink" Target="https://hubeau.eaufrance.fr/page/api-poisson" TargetMode="External"/><Relationship Id="rId3h" Type="http://schemas.openxmlformats.org/officeDocument/2006/relationships/hyperlink" Target="https://ofb.gouv.fr/la-peche-scientifique-a-electricite-milieux-aquatiques-continentaux" TargetMode="External"/><Relationship Id="rId4h" Type="http://schemas.openxmlformats.org/officeDocument/2006/relationships/hyperlink" Target="https://ofb.gouv.fr/doc/guide-pratique-de-mise-en-oeuvre-des-operations-de-peche-a-electricite-dans-le-cadre-des" TargetMode="External"/><Relationship Id="rId5h" Type="http://schemas.openxmlformats.org/officeDocument/2006/relationships/hyperlink" Target="https://ofb.gouv.fr/doc/dataviz-regard-sur-3-decennies-de-suivi-des-poissons-en-france-metropolitaine" TargetMode="External"/><Relationship Id="rId6h" Type="http://schemas.openxmlformats.org/officeDocument/2006/relationships/hyperlink" Target="https://srcidf-hydrobioidf.share.connect.posit.cloud/" TargetMode="External"/><Relationship Id="rId7h" Type="http://schemas.openxmlformats.org/officeDocument/2006/relationships/hyperlink" Target="https://www.documentation.eauetbiodiversite.fr/notice/l-indice-poissons-riviere-ipr-notice-de-presentation-et-d-utilisation0" TargetMode="External"/></Relationships>
</file>

<file path=xl/worksheets/_rels/sheet7.xml.rels><?xml version="1.0" encoding="UTF-8" standalone="yes"?><Relationships xmlns="http://schemas.openxmlformats.org/package/2006/relationships"><Relationship Id="rId1" Type="http://schemas.openxmlformats.org/officeDocument/2006/relationships/hyperlink" Target="https://naiades.eaufrance.fr/acces-donnees%23/hydrobiologie" TargetMode="External"/><Relationship Id="rId2" Type="http://schemas.openxmlformats.org/officeDocument/2006/relationships/hyperlink" Target="https://ofb.gouv.fr/surveillance-de-la-qualite-de-eau-chimique-ecologique-dans-le-cadre-dce" TargetMode="External"/><Relationship Id="rId3" Type="http://schemas.openxmlformats.org/officeDocument/2006/relationships/hyperlink" Target="https://ofb.gouv.fr/les-laboratoires-hydrobiologie" TargetMode="External"/><Relationship Id="rId4" Type="http://schemas.openxmlformats.org/officeDocument/2006/relationships/hyperlink" Target="https://srcidf-hydrobioidf.share.connect.posit.cloud/" TargetMode="External"/><Relationship Id="rId5" Type="http://schemas.openxmlformats.org/officeDocument/2006/relationships/drawing" Target="../drawings/drawing10.xml"/><Relationship Id="rId1h" Type="http://schemas.openxmlformats.org/officeDocument/2006/relationships/hyperlink" Target="https://naiades.eaufrance.fr/acces-donnees%23/hydrobiologie" TargetMode="External"/><Relationship Id="rId2h" Type="http://schemas.openxmlformats.org/officeDocument/2006/relationships/hyperlink" Target="https://ofb.gouv.fr/surveillance-de-la-qualite-de-eau-chimique-ecologique-dans-le-cadre-dce" TargetMode="External"/><Relationship Id="rId3h" Type="http://schemas.openxmlformats.org/officeDocument/2006/relationships/hyperlink" Target="https://ofb.gouv.fr/les-laboratoires-hydrobiologie" TargetMode="External"/><Relationship Id="rId4h" Type="http://schemas.openxmlformats.org/officeDocument/2006/relationships/hyperlink" Target="https://srcidf-hydrobioidf.share.connect.posit.cloud/" TargetMode="External"/></Relationships>
</file>

<file path=xl/worksheets/_rels/sheet8.xml.rels><?xml version="1.0" encoding="UTF-8" standalone="yes"?><Relationships xmlns="http://schemas.openxmlformats.org/package/2006/relationships"><Relationship Id="rId1" Type="http://schemas.openxmlformats.org/officeDocument/2006/relationships/hyperlink" Target="https://naiades.eaufrance.fr/acces-donnees%23/hydrobiologie" TargetMode="External"/><Relationship Id="rId2" Type="http://schemas.openxmlformats.org/officeDocument/2006/relationships/hyperlink" Target="https://ofb.gouv.fr/surveillance-de-la-qualite-de-eau-chimique-ecologique-dans-le-cadre-dce" TargetMode="External"/><Relationship Id="rId3" Type="http://schemas.openxmlformats.org/officeDocument/2006/relationships/hyperlink" Target="https://www.auvergne-rhone-alpes.developpement-durable.gouv.fr/IMG/pdf/PlaquetteIBD_cle79cf43.pdf" TargetMode="External"/><Relationship Id="rId4" Type="http://schemas.openxmlformats.org/officeDocument/2006/relationships/hyperlink" Target="https://ofb.gouv.fr/les-laboratoires-hydrobiologie" TargetMode="External"/><Relationship Id="rId5" Type="http://schemas.openxmlformats.org/officeDocument/2006/relationships/hyperlink" Target="https://srcidf-hydrobioidf.share.connect.posit.cloud" TargetMode="External"/><Relationship Id="rId6" Type="http://schemas.openxmlformats.org/officeDocument/2006/relationships/drawing" Target="../drawings/drawing11.xml"/><Relationship Id="rId1h" Type="http://schemas.openxmlformats.org/officeDocument/2006/relationships/hyperlink" Target="https://naiades.eaufrance.fr/acces-donnees%23/hydrobiologie" TargetMode="External"/><Relationship Id="rId2h" Type="http://schemas.openxmlformats.org/officeDocument/2006/relationships/hyperlink" Target="https://ofb.gouv.fr/surveillance-de-la-qualite-de-eau-chimique-ecologique-dans-le-cadre-dce" TargetMode="External"/><Relationship Id="rId3h" Type="http://schemas.openxmlformats.org/officeDocument/2006/relationships/hyperlink" Target="https://www.auvergne-rhone-alpes.developpement-durable.gouv.fr/IMG/pdf/PlaquetteIBD_cle79cf43.pdf" TargetMode="External"/><Relationship Id="rId4h" Type="http://schemas.openxmlformats.org/officeDocument/2006/relationships/hyperlink" Target="https://ofb.gouv.fr/les-laboratoires-hydrobiologie" TargetMode="External"/><Relationship Id="rId5h" Type="http://schemas.openxmlformats.org/officeDocument/2006/relationships/hyperlink" Target="https://srcidf-hydrobioidf.share.connect.posit.cloud" TargetMode="External"/></Relationships>
</file>

<file path=xl/worksheets/_rels/sheet9.xml.rels><?xml version="1.0" encoding="UTF-8" standalone="yes"?><Relationships xmlns="http://schemas.openxmlformats.org/package/2006/relationships"><Relationship Id="rId1" Type="http://schemas.openxmlformats.org/officeDocument/2006/relationships/hyperlink" Target="https://naiades.eaufrance.fr/acces-donnees%23/hydrobiologie" TargetMode="External"/><Relationship Id="rId2" Type="http://schemas.openxmlformats.org/officeDocument/2006/relationships/hyperlink" Target="https://ofb.gouv.fr/surveillance-de-la-qualite-de-eau-chimique-ecologique-dans-le-cadre-dce" TargetMode="External"/><Relationship Id="rId3" Type="http://schemas.openxmlformats.org/officeDocument/2006/relationships/hyperlink" Target="https://ofb.gouv.fr/les-laboratoires-hydrobiologie" TargetMode="External"/><Relationship Id="rId4" Type="http://schemas.openxmlformats.org/officeDocument/2006/relationships/hyperlink" Target="https://srcidf-hydrobioidf.share.connect.posit.cloud" TargetMode="External"/><Relationship Id="rId5" Type="http://schemas.openxmlformats.org/officeDocument/2006/relationships/drawing" Target="../drawings/drawing12.xml"/><Relationship Id="rId1h" Type="http://schemas.openxmlformats.org/officeDocument/2006/relationships/hyperlink" Target="https://naiades.eaufrance.fr/acces-donnees%23/hydrobiologie" TargetMode="External"/><Relationship Id="rId2h" Type="http://schemas.openxmlformats.org/officeDocument/2006/relationships/hyperlink" Target="https://ofb.gouv.fr/surveillance-de-la-qualite-de-eau-chimique-ecologique-dans-le-cadre-dce" TargetMode="External"/><Relationship Id="rId3h" Type="http://schemas.openxmlformats.org/officeDocument/2006/relationships/hyperlink" Target="https://ofb.gouv.fr/les-laboratoires-hydrobiologie" TargetMode="External"/><Relationship Id="rId4h" Type="http://schemas.openxmlformats.org/officeDocument/2006/relationships/hyperlink" Target="https://srcidf-hydrobioidf.share.connect.posit.cloud" TargetMode="External"/></Relationships>
</file>

<file path=xl/worksheets/_rels/sheet10.xml.rels><?xml version="1.0" encoding="UTF-8" standalone="yes"?><Relationships xmlns="http://schemas.openxmlformats.org/package/2006/relationships"><Relationship Id="rId1" Type="http://schemas.openxmlformats.org/officeDocument/2006/relationships/hyperlink" Target="https://www.eaufrance.fr/observatoire-national-des-etiages" TargetMode="External"/><Relationship Id="rId2" Type="http://schemas.openxmlformats.org/officeDocument/2006/relationships/hyperlink" Target="https://hubeau.eaufrance.fr/page/api-ecoulement" TargetMode="External"/><Relationship Id="rId3" Type="http://schemas.openxmlformats.org/officeDocument/2006/relationships/hyperlink" Target="https://data.ofb.fr/catalogue/data-eaufrance/fre/catalog.search" TargetMode="External"/><Relationship Id="rId4" Type="http://schemas.openxmlformats.org/officeDocument/2006/relationships/hyperlink" Target="https://ofb-idf.github.io/PRR_ONDE/" TargetMode="External"/><Relationship Id="rId10" Type="http://schemas.openxmlformats.org/officeDocument/2006/relationships/drawing" Target="../drawings/drawing13.xml"/><Relationship Id="rId9" Type="http://schemas.openxmlformats.org/officeDocument/2006/relationships/hyperlink" Target="https://www.drieat.ile-de-france.developpement-durable.gouv.fr/bulletin-de-suivi-hydrologique-d-ile-de-france-r4864.html" TargetMode="External"/><Relationship Id="rId5" Type="http://schemas.openxmlformats.org/officeDocument/2006/relationships/hyperlink" Target="https://intranet.ofb.fr/gestion-quantitative-de-leau-et-des-secheresses" TargetMode="External"/><Relationship Id="rId6" Type="http://schemas.openxmlformats.org/officeDocument/2006/relationships/hyperlink" Target="https://www.ofb.gouv.fr/la-gestion-de-la-secheresse-en-8-questions-reponses" TargetMode="External"/><Relationship Id="rId7" Type="http://schemas.openxmlformats.org/officeDocument/2006/relationships/hyperlink" Target="https://intranet.ofb.fr/sites/default/files/Ressources/Th%C3%A9matiques/s%C3%A9cheresse/Fiches%20techniques_manquedeau_faune%20aquatique.pdf" TargetMode="External"/><Relationship Id="rId8" Type="http://schemas.openxmlformats.org/officeDocument/2006/relationships/hyperlink" Target="https://ofb.gouv.fr/doc/dataviz-assechement-estival-des-petits-cours-eau-de-hexagone" TargetMode="External"/><Relationship Id="rId1h" Type="http://schemas.openxmlformats.org/officeDocument/2006/relationships/hyperlink" Target="https://www.eaufrance.fr/observatoire-national-des-etiages" TargetMode="External"/><Relationship Id="rId2h" Type="http://schemas.openxmlformats.org/officeDocument/2006/relationships/hyperlink" Target="https://hubeau.eaufrance.fr/page/api-ecoulement" TargetMode="External"/><Relationship Id="rId3h" Type="http://schemas.openxmlformats.org/officeDocument/2006/relationships/hyperlink" Target="https://data.ofb.fr/catalogue/data-eaufrance/fre/catalog.search" TargetMode="External"/><Relationship Id="rId4h" Type="http://schemas.openxmlformats.org/officeDocument/2006/relationships/hyperlink" Target="https://ofb-idf.github.io/PRR_ONDE/" TargetMode="External"/><Relationship Id="rId5h" Type="http://schemas.openxmlformats.org/officeDocument/2006/relationships/hyperlink" Target="https://intranet.ofb.fr/gestion-quantitative-de-leau-et-des-secheresses" TargetMode="External"/><Relationship Id="rId6h" Type="http://schemas.openxmlformats.org/officeDocument/2006/relationships/hyperlink" Target="https://www.ofb.gouv.fr/la-gestion-de-la-secheresse-en-8-questions-reponses" TargetMode="External"/><Relationship Id="rId7h" Type="http://schemas.openxmlformats.org/officeDocument/2006/relationships/hyperlink" Target="https://intranet.ofb.fr/sites/default/files/Ressources/Th%C3%A9matiques/s%C3%A9cheresse/Fiches%20techniques_manquedeau_faune%20aquatique.pdf" TargetMode="External"/><Relationship Id="rId8h" Type="http://schemas.openxmlformats.org/officeDocument/2006/relationships/hyperlink" Target="https://ofb.gouv.fr/doc/dataviz-assechement-estival-des-petits-cours-eau-de-hexagone" TargetMode="External"/><Relationship Id="rId9h" Type="http://schemas.openxmlformats.org/officeDocument/2006/relationships/hyperlink" Target="https://www.drieat.ile-de-france.developpement-durable.gouv.fr/bulletin-de-suivi-hydrologique-d-ile-de-france-r4864.html" TargetMode="External"/></Relationships>
</file>

<file path=xl/worksheets/_rels/sheet11.xml.rels><?xml version="1.0" encoding="UTF-8" standalone="yes"?><Relationships xmlns="http://schemas.openxmlformats.org/package/2006/relationships"><Relationship Id="rId1" Type="http://schemas.openxmlformats.org/officeDocument/2006/relationships/hyperlink" Target="https://www.sandre.eaufrance.fr/atlas/srv/fre/catalog.search" TargetMode="External"/><Relationship Id="rId2" Type="http://schemas.openxmlformats.org/officeDocument/2006/relationships/hyperlink" Target="https://ofb.gouv.fr/retablir-les-continuites-ecologiques" TargetMode="External"/><Relationship Id="rId3" Type="http://schemas.openxmlformats.org/officeDocument/2006/relationships/hyperlink" Target="https://oai-gem.ofb.fr/exl-php/document-affiche/ofb_recherche_oai/OUVRE_DOC/62883?fic=doc00087270.pdf" TargetMode="External"/><Relationship Id="rId4" Type="http://schemas.openxmlformats.org/officeDocument/2006/relationships/hyperlink" Target="https://ofb.gouv.fr/la-methode-informations-sur-la-continuite-ecologique-ice-diagnostiquer-la-franchissabilite-des" TargetMode="External"/><Relationship Id="rId5" Type="http://schemas.openxmlformats.org/officeDocument/2006/relationships/drawing" Target="../drawings/drawing14.xml"/><Relationship Id="rId1h" Type="http://schemas.openxmlformats.org/officeDocument/2006/relationships/hyperlink" Target="https://www.sandre.eaufrance.fr/atlas/srv/fre/catalog.search" TargetMode="External"/><Relationship Id="rId2h" Type="http://schemas.openxmlformats.org/officeDocument/2006/relationships/hyperlink" Target="https://ofb.gouv.fr/retablir-les-continuites-ecologiques" TargetMode="External"/><Relationship Id="rId3h" Type="http://schemas.openxmlformats.org/officeDocument/2006/relationships/hyperlink" Target="https://oai-gem.ofb.fr/exl-php/document-affiche/ofb_recherche_oai/OUVRE_DOC/62883?fic=doc00087270.pdf" TargetMode="External"/><Relationship Id="rId4h" Type="http://schemas.openxmlformats.org/officeDocument/2006/relationships/hyperlink" Target="https://ofb.gouv.fr/la-methode-informations-sur-la-continuite-ecologique-ice-diagnostiquer-la-franchissabilite-des" TargetMode="External"/></Relationships>
</file>

<file path=xl/worksheets/_rels/sheet12.xml.rels><?xml version="1.0" encoding="UTF-8" standalone="yes"?><Relationships xmlns="http://schemas.openxmlformats.org/package/2006/relationships"><Relationship Id="rId6" Type="http://schemas.openxmlformats.org/officeDocument/2006/relationships/drawing" Target="../drawings/drawing15.xml"/><Relationship Id="rId1h" Type="http://schemas.openxmlformats.org/officeDocument/2006/relationships/hyperlink" Target="https://geoservices.ign.fr/bdhaie" TargetMode="External"/><Relationship Id="rId2h" Type="http://schemas.openxmlformats.org/officeDocument/2006/relationships/hyperlink" Target="https://ofb.gouv.fr/haies-et-bocages-entre-milieux-et-paysages" TargetMode="External"/><Relationship Id="rId3h" Type="http://schemas.openxmlformats.org/officeDocument/2006/relationships/hyperlink" Target="https://ofb.gouv.fr/connaitre-la-haie-et-le-bocage-leurs-composantes-et-les-enjeux" TargetMode="External"/><Relationship Id="rId4h" Type="http://schemas.openxmlformats.org/officeDocument/2006/relationships/hyperlink" Target="https://ofb.gouv.fr/doc/essentiel-sur-la-haie" TargetMode="External"/><Relationship Id="rId5h" Type="http://schemas.openxmlformats.org/officeDocument/2006/relationships/hyperlink" Target="https://ofb.gouv.fr/haies-et-bocages-entre-milieux-et-paysag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5"/>
      <c r="B1" s="5"/>
      <c r="C1" s="8" t="s">
        <v>5</v>
      </c>
      <c r="D1" s="9"/>
      <c r="E1" s="9"/>
      <c r="F1" s="9"/>
      <c r="G1" s="9"/>
      <c r="H1" s="9"/>
      <c r="I1" s="15"/>
      <c r="J1" s="5"/>
      <c r="K1" s="5"/>
      <c r="L1" s="5"/>
      <c r="M1" s="20" t="str">
        <f>C1</f>
        <v>Suivi du Chat forestier</v>
      </c>
      <c r="N1" s="9"/>
      <c r="O1" s="9"/>
      <c r="P1" s="9"/>
      <c r="Q1" s="9"/>
      <c r="R1" s="9"/>
      <c r="S1" s="15"/>
      <c r="T1" s="5"/>
      <c r="U1" s="22"/>
      <c r="V1" s="22"/>
      <c r="W1" s="22"/>
      <c r="X1" s="22"/>
      <c r="Y1" s="22"/>
      <c r="Z1" s="22"/>
      <c r="AA1" s="22"/>
      <c r="AB1" s="22"/>
    </row>
    <row customHeight="1" ht="15.0" r="2">
      <c r="A2" s="5"/>
      <c r="B2" s="5"/>
      <c r="C2" s="24"/>
      <c r="I2" s="25"/>
      <c r="J2" s="5"/>
      <c r="K2" s="5"/>
      <c r="L2" s="5"/>
      <c r="M2" s="24"/>
      <c r="S2" s="25"/>
      <c r="T2" s="5"/>
      <c r="U2" s="22"/>
      <c r="V2" s="22"/>
      <c r="W2" s="22"/>
      <c r="X2" s="22"/>
      <c r="Y2" s="22"/>
      <c r="Z2" s="22"/>
      <c r="AA2" s="22"/>
      <c r="AB2" s="22"/>
    </row>
    <row customHeight="1" ht="15.0" r="3">
      <c r="A3" s="5"/>
      <c r="B3" s="5"/>
      <c r="C3" s="27"/>
      <c r="D3" s="29"/>
      <c r="E3" s="29"/>
      <c r="F3" s="29"/>
      <c r="G3" s="29"/>
      <c r="H3" s="29"/>
      <c r="I3" s="30"/>
      <c r="J3" s="5"/>
      <c r="K3" s="5"/>
      <c r="L3" s="5"/>
      <c r="M3" s="27"/>
      <c r="N3" s="29"/>
      <c r="O3" s="29"/>
      <c r="P3" s="29"/>
      <c r="Q3" s="29"/>
      <c r="R3" s="29"/>
      <c r="S3" s="30"/>
      <c r="T3" s="5"/>
      <c r="U3" s="22"/>
      <c r="V3" s="22"/>
      <c r="W3" s="22"/>
      <c r="X3" s="22"/>
      <c r="Y3" s="22"/>
      <c r="Z3" s="22"/>
      <c r="AA3" s="22"/>
      <c r="AB3" s="22"/>
    </row>
    <row r="4">
      <c r="A4" s="5"/>
      <c r="B4" s="5"/>
      <c r="C4" s="5"/>
      <c r="D4" s="5"/>
      <c r="E4" s="5"/>
      <c r="F4" s="5"/>
      <c r="G4" s="5"/>
      <c r="H4" s="5"/>
      <c r="I4" s="5"/>
      <c r="J4" s="5"/>
      <c r="K4" s="5"/>
      <c r="L4" s="5"/>
      <c r="M4" s="5"/>
      <c r="N4" s="5"/>
      <c r="O4" s="5"/>
      <c r="P4" s="5"/>
      <c r="Q4" s="5"/>
      <c r="R4" s="5"/>
      <c r="S4" s="5"/>
      <c r="T4" s="5"/>
      <c r="U4" s="22"/>
      <c r="V4" s="22"/>
      <c r="W4" s="22"/>
      <c r="X4" s="22"/>
      <c r="Y4" s="22"/>
      <c r="Z4" s="22"/>
      <c r="AA4" s="22"/>
      <c r="AB4" s="22"/>
    </row>
    <row r="5">
      <c r="A5" s="31" t="s">
        <v>19</v>
      </c>
      <c r="B5" s="32"/>
      <c r="C5" s="32"/>
      <c r="D5" s="32"/>
      <c r="E5" s="32"/>
      <c r="F5" s="32"/>
      <c r="G5" s="32"/>
      <c r="H5" s="32"/>
      <c r="I5" s="32"/>
      <c r="J5" s="32"/>
      <c r="K5" s="31" t="s">
        <v>22</v>
      </c>
      <c r="L5" s="32"/>
      <c r="M5" s="32"/>
      <c r="N5" s="32"/>
      <c r="O5" s="32"/>
      <c r="P5" s="33" t="s">
        <v>24</v>
      </c>
      <c r="Q5" s="32"/>
      <c r="R5" s="32"/>
      <c r="S5" s="32"/>
      <c r="T5" s="34"/>
      <c r="U5" s="22"/>
      <c r="V5" s="22"/>
      <c r="W5" s="22"/>
      <c r="X5" s="22"/>
      <c r="Y5" s="22"/>
      <c r="Z5" s="22"/>
      <c r="AA5" s="22"/>
      <c r="AB5" s="22"/>
    </row>
    <row r="6">
      <c r="A6" s="31"/>
      <c r="B6" s="32"/>
      <c r="C6" s="32"/>
      <c r="D6" s="32"/>
      <c r="E6" s="32"/>
      <c r="F6" s="32"/>
      <c r="G6" s="32"/>
      <c r="H6" s="32"/>
      <c r="I6" s="35"/>
      <c r="J6" s="15"/>
      <c r="K6" s="31"/>
      <c r="L6" s="22"/>
      <c r="M6" s="37" t="s">
        <v>32</v>
      </c>
      <c r="N6" s="39">
        <v>1.0</v>
      </c>
      <c r="O6" s="15"/>
      <c r="P6" s="41"/>
      <c r="Q6" s="42"/>
      <c r="R6" s="43"/>
      <c r="S6" s="44" t="s">
        <v>39</v>
      </c>
      <c r="T6" s="45"/>
      <c r="U6" s="22"/>
      <c r="V6" s="22"/>
      <c r="W6" s="22"/>
      <c r="X6" s="22"/>
      <c r="Y6" s="22"/>
      <c r="Z6" s="22"/>
      <c r="AA6" s="22"/>
      <c r="AB6" s="22"/>
    </row>
    <row r="7">
      <c r="A7" s="32"/>
      <c r="B7" s="32"/>
      <c r="C7" s="32"/>
      <c r="D7" s="32"/>
      <c r="E7" s="32"/>
      <c r="F7" s="32"/>
      <c r="G7" s="32"/>
      <c r="H7" s="46"/>
      <c r="I7" s="24"/>
      <c r="J7" s="25"/>
      <c r="K7" s="32"/>
      <c r="L7" s="32"/>
      <c r="M7" s="47"/>
      <c r="N7" s="27"/>
      <c r="O7" s="30"/>
      <c r="P7" s="48" t="s">
        <v>42</v>
      </c>
      <c r="Q7" s="49" t="s">
        <v>45</v>
      </c>
      <c r="R7" s="49" t="s">
        <v>46</v>
      </c>
      <c r="S7" s="49" t="s">
        <v>48</v>
      </c>
      <c r="T7" s="50" t="s">
        <v>50</v>
      </c>
      <c r="U7" s="22"/>
      <c r="V7" s="22"/>
      <c r="W7" s="22"/>
      <c r="X7" s="22"/>
      <c r="Y7" s="22"/>
      <c r="Z7" s="22"/>
      <c r="AA7" s="22"/>
      <c r="AB7" s="22"/>
    </row>
    <row r="8">
      <c r="A8" s="32"/>
      <c r="B8" s="51" t="s">
        <v>51</v>
      </c>
      <c r="C8" s="55" t="s">
        <v>55</v>
      </c>
      <c r="D8" s="53"/>
      <c r="E8" s="53"/>
      <c r="F8" s="53"/>
      <c r="G8" s="53"/>
      <c r="H8" s="54"/>
      <c r="I8" s="24"/>
      <c r="J8" s="25"/>
      <c r="K8" s="32"/>
      <c r="L8" s="46"/>
      <c r="M8" s="46"/>
      <c r="N8" s="46"/>
      <c r="O8" s="46"/>
      <c r="P8" s="56"/>
      <c r="Q8" s="32"/>
      <c r="R8" s="32"/>
      <c r="S8" s="32"/>
      <c r="T8" s="34"/>
      <c r="U8" s="22"/>
      <c r="V8" s="22"/>
      <c r="W8" s="22"/>
      <c r="X8" s="22"/>
      <c r="Y8" s="22"/>
      <c r="Z8" s="22"/>
      <c r="AA8" s="22"/>
      <c r="AB8" s="22"/>
    </row>
    <row r="9">
      <c r="A9" s="32"/>
      <c r="B9" s="57"/>
      <c r="C9" s="24"/>
      <c r="H9" s="58"/>
      <c r="I9" s="24"/>
      <c r="J9" s="25"/>
      <c r="K9" s="59"/>
      <c r="L9" s="60" t="s">
        <v>61</v>
      </c>
      <c r="M9" s="32"/>
      <c r="N9" s="32"/>
      <c r="O9" s="32"/>
      <c r="P9" s="61" t="s">
        <v>63</v>
      </c>
      <c r="T9" s="58"/>
      <c r="U9" s="22"/>
      <c r="V9" s="22"/>
      <c r="W9" s="22"/>
      <c r="X9" s="22"/>
      <c r="Y9" s="22"/>
      <c r="Z9" s="22"/>
      <c r="AA9" s="22"/>
      <c r="AB9" s="22"/>
    </row>
    <row r="10">
      <c r="A10" s="32"/>
      <c r="B10" s="57"/>
      <c r="C10" s="24"/>
      <c r="H10" s="58"/>
      <c r="I10" s="24"/>
      <c r="J10" s="25"/>
      <c r="K10" s="59"/>
      <c r="L10" s="63" t="s">
        <v>64</v>
      </c>
      <c r="M10" s="63" t="s">
        <v>67</v>
      </c>
      <c r="N10" s="66" t="s">
        <v>68</v>
      </c>
      <c r="O10" s="68"/>
      <c r="P10" s="71"/>
      <c r="T10" s="58"/>
      <c r="U10" s="22"/>
      <c r="V10" s="22"/>
      <c r="W10" s="22"/>
      <c r="X10" s="22"/>
      <c r="Y10" s="22"/>
      <c r="Z10" s="22"/>
      <c r="AA10" s="22"/>
      <c r="AB10" s="22"/>
    </row>
    <row customHeight="1" ht="30.0" r="11">
      <c r="A11" s="32"/>
      <c r="B11" s="72"/>
      <c r="C11" s="73"/>
      <c r="D11" s="74"/>
      <c r="E11" s="74"/>
      <c r="F11" s="74"/>
      <c r="G11" s="74"/>
      <c r="H11" s="75"/>
      <c r="I11" s="27"/>
      <c r="J11" s="30"/>
      <c r="K11" s="59"/>
      <c r="L11" s="77" t="s">
        <v>69</v>
      </c>
      <c r="M11" s="77" t="s">
        <v>70</v>
      </c>
      <c r="N11" s="78" t="s">
        <v>71</v>
      </c>
      <c r="O11" s="15"/>
      <c r="P11" s="71"/>
      <c r="T11" s="58"/>
      <c r="U11" s="22"/>
      <c r="V11" s="22"/>
      <c r="W11" s="22"/>
      <c r="X11" s="22"/>
      <c r="Y11" s="22"/>
      <c r="Z11" s="22"/>
      <c r="AA11" s="22"/>
      <c r="AB11" s="22"/>
    </row>
    <row r="12">
      <c r="A12" s="32"/>
      <c r="B12" s="79" t="s">
        <v>72</v>
      </c>
      <c r="C12" s="80" t="s">
        <v>73</v>
      </c>
      <c r="D12" s="53"/>
      <c r="E12" s="53"/>
      <c r="F12" s="53"/>
      <c r="G12" s="53"/>
      <c r="H12" s="54"/>
      <c r="I12" s="81" t="s">
        <v>74</v>
      </c>
      <c r="J12" s="82"/>
      <c r="K12" s="59"/>
      <c r="L12" s="83"/>
      <c r="M12" s="83"/>
      <c r="N12" s="71"/>
      <c r="O12" s="25"/>
      <c r="P12" s="71"/>
      <c r="T12" s="58"/>
      <c r="U12" s="22"/>
      <c r="V12" s="22"/>
      <c r="W12" s="22"/>
      <c r="X12" s="22"/>
      <c r="Y12" s="22"/>
      <c r="Z12" s="22"/>
      <c r="AA12" s="22"/>
      <c r="AB12" s="22"/>
    </row>
    <row r="13">
      <c r="A13" s="32"/>
      <c r="B13" s="84"/>
      <c r="C13" s="24"/>
      <c r="H13" s="58"/>
      <c r="I13" s="85" t="s">
        <v>76</v>
      </c>
      <c r="J13" s="86"/>
      <c r="K13" s="59"/>
      <c r="L13" s="83"/>
      <c r="M13" s="83"/>
      <c r="N13" s="71"/>
      <c r="O13" s="25"/>
      <c r="P13" s="71"/>
      <c r="T13" s="58"/>
      <c r="U13" s="22"/>
      <c r="V13" s="22"/>
      <c r="W13" s="22"/>
      <c r="X13" s="22"/>
      <c r="Y13" s="22"/>
      <c r="Z13" s="22"/>
      <c r="AA13" s="22"/>
      <c r="AB13" s="22"/>
    </row>
    <row customHeight="1" ht="30.0" r="14">
      <c r="A14" s="32"/>
      <c r="B14" s="84"/>
      <c r="C14" s="24"/>
      <c r="H14" s="58"/>
      <c r="I14" s="71"/>
      <c r="J14" s="58"/>
      <c r="K14" s="59"/>
      <c r="L14" s="87"/>
      <c r="M14" s="87"/>
      <c r="N14" s="88"/>
      <c r="O14" s="89"/>
      <c r="P14" s="88"/>
      <c r="Q14" s="74"/>
      <c r="R14" s="74"/>
      <c r="S14" s="74"/>
      <c r="T14" s="75"/>
      <c r="U14" s="22"/>
      <c r="V14" s="22"/>
      <c r="W14" s="22"/>
      <c r="X14" s="22"/>
      <c r="Y14" s="22"/>
      <c r="Z14" s="22"/>
      <c r="AA14" s="22"/>
      <c r="AB14" s="22"/>
    </row>
    <row r="15">
      <c r="A15" s="32"/>
      <c r="B15" s="90"/>
      <c r="C15" s="73"/>
      <c r="D15" s="74"/>
      <c r="E15" s="74"/>
      <c r="F15" s="74"/>
      <c r="G15" s="74"/>
      <c r="H15" s="75"/>
      <c r="I15" s="71"/>
      <c r="J15" s="58"/>
      <c r="K15" s="32"/>
      <c r="L15" s="91" t="s">
        <v>77</v>
      </c>
      <c r="M15" s="92"/>
      <c r="N15" s="92"/>
      <c r="O15" s="93"/>
      <c r="P15" s="91" t="s">
        <v>78</v>
      </c>
      <c r="Q15" s="92"/>
      <c r="R15" s="92"/>
      <c r="S15" s="92"/>
      <c r="T15" s="93"/>
      <c r="U15" s="22"/>
      <c r="V15" s="22"/>
      <c r="W15" s="22"/>
      <c r="X15" s="22"/>
      <c r="Y15" s="22"/>
      <c r="Z15" s="22"/>
      <c r="AA15" s="22"/>
      <c r="AB15" s="22"/>
    </row>
    <row r="16">
      <c r="A16" s="32"/>
      <c r="B16" s="79" t="s">
        <v>79</v>
      </c>
      <c r="C16" s="80" t="s">
        <v>80</v>
      </c>
      <c r="D16" s="53"/>
      <c r="E16" s="53"/>
      <c r="F16" s="53"/>
      <c r="G16" s="53"/>
      <c r="H16" s="54"/>
      <c r="I16" s="71"/>
      <c r="J16" s="58"/>
      <c r="K16" s="32"/>
      <c r="L16" s="78" t="s">
        <v>81</v>
      </c>
      <c r="M16" s="9"/>
      <c r="N16" s="9"/>
      <c r="O16" s="86"/>
      <c r="P16" s="78" t="s">
        <v>82</v>
      </c>
      <c r="Q16" s="9"/>
      <c r="R16" s="9"/>
      <c r="S16" s="9"/>
      <c r="T16" s="86"/>
      <c r="U16" s="22"/>
      <c r="V16" s="22"/>
      <c r="W16" s="22"/>
      <c r="X16" s="22"/>
      <c r="Y16" s="22"/>
      <c r="Z16" s="22"/>
      <c r="AA16" s="22"/>
      <c r="AB16" s="22"/>
    </row>
    <row r="17">
      <c r="A17" s="32"/>
      <c r="B17" s="84"/>
      <c r="C17" s="24"/>
      <c r="H17" s="58"/>
      <c r="I17" s="71"/>
      <c r="J17" s="58"/>
      <c r="K17" s="32"/>
      <c r="L17" s="71"/>
      <c r="O17" s="58"/>
      <c r="P17" s="71"/>
      <c r="T17" s="58"/>
      <c r="U17" s="22"/>
      <c r="V17" s="22"/>
      <c r="W17" s="22"/>
      <c r="X17" s="22"/>
      <c r="Y17" s="22"/>
      <c r="Z17" s="22"/>
      <c r="AA17" s="22"/>
      <c r="AB17" s="22"/>
    </row>
    <row r="18">
      <c r="A18" s="32"/>
      <c r="B18" s="84"/>
      <c r="C18" s="24"/>
      <c r="H18" s="58"/>
      <c r="I18" s="71"/>
      <c r="J18" s="58"/>
      <c r="K18" s="32"/>
      <c r="L18" s="71"/>
      <c r="O18" s="58"/>
      <c r="P18" s="71"/>
      <c r="T18" s="58"/>
      <c r="U18" s="22"/>
      <c r="V18" s="22"/>
      <c r="W18" s="22"/>
      <c r="X18" s="22"/>
      <c r="Y18" s="22"/>
      <c r="Z18" s="22"/>
      <c r="AA18" s="22"/>
      <c r="AB18" s="22"/>
    </row>
    <row r="19">
      <c r="A19" s="32"/>
      <c r="B19" s="84"/>
      <c r="C19" s="24"/>
      <c r="H19" s="58"/>
      <c r="I19" s="71"/>
      <c r="J19" s="58"/>
      <c r="K19" s="32"/>
      <c r="L19" s="71"/>
      <c r="O19" s="58"/>
      <c r="P19" s="71"/>
      <c r="T19" s="58"/>
      <c r="U19" s="22"/>
      <c r="V19" s="22"/>
      <c r="W19" s="22"/>
      <c r="X19" s="22"/>
      <c r="Y19" s="22"/>
      <c r="Z19" s="22"/>
      <c r="AA19" s="22"/>
      <c r="AB19" s="22"/>
    </row>
    <row customHeight="1" ht="30.0" r="20">
      <c r="A20" s="32"/>
      <c r="B20" s="90"/>
      <c r="C20" s="73"/>
      <c r="D20" s="74"/>
      <c r="E20" s="74"/>
      <c r="F20" s="74"/>
      <c r="G20" s="74"/>
      <c r="H20" s="75"/>
      <c r="I20" s="71"/>
      <c r="J20" s="58"/>
      <c r="K20" s="32"/>
      <c r="L20" s="71"/>
      <c r="O20" s="58"/>
      <c r="P20" s="71"/>
      <c r="T20" s="58"/>
      <c r="U20" s="22"/>
      <c r="V20" s="22"/>
      <c r="W20" s="22"/>
      <c r="X20" s="22"/>
      <c r="Y20" s="22"/>
      <c r="Z20" s="22"/>
      <c r="AA20" s="22"/>
      <c r="AB20" s="22"/>
    </row>
    <row customHeight="1" ht="15.75" r="21">
      <c r="A21" s="32"/>
      <c r="B21" s="94" t="s">
        <v>83</v>
      </c>
      <c r="C21" s="95"/>
      <c r="D21" s="95"/>
      <c r="E21" s="95"/>
      <c r="F21" s="96"/>
      <c r="G21" s="97"/>
      <c r="H21" s="98"/>
      <c r="I21" s="71"/>
      <c r="J21" s="58"/>
      <c r="K21" s="32"/>
      <c r="L21" s="71"/>
      <c r="O21" s="58"/>
      <c r="P21" s="71"/>
      <c r="T21" s="58"/>
      <c r="U21" s="22"/>
      <c r="V21" s="22"/>
      <c r="W21" s="22"/>
      <c r="X21" s="22"/>
      <c r="Y21" s="22"/>
      <c r="Z21" s="22"/>
      <c r="AA21" s="22"/>
      <c r="AB21" s="22"/>
    </row>
    <row customHeight="1" ht="15.75" r="22">
      <c r="A22" s="32"/>
      <c r="B22" s="99" t="s">
        <v>84</v>
      </c>
      <c r="C22" s="100" t="s">
        <v>85</v>
      </c>
      <c r="D22" s="12"/>
      <c r="E22" s="12"/>
      <c r="F22" s="12"/>
      <c r="G22" s="12"/>
      <c r="H22" s="101"/>
      <c r="I22" s="71"/>
      <c r="J22" s="58"/>
      <c r="K22" s="32"/>
      <c r="L22" s="71"/>
      <c r="O22" s="58"/>
      <c r="P22" s="71"/>
      <c r="T22" s="58"/>
      <c r="U22" s="22"/>
      <c r="V22" s="22"/>
      <c r="W22" s="22"/>
      <c r="X22" s="22"/>
      <c r="Y22" s="22"/>
      <c r="Z22" s="22"/>
      <c r="AA22" s="22"/>
      <c r="AB22" s="22"/>
    </row>
    <row customHeight="1" ht="15.75" r="23">
      <c r="A23" s="32"/>
      <c r="B23" s="102"/>
      <c r="C23" s="9"/>
      <c r="D23" s="9"/>
      <c r="E23" s="15"/>
      <c r="F23" s="103" t="s">
        <v>87</v>
      </c>
      <c r="G23" s="12"/>
      <c r="H23" s="101"/>
      <c r="I23" s="71"/>
      <c r="J23" s="58"/>
      <c r="K23" s="32"/>
      <c r="L23" s="71"/>
      <c r="O23" s="58"/>
      <c r="P23" s="71"/>
      <c r="T23" s="58"/>
      <c r="U23" s="22"/>
      <c r="V23" s="22"/>
      <c r="W23" s="22"/>
      <c r="X23" s="22"/>
      <c r="Y23" s="22"/>
      <c r="Z23" s="22"/>
      <c r="AA23" s="22"/>
      <c r="AB23" s="22"/>
    </row>
    <row customHeight="1" ht="30.0" r="24">
      <c r="A24" s="32"/>
      <c r="B24" s="71"/>
      <c r="E24" s="25"/>
      <c r="F24" s="104" t="s">
        <v>88</v>
      </c>
      <c r="G24" s="9"/>
      <c r="H24" s="86"/>
      <c r="I24" s="71"/>
      <c r="J24" s="58"/>
      <c r="K24" s="32"/>
      <c r="L24" s="71"/>
      <c r="O24" s="58"/>
      <c r="P24" s="71"/>
      <c r="T24" s="58"/>
      <c r="U24" s="22"/>
      <c r="V24" s="22"/>
      <c r="W24" s="22"/>
      <c r="X24" s="22"/>
      <c r="Y24" s="22"/>
      <c r="Z24" s="22"/>
      <c r="AA24" s="22"/>
      <c r="AB24" s="22"/>
    </row>
    <row customHeight="1" ht="15.75" r="25">
      <c r="A25" s="32"/>
      <c r="B25" s="71"/>
      <c r="E25" s="25"/>
      <c r="F25" s="24"/>
      <c r="H25" s="58"/>
      <c r="I25" s="71"/>
      <c r="J25" s="58"/>
      <c r="K25" s="32"/>
      <c r="L25" s="71"/>
      <c r="O25" s="58"/>
      <c r="P25" s="71"/>
      <c r="T25" s="58"/>
      <c r="U25" s="22"/>
      <c r="V25" s="22"/>
      <c r="W25" s="22"/>
      <c r="X25" s="22"/>
      <c r="Y25" s="22"/>
      <c r="Z25" s="22"/>
      <c r="AA25" s="22"/>
      <c r="AB25" s="22"/>
    </row>
    <row customHeight="1" ht="15.75" r="26">
      <c r="A26" s="32"/>
      <c r="B26" s="71"/>
      <c r="E26" s="25"/>
      <c r="F26" s="24"/>
      <c r="H26" s="58"/>
      <c r="I26" s="71"/>
      <c r="J26" s="58"/>
      <c r="K26" s="32"/>
      <c r="L26" s="71"/>
      <c r="O26" s="58"/>
      <c r="P26" s="71"/>
      <c r="T26" s="58"/>
      <c r="U26" s="22"/>
      <c r="V26" s="22"/>
      <c r="W26" s="22"/>
      <c r="X26" s="22"/>
      <c r="Y26" s="22"/>
      <c r="Z26" s="22"/>
      <c r="AA26" s="22"/>
      <c r="AB26" s="22"/>
    </row>
    <row customHeight="1" ht="15.75" r="27">
      <c r="A27" s="32"/>
      <c r="B27" s="71"/>
      <c r="E27" s="25"/>
      <c r="F27" s="24"/>
      <c r="H27" s="58"/>
      <c r="I27" s="71"/>
      <c r="J27" s="58"/>
      <c r="K27" s="32"/>
      <c r="L27" s="88"/>
      <c r="M27" s="74"/>
      <c r="N27" s="74"/>
      <c r="O27" s="75"/>
      <c r="P27" s="88"/>
      <c r="Q27" s="74"/>
      <c r="R27" s="74"/>
      <c r="S27" s="74"/>
      <c r="T27" s="75"/>
      <c r="U27" s="22"/>
      <c r="V27" s="22"/>
      <c r="W27" s="22"/>
      <c r="X27" s="22"/>
      <c r="Y27" s="22"/>
      <c r="Z27" s="22"/>
      <c r="AA27" s="22"/>
      <c r="AB27" s="22"/>
    </row>
    <row customHeight="1" ht="15.75" r="28">
      <c r="A28" s="32"/>
      <c r="B28" s="71"/>
      <c r="E28" s="25"/>
      <c r="F28" s="24"/>
      <c r="H28" s="58"/>
      <c r="I28" s="71"/>
      <c r="J28" s="58"/>
      <c r="K28" s="32"/>
      <c r="L28" s="91" t="s">
        <v>89</v>
      </c>
      <c r="M28" s="92"/>
      <c r="N28" s="92"/>
      <c r="O28" s="93"/>
      <c r="P28" s="91" t="s">
        <v>90</v>
      </c>
      <c r="Q28" s="92"/>
      <c r="R28" s="92"/>
      <c r="S28" s="92"/>
      <c r="T28" s="93"/>
      <c r="U28" s="22"/>
      <c r="V28" s="22"/>
      <c r="W28" s="22"/>
      <c r="X28" s="22"/>
      <c r="Y28" s="22"/>
      <c r="Z28" s="22"/>
      <c r="AA28" s="22"/>
      <c r="AB28" s="22"/>
    </row>
    <row customHeight="1" ht="15.75" r="29">
      <c r="A29" s="32"/>
      <c r="B29" s="71"/>
      <c r="E29" s="25"/>
      <c r="F29" s="24"/>
      <c r="H29" s="58"/>
      <c r="I29" s="88"/>
      <c r="J29" s="75"/>
      <c r="K29" s="32"/>
      <c r="L29" s="56"/>
      <c r="M29" s="105" t="s">
        <v>91</v>
      </c>
      <c r="N29" s="9"/>
      <c r="O29" s="86"/>
      <c r="P29" s="171" t="str">
        <f>=HYPERLINK("https://openobs.mnhn.fr/", "SINP national")</f>
      </c>
      <c r="Q29" s="12"/>
      <c r="R29" s="68"/>
      <c r="S29" s="109" t="inlineStr">
        <is>
          <t/>
        </is>
      </c>
      <c r="T29" s="101"/>
      <c r="U29" s="22"/>
      <c r="V29" s="22"/>
      <c r="W29" s="22"/>
      <c r="X29" s="22"/>
      <c r="Y29" s="22"/>
      <c r="Z29" s="22"/>
      <c r="AA29" s="22"/>
      <c r="AB29" s="22"/>
    </row>
    <row customHeight="1" ht="15.0" r="30">
      <c r="A30" s="32"/>
      <c r="B30" s="71"/>
      <c r="E30" s="25"/>
      <c r="F30" s="24"/>
      <c r="H30" s="58"/>
      <c r="I30" s="108" t="s">
        <v>96</v>
      </c>
      <c r="J30" s="98"/>
      <c r="K30" s="32"/>
      <c r="L30" s="56"/>
      <c r="M30" s="24"/>
      <c r="O30" s="58"/>
      <c r="P30" s="171" t="str">
        <f>=HYPERLINK("https://geonature.arb-idf.fr/geonature/%23/synthese", "Géonat'IdF (CA: Etude Chat forestier) ")</f>
      </c>
      <c r="Q30" s="12"/>
      <c r="R30" s="68"/>
      <c r="S30" s="109" t="inlineStr">
        <is>
          <t/>
        </is>
      </c>
      <c r="T30" s="101"/>
      <c r="U30" s="22"/>
      <c r="V30" s="22"/>
      <c r="W30" s="22"/>
      <c r="X30" s="22"/>
      <c r="Y30" s="22"/>
      <c r="Z30" s="22"/>
      <c r="AA30" s="22"/>
      <c r="AB30" s="22"/>
    </row>
    <row customHeight="1" ht="15.75" r="31">
      <c r="A31" s="32"/>
      <c r="B31" s="71"/>
      <c r="E31" s="25"/>
      <c r="F31" s="24"/>
      <c r="H31" s="58"/>
      <c r="I31" s="85" t="s">
        <v>99</v>
      </c>
      <c r="J31" s="86"/>
      <c r="K31" s="32"/>
      <c r="L31" s="56"/>
      <c r="M31" s="24"/>
      <c r="O31" s="58"/>
      <c r="P31" s="106"/>
      <c r="Q31" s="12"/>
      <c r="R31" s="68"/>
      <c r="S31" s="107"/>
      <c r="T31" s="101"/>
      <c r="U31" s="22"/>
      <c r="V31" s="22"/>
      <c r="W31" s="22"/>
      <c r="X31" s="22"/>
      <c r="Y31" s="22"/>
      <c r="Z31" s="22"/>
      <c r="AA31" s="22"/>
      <c r="AB31" s="22"/>
    </row>
    <row customHeight="1" ht="15.75" r="32">
      <c r="A32" s="32"/>
      <c r="B32" s="71"/>
      <c r="E32" s="25"/>
      <c r="F32" s="24"/>
      <c r="H32" s="58"/>
      <c r="I32" s="71"/>
      <c r="J32" s="58"/>
      <c r="K32" s="32"/>
      <c r="L32" s="56"/>
      <c r="M32" s="24"/>
      <c r="O32" s="58"/>
      <c r="P32" s="106"/>
      <c r="Q32" s="12"/>
      <c r="R32" s="68"/>
      <c r="S32" s="107"/>
      <c r="T32" s="101"/>
      <c r="U32" s="22"/>
      <c r="V32" s="22"/>
      <c r="W32" s="22"/>
      <c r="X32" s="22"/>
      <c r="Y32" s="22"/>
      <c r="Z32" s="22"/>
      <c r="AA32" s="22"/>
      <c r="AB32" s="22"/>
    </row>
    <row customHeight="1" ht="15.75" r="33">
      <c r="A33" s="32"/>
      <c r="B33" s="71"/>
      <c r="E33" s="25"/>
      <c r="F33" s="24"/>
      <c r="H33" s="58"/>
      <c r="I33" s="71"/>
      <c r="J33" s="58"/>
      <c r="K33" s="32"/>
      <c r="L33" s="56"/>
      <c r="M33" s="24"/>
      <c r="O33" s="58"/>
      <c r="P33" s="106"/>
      <c r="Q33" s="12"/>
      <c r="R33" s="68"/>
      <c r="S33" s="107"/>
      <c r="T33" s="101"/>
      <c r="U33" s="22"/>
      <c r="V33" s="22"/>
      <c r="W33" s="22"/>
      <c r="X33" s="22"/>
      <c r="Y33" s="22"/>
      <c r="Z33" s="22"/>
      <c r="AA33" s="22"/>
      <c r="AB33" s="22"/>
    </row>
    <row customHeight="1" ht="15.75" r="34">
      <c r="A34" s="32"/>
      <c r="B34" s="71"/>
      <c r="E34" s="25"/>
      <c r="F34" s="24"/>
      <c r="H34" s="58"/>
      <c r="I34" s="71"/>
      <c r="J34" s="58"/>
      <c r="K34" s="32"/>
      <c r="L34" s="56"/>
      <c r="M34" s="24"/>
      <c r="O34" s="58"/>
      <c r="P34" s="106"/>
      <c r="Q34" s="12"/>
      <c r="R34" s="68"/>
      <c r="S34" s="107"/>
      <c r="T34" s="101"/>
      <c r="U34" s="22"/>
      <c r="V34" s="22"/>
      <c r="W34" s="22"/>
      <c r="X34" s="22"/>
      <c r="Y34" s="22"/>
      <c r="Z34" s="22"/>
      <c r="AA34" s="22"/>
      <c r="AB34" s="22"/>
    </row>
    <row customHeight="1" ht="15.75" r="35">
      <c r="A35" s="32"/>
      <c r="B35" s="88"/>
      <c r="C35" s="74"/>
      <c r="D35" s="74"/>
      <c r="E35" s="89"/>
      <c r="F35" s="73"/>
      <c r="G35" s="74"/>
      <c r="H35" s="75"/>
      <c r="I35" s="71"/>
      <c r="J35" s="58"/>
      <c r="K35" s="32"/>
      <c r="L35" s="56"/>
      <c r="M35" s="24"/>
      <c r="O35" s="58"/>
      <c r="P35" s="106"/>
      <c r="Q35" s="12"/>
      <c r="R35" s="68"/>
      <c r="S35" s="107"/>
      <c r="T35" s="101"/>
      <c r="U35" s="22"/>
      <c r="V35" s="22"/>
      <c r="W35" s="22"/>
      <c r="X35" s="22"/>
      <c r="Y35" s="22"/>
      <c r="Z35" s="22"/>
      <c r="AA35" s="22"/>
      <c r="AB35" s="22"/>
    </row>
    <row customHeight="1" ht="15.75" r="36">
      <c r="A36" s="32"/>
      <c r="B36" s="94" t="s">
        <v>100</v>
      </c>
      <c r="C36" s="95"/>
      <c r="D36" s="95"/>
      <c r="E36" s="96"/>
      <c r="F36" s="110"/>
      <c r="G36" s="110"/>
      <c r="H36" s="110"/>
      <c r="I36" s="71"/>
      <c r="J36" s="58"/>
      <c r="K36" s="32"/>
      <c r="L36" s="56"/>
      <c r="M36" s="24"/>
      <c r="O36" s="58"/>
      <c r="P36" s="106"/>
      <c r="Q36" s="12"/>
      <c r="R36" s="68"/>
      <c r="S36" s="107"/>
      <c r="T36" s="101"/>
      <c r="U36" s="22"/>
      <c r="V36" s="22"/>
      <c r="W36" s="22"/>
      <c r="X36" s="22"/>
      <c r="Y36" s="22"/>
      <c r="Z36" s="22"/>
      <c r="AA36" s="22"/>
      <c r="AB36" s="22"/>
    </row>
    <row customHeight="1" ht="15.75" r="37">
      <c r="A37" s="32"/>
      <c r="B37" s="84"/>
      <c r="C37" s="111" t="s">
        <v>101</v>
      </c>
      <c r="D37" s="111" t="s">
        <v>102</v>
      </c>
      <c r="E37" s="111" t="s">
        <v>103</v>
      </c>
      <c r="F37" s="111" t="s">
        <v>104</v>
      </c>
      <c r="G37" s="111" t="s">
        <v>103</v>
      </c>
      <c r="H37" s="111" t="s">
        <v>101</v>
      </c>
      <c r="I37" s="71"/>
      <c r="J37" s="58"/>
      <c r="K37" s="32"/>
      <c r="L37" s="56"/>
      <c r="M37" s="24"/>
      <c r="O37" s="58"/>
      <c r="P37" s="106"/>
      <c r="Q37" s="12"/>
      <c r="R37" s="68"/>
      <c r="S37" s="107"/>
      <c r="T37" s="101"/>
      <c r="U37" s="22"/>
      <c r="V37" s="22"/>
      <c r="W37" s="22"/>
      <c r="X37" s="22"/>
      <c r="Y37" s="22"/>
      <c r="Z37" s="22"/>
      <c r="AA37" s="22"/>
      <c r="AB37" s="22"/>
    </row>
    <row customHeight="1" ht="12.75" r="38">
      <c r="A38" s="32"/>
      <c r="B38" s="112"/>
      <c r="C38" s="113" t="s">
        <v>39</v>
      </c>
      <c r="D38" s="113" t="s">
        <v>39</v>
      </c>
      <c r="E38" s="113" t="s">
        <v>39</v>
      </c>
      <c r="F38" s="113"/>
      <c r="G38" s="113"/>
      <c r="H38" s="113"/>
      <c r="I38" s="71"/>
      <c r="J38" s="58"/>
      <c r="K38" s="32"/>
      <c r="L38" s="56"/>
      <c r="M38" s="24"/>
      <c r="O38" s="58"/>
      <c r="P38" s="106"/>
      <c r="Q38" s="12"/>
      <c r="R38" s="68"/>
      <c r="S38" s="107"/>
      <c r="T38" s="101"/>
      <c r="U38" s="22"/>
      <c r="V38" s="22"/>
      <c r="W38" s="22"/>
      <c r="X38" s="22"/>
      <c r="Y38" s="22"/>
      <c r="Z38" s="22"/>
      <c r="AA38" s="22"/>
      <c r="AB38" s="22"/>
    </row>
    <row customHeight="1" ht="12.75" r="39">
      <c r="A39" s="32"/>
      <c r="B39" s="112"/>
      <c r="C39" s="114"/>
      <c r="D39" s="114"/>
      <c r="E39" s="114"/>
      <c r="F39" s="114"/>
      <c r="G39" s="114"/>
      <c r="H39" s="114"/>
      <c r="I39" s="71"/>
      <c r="J39" s="58"/>
      <c r="K39" s="32"/>
      <c r="L39" s="56"/>
      <c r="M39" s="24"/>
      <c r="O39" s="58"/>
      <c r="P39" s="106"/>
      <c r="Q39" s="12"/>
      <c r="R39" s="68"/>
      <c r="S39" s="107"/>
      <c r="T39" s="101"/>
      <c r="U39" s="22"/>
      <c r="V39" s="22"/>
      <c r="W39" s="22"/>
      <c r="X39" s="22"/>
      <c r="Y39" s="22"/>
      <c r="Z39" s="22"/>
      <c r="AA39" s="22"/>
      <c r="AB39" s="22"/>
    </row>
    <row customHeight="1" ht="12.75" r="40">
      <c r="A40" s="32"/>
      <c r="B40" s="112"/>
      <c r="C40" s="114"/>
      <c r="D40" s="114"/>
      <c r="E40" s="114"/>
      <c r="F40" s="114"/>
      <c r="G40" s="114"/>
      <c r="H40" s="114"/>
      <c r="I40" s="71"/>
      <c r="J40" s="58"/>
      <c r="K40" s="32"/>
      <c r="L40" s="56"/>
      <c r="M40" s="24"/>
      <c r="O40" s="58"/>
      <c r="P40" s="106"/>
      <c r="Q40" s="12"/>
      <c r="R40" s="68"/>
      <c r="S40" s="107"/>
      <c r="T40" s="101"/>
      <c r="U40" s="22"/>
      <c r="V40" s="22"/>
      <c r="W40" s="22"/>
      <c r="X40" s="22"/>
      <c r="Y40" s="22"/>
      <c r="Z40" s="22"/>
      <c r="AA40" s="22"/>
      <c r="AB40" s="22"/>
    </row>
    <row customHeight="1" ht="15.75" r="41">
      <c r="A41" s="32"/>
      <c r="B41" s="84"/>
      <c r="C41" s="111" t="s">
        <v>101</v>
      </c>
      <c r="D41" s="111" t="s">
        <v>104</v>
      </c>
      <c r="E41" s="111" t="s">
        <v>108</v>
      </c>
      <c r="F41" s="111" t="s">
        <v>109</v>
      </c>
      <c r="G41" s="111" t="s">
        <v>110</v>
      </c>
      <c r="H41" s="111" t="s">
        <v>111</v>
      </c>
      <c r="I41" s="71"/>
      <c r="J41" s="58"/>
      <c r="K41" s="32"/>
      <c r="L41" s="56"/>
      <c r="M41" s="24"/>
      <c r="O41" s="58"/>
      <c r="P41" s="106"/>
      <c r="Q41" s="12"/>
      <c r="R41" s="68"/>
      <c r="S41" s="107"/>
      <c r="T41" s="101"/>
      <c r="U41" s="22"/>
      <c r="V41" s="22"/>
      <c r="W41" s="22"/>
      <c r="X41" s="22"/>
      <c r="Y41" s="22"/>
      <c r="Z41" s="22"/>
      <c r="AA41" s="22"/>
      <c r="AB41" s="22"/>
    </row>
    <row customHeight="1" ht="12.75" r="42">
      <c r="A42" s="32"/>
      <c r="B42" s="112"/>
      <c r="C42" s="113"/>
      <c r="D42" s="113"/>
      <c r="E42" s="113"/>
      <c r="F42" s="113"/>
      <c r="G42" s="113"/>
      <c r="H42" s="113" t="s">
        <v>39</v>
      </c>
      <c r="I42" s="71"/>
      <c r="J42" s="58"/>
      <c r="K42" s="32"/>
      <c r="L42" s="56"/>
      <c r="M42" s="27"/>
      <c r="N42" s="29"/>
      <c r="O42" s="115"/>
      <c r="P42" s="116"/>
      <c r="Q42" s="117"/>
      <c r="R42" s="118"/>
      <c r="S42" s="119"/>
      <c r="T42" s="120"/>
      <c r="U42" s="22"/>
      <c r="V42" s="22"/>
      <c r="W42" s="22"/>
      <c r="X42" s="22"/>
      <c r="Y42" s="22"/>
      <c r="Z42" s="22"/>
      <c r="AA42" s="22"/>
      <c r="AB42" s="22"/>
    </row>
    <row customHeight="1" ht="12.75" r="43">
      <c r="A43" s="32"/>
      <c r="B43" s="112"/>
      <c r="C43" s="113"/>
      <c r="D43" s="113"/>
      <c r="E43" s="113"/>
      <c r="F43" s="113"/>
      <c r="G43" s="113"/>
      <c r="H43" s="113"/>
      <c r="I43" s="71"/>
      <c r="J43" s="58"/>
      <c r="K43" s="32"/>
      <c r="L43" s="91" t="s">
        <v>112</v>
      </c>
      <c r="M43" s="92"/>
      <c r="N43" s="92"/>
      <c r="O43" s="92"/>
      <c r="P43" s="32"/>
      <c r="Q43" s="32"/>
      <c r="R43" s="32"/>
      <c r="S43" s="32"/>
      <c r="T43" s="59"/>
      <c r="U43" s="22"/>
      <c r="V43" s="22"/>
      <c r="W43" s="22"/>
      <c r="X43" s="22"/>
      <c r="Y43" s="22"/>
      <c r="Z43" s="22"/>
      <c r="AA43" s="22"/>
      <c r="AB43" s="22"/>
    </row>
    <row customHeight="1" ht="12.75" r="44">
      <c r="A44" s="32"/>
      <c r="B44" s="112"/>
      <c r="C44" s="114"/>
      <c r="D44" s="114"/>
      <c r="E44" s="114"/>
      <c r="F44" s="114"/>
      <c r="G44" s="114"/>
      <c r="H44" s="114"/>
      <c r="I44" s="71"/>
      <c r="J44" s="58"/>
      <c r="K44" s="32"/>
      <c r="L44" s="78" t="s">
        <v>116</v>
      </c>
      <c r="M44" s="9"/>
      <c r="N44" s="9"/>
      <c r="O44" s="9"/>
      <c r="P44" s="9"/>
      <c r="Q44" s="9"/>
      <c r="R44" s="9"/>
      <c r="S44" s="9"/>
      <c r="T44" s="86"/>
      <c r="U44" s="22"/>
      <c r="V44" s="22"/>
      <c r="W44" s="22"/>
      <c r="X44" s="22"/>
      <c r="Y44" s="22"/>
      <c r="Z44" s="22"/>
      <c r="AA44" s="22"/>
      <c r="AB44" s="22"/>
    </row>
    <row customHeight="1" ht="15.75" r="45">
      <c r="A45" s="32"/>
      <c r="B45" s="121"/>
      <c r="C45" s="9"/>
      <c r="D45" s="9"/>
      <c r="E45" s="9"/>
      <c r="F45" s="9"/>
      <c r="G45" s="9"/>
      <c r="H45" s="86"/>
      <c r="I45" s="71"/>
      <c r="J45" s="58"/>
      <c r="K45" s="32"/>
      <c r="L45" s="71"/>
      <c r="T45" s="58"/>
      <c r="U45" s="22"/>
      <c r="V45" s="22"/>
      <c r="W45" s="22"/>
      <c r="X45" s="22"/>
      <c r="Y45" s="22"/>
      <c r="Z45" s="22"/>
      <c r="AA45" s="22"/>
      <c r="AB45" s="22"/>
    </row>
    <row customHeight="1" ht="15.75" r="46">
      <c r="A46" s="32"/>
      <c r="B46" s="88"/>
      <c r="C46" s="74"/>
      <c r="D46" s="74"/>
      <c r="E46" s="74"/>
      <c r="F46" s="74"/>
      <c r="G46" s="74"/>
      <c r="H46" s="75"/>
      <c r="I46" s="88"/>
      <c r="J46" s="75"/>
      <c r="K46" s="32"/>
      <c r="L46" s="122"/>
      <c r="M46" s="29"/>
      <c r="N46" s="29"/>
      <c r="O46" s="29"/>
      <c r="P46" s="29"/>
      <c r="Q46" s="29"/>
      <c r="R46" s="29"/>
      <c r="S46" s="29"/>
      <c r="T46" s="115"/>
      <c r="U46" s="22"/>
      <c r="V46" s="22"/>
      <c r="W46" s="22"/>
      <c r="X46" s="22"/>
      <c r="Y46" s="22"/>
      <c r="Z46" s="22"/>
      <c r="AA46" s="22"/>
      <c r="AB46" s="22"/>
    </row>
    <row customHeight="1" ht="15.75" r="47">
      <c r="A47" s="123" t="s">
        <v>113</v>
      </c>
      <c r="B47" s="5"/>
      <c r="C47" s="169" t="str">
        <f>=HYPERLINK("https://ofb.gouv.fr/especes/chat-forestier-felis-silvestris-silvestris", "Fiche espèce")</f>
      </c>
      <c r="D47" s="95"/>
      <c r="E47" s="95"/>
      <c r="F47" s="96"/>
      <c r="G47" s="128" t="inlineStr">
        <is>
          <t/>
        </is>
      </c>
      <c r="H47" s="95"/>
      <c r="I47" s="95"/>
      <c r="J47" s="96"/>
      <c r="K47" s="125" t="s">
        <v>113</v>
      </c>
      <c r="L47" s="68"/>
      <c r="M47" s="170" t="str">
        <f>=HYPERLINK("https://ged.ofb.fr/share/page/site/etude-chat-forestier-idf/dashboard", "SiteAlfresco de l'étude IdF")</f>
      </c>
      <c r="N47" s="12"/>
      <c r="O47" s="68"/>
      <c r="P47" s="129" t="inlineStr">
        <is>
          <t/>
        </is>
      </c>
      <c r="Q47" s="12"/>
      <c r="R47" s="12"/>
      <c r="S47" s="12"/>
      <c r="T47" s="68"/>
      <c r="U47" s="22"/>
      <c r="V47" s="22"/>
      <c r="W47" s="22"/>
      <c r="X47" s="22"/>
      <c r="Y47" s="22"/>
      <c r="Z47" s="22"/>
      <c r="AA47" s="22"/>
      <c r="AB47" s="22"/>
    </row>
    <row customHeight="1" ht="15.75" r="48">
      <c r="A48" s="5"/>
      <c r="B48" s="5"/>
      <c r="C48" s="170" t="str">
        <f>=HYPERLINK("https://oai-gem.ofb.fr/exl-php/document-affiche/ofb_recherche_oai/OUVRE_DOC/49974?fic=doc00073302.pdf", "Livret de présentation de l'étude IdF")</f>
      </c>
      <c r="D48" s="12"/>
      <c r="E48" s="12"/>
      <c r="F48" s="68"/>
      <c r="G48" s="129" t="inlineStr">
        <is>
          <t/>
        </is>
      </c>
      <c r="H48" s="12"/>
      <c r="I48" s="12"/>
      <c r="J48" s="68"/>
      <c r="K48" s="5"/>
      <c r="L48" s="5"/>
      <c r="M48" s="170" t="str">
        <f>=HYPERLINK("https://ged.ofb.fr/share/s/sY4zG36QS1aDJ34fKNlrhw", "Protocole")</f>
      </c>
      <c r="N48" s="12"/>
      <c r="O48" s="68"/>
      <c r="P48" s="129" t="inlineStr">
        <is>
          <t/>
        </is>
      </c>
      <c r="Q48" s="12"/>
      <c r="R48" s="12"/>
      <c r="S48" s="12"/>
      <c r="T48" s="68"/>
      <c r="U48" s="22"/>
      <c r="V48" s="22"/>
      <c r="W48" s="22"/>
      <c r="X48" s="22"/>
      <c r="Y48" s="22"/>
      <c r="Z48" s="22"/>
      <c r="AA48" s="22"/>
      <c r="AB48" s="22"/>
    </row>
    <row customHeight="1" ht="15.75" r="49">
      <c r="A49" s="130">
        <v>45743.0</v>
      </c>
      <c r="B49" s="68"/>
      <c r="C49" s="170" t="str">
        <f>=HYPERLINK("https://www.youtube.com/watch?v=UopppCJfUHA", "Vidéo MNHN")</f>
      </c>
      <c r="D49" s="12"/>
      <c r="E49" s="12"/>
      <c r="F49" s="68"/>
      <c r="G49" s="129" t="inlineStr">
        <is>
          <t/>
        </is>
      </c>
      <c r="H49" s="12"/>
      <c r="I49" s="12"/>
      <c r="J49" s="68"/>
      <c r="K49" s="5"/>
      <c r="L49" s="5"/>
      <c r="M49" s="170" t="str">
        <f>=HYPERLINK("file://ad.intra/dfs/COMMUNS/REGIONS/IDF/DR/05_CONNAISSANCE/PMC/Chat_Forestier%20", "Serveur DR")</f>
      </c>
      <c r="N49" s="12"/>
      <c r="O49" s="68"/>
      <c r="P49" s="126" t="inlineStr">
        <is>
          <t/>
        </is>
      </c>
      <c r="Q49" s="12"/>
      <c r="R49" s="12"/>
      <c r="S49" s="12"/>
      <c r="T49" s="68"/>
      <c r="U49" s="22"/>
      <c r="V49" s="22"/>
      <c r="W49" s="22"/>
      <c r="X49" s="22"/>
      <c r="Y49" s="22"/>
      <c r="Z49" s="22"/>
      <c r="AA49" s="22"/>
      <c r="AB49" s="22"/>
    </row>
    <row customHeight="1" ht="15.75"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customHeight="1" ht="15.75"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customHeight="1" ht="15.75"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customHeight="1" ht="15.75"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customHeight="1" ht="15.75"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customHeight="1" ht="15.75"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row>
    <row customHeight="1" ht="15.75"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row>
    <row customHeight="1" ht="15.75"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row>
    <row customHeight="1" ht="15.75"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row>
    <row customHeight="1" ht="15.75"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customHeight="1" ht="15.75"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row>
    <row customHeight="1" ht="15.75"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row>
    <row customHeight="1" ht="15.75"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customHeight="1" ht="15.75"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row>
    <row customHeight="1" ht="15.75"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row>
    <row customHeight="1" ht="15.75"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row>
    <row customHeight="1" ht="15.75"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row>
    <row customHeight="1" ht="15.75"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row>
    <row customHeight="1" ht="15.75"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row>
    <row customHeight="1" ht="15.75"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row>
    <row customHeight="1" ht="15.75"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row>
    <row customHeight="1" ht="15.75"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row>
    <row customHeight="1" ht="15.75"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row>
    <row customHeight="1" ht="15.75"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row>
    <row customHeight="1" ht="15.75"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row>
    <row customHeight="1" ht="15.75"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row>
    <row customHeight="1" ht="15.75"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row>
    <row customHeight="1" ht="15.75"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row>
    <row customHeight="1" ht="15.75"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row>
    <row customHeight="1" ht="15.75"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row>
    <row customHeight="1" ht="15.75"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row>
    <row customHeight="1" ht="15.75"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row>
    <row customHeight="1" ht="15.75"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row>
    <row customHeight="1" ht="15.75"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row>
    <row customHeight="1" ht="15.75"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row>
    <row customHeight="1" ht="15.75"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row>
    <row customHeight="1" ht="15.75"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row>
    <row customHeight="1" ht="15.75"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row>
    <row customHeight="1" ht="15.75"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row>
    <row customHeight="1" ht="15.75"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row>
    <row customHeight="1" ht="15.75"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customHeight="1" ht="15.75"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customHeight="1" ht="15.75"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customHeight="1" ht="15.75"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customHeight="1" ht="15.75"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customHeight="1" ht="15.75"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customHeight="1" ht="15.75"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customHeight="1" ht="15.75"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customHeight="1" ht="15.75"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customHeight="1" ht="15.75"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customHeight="1" ht="15.75"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customHeight="1" ht="15.75"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customHeight="1" ht="15.75"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customHeight="1" ht="15.75"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customHeight="1" ht="15.75"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customHeight="1" ht="15.75"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customHeight="1" ht="15.75"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customHeight="1" ht="15.75"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customHeight="1" ht="15.75"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customHeight="1" ht="15.75"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customHeight="1" ht="15.75"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customHeight="1" ht="15.75"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customHeight="1" ht="15.75"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customHeight="1" ht="15.75"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customHeight="1" ht="15.75"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customHeight="1" ht="15.75"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customHeight="1" ht="15.75"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customHeight="1" ht="15.75"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customHeight="1" ht="15.75"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customHeight="1" ht="15.75"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customHeight="1" ht="15.75"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customHeight="1" ht="15.75"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customHeight="1" ht="15.75"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customHeight="1" ht="15.75"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customHeight="1" ht="15.75"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customHeight="1" ht="15.75"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customHeight="1" ht="15.75"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customHeight="1" ht="15.75"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customHeight="1" ht="15.75"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customHeight="1" ht="15.75"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customHeight="1" ht="15.75"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customHeight="1" ht="15.75"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customHeight="1" ht="15.75"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customHeight="1" ht="15.75"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customHeight="1" ht="15.75"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customHeight="1" ht="15.75"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customHeight="1" ht="15.75"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customHeight="1" ht="15.75"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customHeight="1" ht="15.75"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customHeight="1" ht="15.75"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customHeight="1" ht="15.75"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customHeight="1" ht="15.75"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customHeight="1" ht="15.75"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customHeight="1" ht="15.75"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customHeight="1" ht="15.75"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customHeight="1" ht="15.75"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customHeight="1" ht="15.75"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customHeight="1" ht="15.75"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customHeight="1" ht="15.75"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customHeight="1" ht="15.75"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customHeight="1" ht="15.75"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customHeight="1" ht="15.75"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customHeight="1" ht="15.75"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customHeight="1" ht="15.75"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customHeight="1" ht="15.75"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customHeight="1" ht="15.75"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customHeight="1" ht="15.75"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customHeight="1" ht="15.75"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customHeight="1" ht="15.75"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customHeight="1" ht="15.75"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customHeight="1" ht="15.75"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customHeight="1" ht="15.75"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customHeight="1" ht="15.75"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customHeight="1" ht="15.75"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customHeight="1" ht="15.75"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customHeight="1" ht="15.75"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customHeight="1" ht="15.75"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customHeight="1" ht="15.75"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customHeight="1" ht="15.75"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customHeight="1" ht="15.75"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customHeight="1" ht="15.75"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customHeight="1" ht="15.75"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customHeight="1" ht="15.75"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customHeight="1" ht="15.75"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customHeight="1" ht="15.75"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customHeight="1" ht="15.75"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customHeight="1" ht="15.75"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customHeight="1" ht="15.75"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customHeight="1" ht="15.75"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customHeight="1" ht="15.75"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customHeight="1" ht="15.75"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customHeight="1" ht="15.75"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customHeight="1" ht="15.75"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customHeight="1" ht="15.75"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customHeight="1" ht="15.75"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customHeight="1" ht="15.75"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customHeight="1" ht="15.75"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customHeight="1" ht="15.75"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customHeight="1" ht="15.75"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customHeight="1" ht="15.75"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customHeight="1" ht="15.75"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customHeight="1" ht="15.75"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customHeight="1" ht="15.75"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customHeight="1" ht="15.75"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customHeight="1" ht="15.75"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customHeight="1" ht="15.75"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customHeight="1" ht="15.75"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customHeight="1" ht="15.75"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customHeight="1" ht="15.75"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customHeight="1" ht="15.75"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customHeight="1" ht="15.75"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customHeight="1" ht="15.75"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customHeight="1" ht="15.75"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customHeight="1" ht="15.75"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customHeight="1" ht="15.75"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customHeight="1" ht="15.75"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customHeight="1" ht="15.75"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customHeight="1" ht="15.75"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customHeight="1" ht="15.75"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customHeight="1" ht="15.75"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customHeight="1" ht="15.75"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customHeight="1" ht="15.75"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customHeight="1" ht="15.75"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customHeight="1" ht="15.75"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customHeight="1" ht="15.75"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customHeight="1" ht="15.75"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customHeight="1" ht="15.75"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customHeight="1" ht="15.75"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customHeight="1" ht="15.75"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customHeight="1" ht="15.75"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customHeight="1" ht="15.75"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customHeight="1" ht="15.75"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customHeight="1" ht="15.75"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customHeight="1" ht="15.75"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customHeight="1" ht="15.75"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customHeight="1" ht="15.75"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customHeight="1" ht="15.75"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customHeight="1" ht="15.75"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customHeight="1" ht="15.75"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customHeight="1" ht="15.75"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customHeight="1" ht="15.75"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customHeight="1" ht="15.75"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customHeight="1" ht="15.75"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customHeight="1" ht="15.75"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customHeight="1" ht="15.75"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customHeight="1" ht="15.75"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customHeight="1" ht="15.75"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customHeight="1" ht="15.75"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customHeight="1" ht="15.75"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customHeight="1" ht="15.75"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customHeight="1" ht="15.75"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customHeight="1" ht="15.75"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customHeight="1" ht="15.75"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customHeight="1" ht="15.75"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customHeight="1" ht="15.75"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customHeight="1" ht="15.75"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customHeight="1" ht="15.75"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customHeight="1" ht="15.75"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customHeight="1" ht="15.75"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customHeight="1" ht="15.75"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S6">
    <cfRule type="containsBlanks" dxfId="6" priority="3">
      <formula>LEN(TRIM(S6))=0</formula>
    </cfRule>
  </conditionalFormatting>
  <conditionalFormatting sqref="T6">
    <cfRule type="containsBlanks" dxfId="7" priority="4">
      <formula>LEN(TRIM(T6))=0</formula>
    </cfRule>
  </conditionalFormatting>
  <conditionalFormatting sqref="P6">
    <cfRule type="containsBlanks" dxfId="8" priority="5">
      <formula>LEN(TRIM(P6))=0</formula>
    </cfRule>
  </conditionalFormatting>
  <conditionalFormatting sqref="C38:H40 C42:H44">
    <cfRule type="notContainsBlanks" dxfId="9" priority="6">
      <formula>LEN(TRIM(C38))&gt;0</formula>
    </cfRule>
  </conditionalFormatting>
  <conditionalFormatting sqref="P7">
    <cfRule type="expression" dxfId="10" priority="7">
      <formula>ISBLANK(P6)</formula>
    </cfRule>
  </conditionalFormatting>
  <conditionalFormatting sqref="Q7">
    <cfRule type="expression" dxfId="11" priority="8">
      <formula>ISBLANK(Q6)</formula>
    </cfRule>
  </conditionalFormatting>
  <conditionalFormatting sqref="R7">
    <cfRule type="expression" dxfId="11" priority="9">
      <formula>ISBLANK(R6)</formula>
    </cfRule>
  </conditionalFormatting>
  <conditionalFormatting sqref="S7">
    <cfRule type="expression" dxfId="11" priority="10">
      <formula>ISBLANK(S6)</formula>
    </cfRule>
  </conditionalFormatting>
  <conditionalFormatting sqref="T7">
    <cfRule type="expression" dxfId="11" priority="11">
      <formula>ISBLANK(T6)</formula>
    </cfRule>
  </conditionalFormatting>
  <hyperlinks>
    <hyperlink ref="S29" r:id="rId1h"/>
    <hyperlink ref="S30" r:id="rId2h"/>
    <hyperlink ref="G47" r:id="rId3h"/>
    <hyperlink ref="P47" r:id="rId4h"/>
    <hyperlink ref="G48" r:id="rId5h"/>
    <hyperlink ref="P48" r:id="rId6h"/>
    <hyperlink ref="G49" r:id="rId7h"/>
  </hyperlinks>
  <printOptions/>
  <pageMargins bottom="0.07874015748031496" footer="0.0" header="0.0" left="0.07874015748031496" right="0.07874015748031496" top="0.07874015748031496"/>
  <pageSetup paperSize="9" orientation="portrait"/>
  <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5"/>
      <c r="B1" s="5"/>
      <c r="C1" s="8" t="s">
        <v>118</v>
      </c>
      <c r="D1" s="9"/>
      <c r="E1" s="9"/>
      <c r="F1" s="9"/>
      <c r="G1" s="9"/>
      <c r="H1" s="9"/>
      <c r="I1" s="15"/>
      <c r="J1" s="5"/>
      <c r="K1" s="5"/>
      <c r="L1" s="5"/>
      <c r="M1" s="20" t="str">
        <f>C1</f>
        <v>Suivi du Castor d'Europe</v>
      </c>
      <c r="N1" s="9"/>
      <c r="O1" s="9"/>
      <c r="P1" s="9"/>
      <c r="Q1" s="9"/>
      <c r="R1" s="9"/>
      <c r="S1" s="15"/>
      <c r="T1" s="5"/>
      <c r="U1" s="22"/>
      <c r="V1" s="22"/>
      <c r="W1" s="22"/>
      <c r="X1" s="22"/>
      <c r="Y1" s="22"/>
      <c r="Z1" s="22"/>
      <c r="AA1" s="22"/>
      <c r="AB1" s="22"/>
    </row>
    <row customHeight="1" ht="15.0" r="2">
      <c r="A2" s="5"/>
      <c r="B2" s="5"/>
      <c r="C2" s="24"/>
      <c r="I2" s="25"/>
      <c r="J2" s="5"/>
      <c r="K2" s="5"/>
      <c r="L2" s="5"/>
      <c r="M2" s="24"/>
      <c r="S2" s="25"/>
      <c r="T2" s="5"/>
      <c r="U2" s="22"/>
      <c r="V2" s="22"/>
      <c r="W2" s="22"/>
      <c r="X2" s="22"/>
      <c r="Y2" s="22"/>
      <c r="Z2" s="22"/>
      <c r="AA2" s="22"/>
      <c r="AB2" s="22"/>
    </row>
    <row customHeight="1" ht="15.0" r="3">
      <c r="A3" s="5"/>
      <c r="B3" s="5"/>
      <c r="C3" s="27"/>
      <c r="D3" s="29"/>
      <c r="E3" s="29"/>
      <c r="F3" s="29"/>
      <c r="G3" s="29"/>
      <c r="H3" s="29"/>
      <c r="I3" s="30"/>
      <c r="J3" s="5"/>
      <c r="K3" s="5"/>
      <c r="L3" s="5"/>
      <c r="M3" s="27"/>
      <c r="N3" s="29"/>
      <c r="O3" s="29"/>
      <c r="P3" s="29"/>
      <c r="Q3" s="29"/>
      <c r="R3" s="29"/>
      <c r="S3" s="30"/>
      <c r="T3" s="5"/>
      <c r="U3" s="22"/>
      <c r="V3" s="22"/>
      <c r="W3" s="22"/>
      <c r="X3" s="22"/>
      <c r="Y3" s="22"/>
      <c r="Z3" s="22"/>
      <c r="AA3" s="22"/>
      <c r="AB3" s="22"/>
    </row>
    <row r="4">
      <c r="A4" s="5"/>
      <c r="B4" s="5"/>
      <c r="C4" s="5"/>
      <c r="D4" s="5"/>
      <c r="E4" s="5"/>
      <c r="F4" s="5"/>
      <c r="G4" s="5"/>
      <c r="H4" s="5"/>
      <c r="I4" s="5"/>
      <c r="J4" s="5"/>
      <c r="K4" s="5"/>
      <c r="L4" s="5"/>
      <c r="M4" s="5"/>
      <c r="N4" s="5"/>
      <c r="O4" s="5"/>
      <c r="P4" s="5"/>
      <c r="Q4" s="5"/>
      <c r="R4" s="5"/>
      <c r="S4" s="5"/>
      <c r="T4" s="5"/>
      <c r="U4" s="22"/>
      <c r="V4" s="22"/>
      <c r="W4" s="22"/>
      <c r="X4" s="22"/>
      <c r="Y4" s="22"/>
      <c r="Z4" s="22"/>
      <c r="AA4" s="22"/>
      <c r="AB4" s="22"/>
    </row>
    <row r="5">
      <c r="A5" s="31" t="s">
        <v>19</v>
      </c>
      <c r="B5" s="32"/>
      <c r="C5" s="32"/>
      <c r="D5" s="32"/>
      <c r="E5" s="32"/>
      <c r="F5" s="32"/>
      <c r="G5" s="32"/>
      <c r="H5" s="32"/>
      <c r="I5" s="32"/>
      <c r="J5" s="32"/>
      <c r="K5" s="31" t="s">
        <v>22</v>
      </c>
      <c r="L5" s="32"/>
      <c r="M5" s="32"/>
      <c r="N5" s="32"/>
      <c r="O5" s="32"/>
      <c r="P5" s="33" t="s">
        <v>24</v>
      </c>
      <c r="Q5" s="32"/>
      <c r="R5" s="32"/>
      <c r="S5" s="32"/>
      <c r="T5" s="34"/>
      <c r="U5" s="22"/>
      <c r="V5" s="22"/>
      <c r="W5" s="22"/>
      <c r="X5" s="22"/>
      <c r="Y5" s="22"/>
      <c r="Z5" s="22"/>
      <c r="AA5" s="22"/>
      <c r="AB5" s="22"/>
    </row>
    <row r="6">
      <c r="A6" s="31"/>
      <c r="B6" s="32"/>
      <c r="C6" s="32"/>
      <c r="D6" s="32"/>
      <c r="E6" s="32"/>
      <c r="F6" s="32"/>
      <c r="G6" s="32"/>
      <c r="H6" s="32"/>
      <c r="I6" s="35"/>
      <c r="J6" s="15"/>
      <c r="K6" s="31"/>
      <c r="L6" s="22"/>
      <c r="M6" s="37" t="s">
        <v>32</v>
      </c>
      <c r="N6" s="131">
        <v>45689.0</v>
      </c>
      <c r="O6" s="15"/>
      <c r="P6" s="41"/>
      <c r="Q6" s="42"/>
      <c r="R6" s="43"/>
      <c r="S6" s="44" t="s">
        <v>39</v>
      </c>
      <c r="T6" s="45"/>
      <c r="U6" s="22"/>
      <c r="V6" s="22"/>
      <c r="W6" s="22"/>
      <c r="X6" s="22"/>
      <c r="Y6" s="22"/>
      <c r="Z6" s="22"/>
      <c r="AA6" s="22"/>
      <c r="AB6" s="22"/>
    </row>
    <row r="7">
      <c r="A7" s="32"/>
      <c r="B7" s="32"/>
      <c r="C7" s="32"/>
      <c r="D7" s="32"/>
      <c r="E7" s="32"/>
      <c r="F7" s="32"/>
      <c r="G7" s="32"/>
      <c r="H7" s="46"/>
      <c r="I7" s="24"/>
      <c r="J7" s="25"/>
      <c r="K7" s="32"/>
      <c r="L7" s="32"/>
      <c r="M7" s="47"/>
      <c r="N7" s="27"/>
      <c r="O7" s="30"/>
      <c r="P7" s="48" t="s">
        <v>42</v>
      </c>
      <c r="Q7" s="49" t="s">
        <v>45</v>
      </c>
      <c r="R7" s="49" t="s">
        <v>46</v>
      </c>
      <c r="S7" s="49" t="s">
        <v>48</v>
      </c>
      <c r="T7" s="50" t="s">
        <v>50</v>
      </c>
      <c r="U7" s="22"/>
      <c r="V7" s="22"/>
      <c r="W7" s="22"/>
      <c r="X7" s="22"/>
      <c r="Y7" s="22"/>
      <c r="Z7" s="22"/>
      <c r="AA7" s="22"/>
      <c r="AB7" s="22"/>
    </row>
    <row r="8">
      <c r="A8" s="32"/>
      <c r="B8" s="51" t="s">
        <v>51</v>
      </c>
      <c r="C8" s="55" t="s">
        <v>130</v>
      </c>
      <c r="D8" s="53"/>
      <c r="E8" s="53"/>
      <c r="F8" s="53"/>
      <c r="G8" s="53"/>
      <c r="H8" s="54"/>
      <c r="I8" s="24"/>
      <c r="J8" s="25"/>
      <c r="K8" s="32"/>
      <c r="L8" s="46"/>
      <c r="M8" s="46"/>
      <c r="N8" s="46"/>
      <c r="O8" s="46"/>
      <c r="P8" s="56"/>
      <c r="Q8" s="32"/>
      <c r="R8" s="32"/>
      <c r="S8" s="32"/>
      <c r="T8" s="34"/>
      <c r="U8" s="22"/>
      <c r="V8" s="22"/>
      <c r="W8" s="22"/>
      <c r="X8" s="22"/>
      <c r="Y8" s="22"/>
      <c r="Z8" s="22"/>
      <c r="AA8" s="22"/>
      <c r="AB8" s="22"/>
    </row>
    <row r="9">
      <c r="A9" s="32"/>
      <c r="B9" s="57"/>
      <c r="C9" s="24"/>
      <c r="H9" s="58"/>
      <c r="I9" s="24"/>
      <c r="J9" s="25"/>
      <c r="K9" s="59"/>
      <c r="L9" s="60" t="s">
        <v>61</v>
      </c>
      <c r="M9" s="32"/>
      <c r="N9" s="32"/>
      <c r="O9" s="32"/>
      <c r="P9" s="61" t="s">
        <v>131</v>
      </c>
      <c r="T9" s="58"/>
      <c r="U9" s="22"/>
      <c r="V9" s="22"/>
      <c r="W9" s="22"/>
      <c r="X9" s="22"/>
      <c r="Y9" s="22"/>
      <c r="Z9" s="22"/>
      <c r="AA9" s="22"/>
      <c r="AB9" s="22"/>
    </row>
    <row r="10">
      <c r="A10" s="32"/>
      <c r="B10" s="57"/>
      <c r="C10" s="24"/>
      <c r="H10" s="58"/>
      <c r="I10" s="24"/>
      <c r="J10" s="25"/>
      <c r="K10" s="59"/>
      <c r="L10" s="63" t="s">
        <v>64</v>
      </c>
      <c r="M10" s="63" t="s">
        <v>67</v>
      </c>
      <c r="N10" s="66" t="s">
        <v>68</v>
      </c>
      <c r="O10" s="68"/>
      <c r="P10" s="71"/>
      <c r="T10" s="58"/>
      <c r="U10" s="22"/>
      <c r="V10" s="22"/>
      <c r="W10" s="22"/>
      <c r="X10" s="22"/>
      <c r="Y10" s="22"/>
      <c r="Z10" s="22"/>
      <c r="AA10" s="22"/>
      <c r="AB10" s="22"/>
    </row>
    <row customHeight="1" ht="30.0" r="11">
      <c r="A11" s="32"/>
      <c r="B11" s="72"/>
      <c r="C11" s="73"/>
      <c r="D11" s="74"/>
      <c r="E11" s="74"/>
      <c r="F11" s="74"/>
      <c r="G11" s="74"/>
      <c r="H11" s="75"/>
      <c r="I11" s="27"/>
      <c r="J11" s="30"/>
      <c r="K11" s="59"/>
      <c r="L11" s="77" t="s">
        <v>132</v>
      </c>
      <c r="M11" s="77" t="s">
        <v>133</v>
      </c>
      <c r="N11" s="78" t="s">
        <v>134</v>
      </c>
      <c r="O11" s="15"/>
      <c r="P11" s="71"/>
      <c r="T11" s="58"/>
      <c r="U11" s="22"/>
      <c r="V11" s="22"/>
      <c r="W11" s="22"/>
      <c r="X11" s="22"/>
      <c r="Y11" s="22"/>
      <c r="Z11" s="22"/>
      <c r="AA11" s="22"/>
      <c r="AB11" s="22"/>
    </row>
    <row r="12">
      <c r="A12" s="32"/>
      <c r="B12" s="79" t="s">
        <v>72</v>
      </c>
      <c r="C12" s="80" t="s">
        <v>135</v>
      </c>
      <c r="D12" s="53"/>
      <c r="E12" s="53"/>
      <c r="F12" s="53"/>
      <c r="G12" s="53"/>
      <c r="H12" s="54"/>
      <c r="I12" s="81" t="s">
        <v>74</v>
      </c>
      <c r="J12" s="82"/>
      <c r="K12" s="59"/>
      <c r="L12" s="83"/>
      <c r="M12" s="83"/>
      <c r="N12" s="71"/>
      <c r="O12" s="25"/>
      <c r="P12" s="71"/>
      <c r="T12" s="58"/>
      <c r="U12" s="22"/>
      <c r="V12" s="22"/>
      <c r="W12" s="22"/>
      <c r="X12" s="22"/>
      <c r="Y12" s="22"/>
      <c r="Z12" s="22"/>
      <c r="AA12" s="22"/>
      <c r="AB12" s="22"/>
    </row>
    <row r="13">
      <c r="A13" s="32"/>
      <c r="B13" s="84"/>
      <c r="C13" s="24"/>
      <c r="H13" s="58"/>
      <c r="I13" s="85" t="s">
        <v>136</v>
      </c>
      <c r="J13" s="86"/>
      <c r="K13" s="59"/>
      <c r="L13" s="83"/>
      <c r="M13" s="83"/>
      <c r="N13" s="71"/>
      <c r="O13" s="25"/>
      <c r="P13" s="71"/>
      <c r="T13" s="58"/>
      <c r="U13" s="22"/>
      <c r="V13" s="22"/>
      <c r="W13" s="22"/>
      <c r="X13" s="22"/>
      <c r="Y13" s="22"/>
      <c r="Z13" s="22"/>
      <c r="AA13" s="22"/>
      <c r="AB13" s="22"/>
    </row>
    <row customHeight="1" ht="30.0" r="14">
      <c r="A14" s="32"/>
      <c r="B14" s="84"/>
      <c r="C14" s="24"/>
      <c r="H14" s="58"/>
      <c r="I14" s="71"/>
      <c r="J14" s="58"/>
      <c r="K14" s="59"/>
      <c r="L14" s="87"/>
      <c r="M14" s="87"/>
      <c r="N14" s="88"/>
      <c r="O14" s="89"/>
      <c r="P14" s="88"/>
      <c r="Q14" s="74"/>
      <c r="R14" s="74"/>
      <c r="S14" s="74"/>
      <c r="T14" s="75"/>
      <c r="U14" s="22"/>
      <c r="V14" s="22"/>
      <c r="W14" s="22"/>
      <c r="X14" s="22"/>
      <c r="Y14" s="22"/>
      <c r="Z14" s="22"/>
      <c r="AA14" s="22"/>
      <c r="AB14" s="22"/>
    </row>
    <row r="15">
      <c r="A15" s="32"/>
      <c r="B15" s="90"/>
      <c r="C15" s="73"/>
      <c r="D15" s="74"/>
      <c r="E15" s="74"/>
      <c r="F15" s="74"/>
      <c r="G15" s="74"/>
      <c r="H15" s="75"/>
      <c r="I15" s="71"/>
      <c r="J15" s="58"/>
      <c r="K15" s="32"/>
      <c r="L15" s="91" t="s">
        <v>77</v>
      </c>
      <c r="M15" s="92"/>
      <c r="N15" s="92"/>
      <c r="O15" s="93"/>
      <c r="P15" s="91" t="s">
        <v>78</v>
      </c>
      <c r="Q15" s="92"/>
      <c r="R15" s="92"/>
      <c r="S15" s="92"/>
      <c r="T15" s="93"/>
      <c r="U15" s="22"/>
      <c r="V15" s="22"/>
      <c r="W15" s="22"/>
      <c r="X15" s="22"/>
      <c r="Y15" s="22"/>
      <c r="Z15" s="22"/>
      <c r="AA15" s="22"/>
      <c r="AB15" s="22"/>
    </row>
    <row r="16">
      <c r="A16" s="32"/>
      <c r="B16" s="79" t="s">
        <v>79</v>
      </c>
      <c r="C16" s="80" t="s">
        <v>137</v>
      </c>
      <c r="D16" s="53"/>
      <c r="E16" s="53"/>
      <c r="F16" s="53"/>
      <c r="G16" s="53"/>
      <c r="H16" s="54"/>
      <c r="I16" s="71"/>
      <c r="J16" s="58"/>
      <c r="K16" s="32"/>
      <c r="L16" s="78" t="s">
        <v>138</v>
      </c>
      <c r="M16" s="9"/>
      <c r="N16" s="9"/>
      <c r="O16" s="86"/>
      <c r="P16" s="78" t="s">
        <v>139</v>
      </c>
      <c r="Q16" s="9"/>
      <c r="R16" s="9"/>
      <c r="S16" s="9"/>
      <c r="T16" s="86"/>
      <c r="U16" s="22"/>
      <c r="V16" s="22"/>
      <c r="W16" s="22"/>
      <c r="X16" s="22"/>
      <c r="Y16" s="22"/>
      <c r="Z16" s="22"/>
      <c r="AA16" s="22"/>
      <c r="AB16" s="22"/>
    </row>
    <row r="17">
      <c r="A17" s="32"/>
      <c r="B17" s="84"/>
      <c r="C17" s="24"/>
      <c r="H17" s="58"/>
      <c r="I17" s="71"/>
      <c r="J17" s="58"/>
      <c r="K17" s="32"/>
      <c r="L17" s="71"/>
      <c r="O17" s="58"/>
      <c r="P17" s="71"/>
      <c r="T17" s="58"/>
      <c r="U17" s="22"/>
      <c r="V17" s="22"/>
      <c r="W17" s="22"/>
      <c r="X17" s="22"/>
      <c r="Y17" s="22"/>
      <c r="Z17" s="22"/>
      <c r="AA17" s="22"/>
      <c r="AB17" s="22"/>
    </row>
    <row r="18">
      <c r="A18" s="32"/>
      <c r="B18" s="84"/>
      <c r="C18" s="24"/>
      <c r="H18" s="58"/>
      <c r="I18" s="71"/>
      <c r="J18" s="58"/>
      <c r="K18" s="32"/>
      <c r="L18" s="71"/>
      <c r="O18" s="58"/>
      <c r="P18" s="71"/>
      <c r="T18" s="58"/>
      <c r="U18" s="22"/>
      <c r="V18" s="22"/>
      <c r="W18" s="22"/>
      <c r="X18" s="22"/>
      <c r="Y18" s="22"/>
      <c r="Z18" s="22"/>
      <c r="AA18" s="22"/>
      <c r="AB18" s="22"/>
    </row>
    <row r="19">
      <c r="A19" s="32"/>
      <c r="B19" s="84"/>
      <c r="C19" s="24"/>
      <c r="H19" s="58"/>
      <c r="I19" s="71"/>
      <c r="J19" s="58"/>
      <c r="K19" s="32"/>
      <c r="L19" s="71"/>
      <c r="O19" s="58"/>
      <c r="P19" s="71"/>
      <c r="T19" s="58"/>
      <c r="U19" s="22"/>
      <c r="V19" s="22"/>
      <c r="W19" s="22"/>
      <c r="X19" s="22"/>
      <c r="Y19" s="22"/>
      <c r="Z19" s="22"/>
      <c r="AA19" s="22"/>
      <c r="AB19" s="22"/>
    </row>
    <row customHeight="1" ht="30.0" r="20">
      <c r="A20" s="32"/>
      <c r="B20" s="90"/>
      <c r="C20" s="73"/>
      <c r="D20" s="74"/>
      <c r="E20" s="74"/>
      <c r="F20" s="74"/>
      <c r="G20" s="74"/>
      <c r="H20" s="75"/>
      <c r="I20" s="71"/>
      <c r="J20" s="58"/>
      <c r="K20" s="32"/>
      <c r="L20" s="71"/>
      <c r="O20" s="58"/>
      <c r="P20" s="71"/>
      <c r="T20" s="58"/>
      <c r="U20" s="22"/>
      <c r="V20" s="22"/>
      <c r="W20" s="22"/>
      <c r="X20" s="22"/>
      <c r="Y20" s="22"/>
      <c r="Z20" s="22"/>
      <c r="AA20" s="22"/>
      <c r="AB20" s="22"/>
    </row>
    <row customHeight="1" ht="15.75" r="21">
      <c r="A21" s="32"/>
      <c r="B21" s="94" t="s">
        <v>83</v>
      </c>
      <c r="C21" s="95"/>
      <c r="D21" s="95"/>
      <c r="E21" s="95"/>
      <c r="F21" s="96"/>
      <c r="G21" s="97"/>
      <c r="H21" s="98"/>
      <c r="I21" s="71"/>
      <c r="J21" s="58"/>
      <c r="K21" s="32"/>
      <c r="L21" s="71"/>
      <c r="O21" s="58"/>
      <c r="P21" s="71"/>
      <c r="T21" s="58"/>
      <c r="U21" s="22"/>
      <c r="V21" s="22"/>
      <c r="W21" s="22"/>
      <c r="X21" s="22"/>
      <c r="Y21" s="22"/>
      <c r="Z21" s="22"/>
      <c r="AA21" s="22"/>
      <c r="AB21" s="22"/>
    </row>
    <row customHeight="1" ht="15.75" r="22">
      <c r="A22" s="32"/>
      <c r="B22" s="99" t="s">
        <v>84</v>
      </c>
      <c r="C22" s="100" t="s">
        <v>85</v>
      </c>
      <c r="D22" s="12"/>
      <c r="E22" s="12"/>
      <c r="F22" s="12"/>
      <c r="G22" s="12"/>
      <c r="H22" s="101"/>
      <c r="I22" s="71"/>
      <c r="J22" s="58"/>
      <c r="K22" s="32"/>
      <c r="L22" s="71"/>
      <c r="O22" s="58"/>
      <c r="P22" s="71"/>
      <c r="T22" s="58"/>
      <c r="U22" s="22"/>
      <c r="V22" s="22"/>
      <c r="W22" s="22"/>
      <c r="X22" s="22"/>
      <c r="Y22" s="22"/>
      <c r="Z22" s="22"/>
      <c r="AA22" s="22"/>
      <c r="AB22" s="22"/>
    </row>
    <row customHeight="1" ht="15.75" r="23">
      <c r="A23" s="32"/>
      <c r="B23" s="102"/>
      <c r="C23" s="9"/>
      <c r="D23" s="9"/>
      <c r="E23" s="15"/>
      <c r="F23" s="103" t="s">
        <v>87</v>
      </c>
      <c r="G23" s="12"/>
      <c r="H23" s="101"/>
      <c r="I23" s="71"/>
      <c r="J23" s="58"/>
      <c r="K23" s="32"/>
      <c r="L23" s="71"/>
      <c r="O23" s="58"/>
      <c r="P23" s="71"/>
      <c r="T23" s="58"/>
      <c r="U23" s="22"/>
      <c r="V23" s="22"/>
      <c r="W23" s="22"/>
      <c r="X23" s="22"/>
      <c r="Y23" s="22"/>
      <c r="Z23" s="22"/>
      <c r="AA23" s="22"/>
      <c r="AB23" s="22"/>
    </row>
    <row customHeight="1" ht="30.0" r="24">
      <c r="A24" s="32"/>
      <c r="B24" s="71"/>
      <c r="E24" s="25"/>
      <c r="F24" s="104" t="s">
        <v>140</v>
      </c>
      <c r="G24" s="9"/>
      <c r="H24" s="86"/>
      <c r="I24" s="71"/>
      <c r="J24" s="58"/>
      <c r="K24" s="32"/>
      <c r="L24" s="71"/>
      <c r="O24" s="58"/>
      <c r="P24" s="71"/>
      <c r="T24" s="58"/>
      <c r="U24" s="22"/>
      <c r="V24" s="22"/>
      <c r="W24" s="22"/>
      <c r="X24" s="22"/>
      <c r="Y24" s="22"/>
      <c r="Z24" s="22"/>
      <c r="AA24" s="22"/>
      <c r="AB24" s="22"/>
    </row>
    <row customHeight="1" ht="15.75" r="25">
      <c r="A25" s="32"/>
      <c r="B25" s="71"/>
      <c r="E25" s="25"/>
      <c r="F25" s="24"/>
      <c r="H25" s="58"/>
      <c r="I25" s="71"/>
      <c r="J25" s="58"/>
      <c r="K25" s="32"/>
      <c r="L25" s="71"/>
      <c r="O25" s="58"/>
      <c r="P25" s="71"/>
      <c r="T25" s="58"/>
      <c r="U25" s="22"/>
      <c r="V25" s="22"/>
      <c r="W25" s="22"/>
      <c r="X25" s="22"/>
      <c r="Y25" s="22"/>
      <c r="Z25" s="22"/>
      <c r="AA25" s="22"/>
      <c r="AB25" s="22"/>
    </row>
    <row customHeight="1" ht="15.75" r="26">
      <c r="A26" s="32"/>
      <c r="B26" s="71"/>
      <c r="E26" s="25"/>
      <c r="F26" s="24"/>
      <c r="H26" s="58"/>
      <c r="I26" s="71"/>
      <c r="J26" s="58"/>
      <c r="K26" s="32"/>
      <c r="L26" s="71"/>
      <c r="O26" s="58"/>
      <c r="P26" s="71"/>
      <c r="T26" s="58"/>
      <c r="U26" s="22"/>
      <c r="V26" s="22"/>
      <c r="W26" s="22"/>
      <c r="X26" s="22"/>
      <c r="Y26" s="22"/>
      <c r="Z26" s="22"/>
      <c r="AA26" s="22"/>
      <c r="AB26" s="22"/>
    </row>
    <row customHeight="1" ht="15.75" r="27">
      <c r="A27" s="32"/>
      <c r="B27" s="71"/>
      <c r="E27" s="25"/>
      <c r="F27" s="24"/>
      <c r="H27" s="58"/>
      <c r="I27" s="71"/>
      <c r="J27" s="58"/>
      <c r="K27" s="32"/>
      <c r="L27" s="88"/>
      <c r="M27" s="74"/>
      <c r="N27" s="74"/>
      <c r="O27" s="75"/>
      <c r="P27" s="88"/>
      <c r="Q27" s="74"/>
      <c r="R27" s="74"/>
      <c r="S27" s="74"/>
      <c r="T27" s="75"/>
      <c r="U27" s="22"/>
      <c r="V27" s="22"/>
      <c r="W27" s="22"/>
      <c r="X27" s="22"/>
      <c r="Y27" s="22"/>
      <c r="Z27" s="22"/>
      <c r="AA27" s="22"/>
      <c r="AB27" s="22"/>
    </row>
    <row customHeight="1" ht="15.75" r="28">
      <c r="A28" s="32"/>
      <c r="B28" s="71"/>
      <c r="E28" s="25"/>
      <c r="F28" s="24"/>
      <c r="H28" s="58"/>
      <c r="I28" s="71"/>
      <c r="J28" s="58"/>
      <c r="K28" s="32"/>
      <c r="L28" s="91" t="s">
        <v>89</v>
      </c>
      <c r="M28" s="92"/>
      <c r="N28" s="92"/>
      <c r="O28" s="93"/>
      <c r="P28" s="91" t="s">
        <v>90</v>
      </c>
      <c r="Q28" s="92"/>
      <c r="R28" s="92"/>
      <c r="S28" s="92"/>
      <c r="T28" s="93"/>
      <c r="U28" s="22"/>
      <c r="V28" s="22"/>
      <c r="W28" s="22"/>
      <c r="X28" s="22"/>
      <c r="Y28" s="22"/>
      <c r="Z28" s="22"/>
      <c r="AA28" s="22"/>
      <c r="AB28" s="22"/>
    </row>
    <row customHeight="1" ht="15.75" r="29">
      <c r="A29" s="32"/>
      <c r="B29" s="71"/>
      <c r="E29" s="25"/>
      <c r="F29" s="24"/>
      <c r="H29" s="58"/>
      <c r="I29" s="88"/>
      <c r="J29" s="75"/>
      <c r="K29" s="32"/>
      <c r="L29" s="56"/>
      <c r="M29" s="132" t="s">
        <v>141</v>
      </c>
      <c r="N29" s="9"/>
      <c r="O29" s="86"/>
      <c r="P29" s="171" t="str">
        <f>=HYPERLINK("https://carmen.carmencarto.fr/38/Castor.map", "Carte nationale de présence")</f>
      </c>
      <c r="Q29" s="12"/>
      <c r="R29" s="68"/>
      <c r="S29" s="109" t="inlineStr">
        <is>
          <t/>
        </is>
      </c>
      <c r="T29" s="101"/>
      <c r="U29" s="22"/>
      <c r="V29" s="22"/>
      <c r="W29" s="22"/>
      <c r="X29" s="22"/>
      <c r="Y29" s="22"/>
      <c r="Z29" s="22"/>
      <c r="AA29" s="22"/>
      <c r="AB29" s="22"/>
    </row>
    <row customHeight="1" ht="15.0" r="30">
      <c r="A30" s="32"/>
      <c r="B30" s="71"/>
      <c r="E30" s="25"/>
      <c r="F30" s="24"/>
      <c r="H30" s="58"/>
      <c r="I30" s="108" t="s">
        <v>96</v>
      </c>
      <c r="J30" s="98"/>
      <c r="K30" s="32"/>
      <c r="L30" s="56"/>
      <c r="M30" s="24"/>
      <c r="O30" s="58"/>
      <c r="P30" s="106"/>
      <c r="Q30" s="12"/>
      <c r="R30" s="68"/>
      <c r="S30" s="107"/>
      <c r="T30" s="101"/>
      <c r="U30" s="22"/>
      <c r="V30" s="22"/>
      <c r="W30" s="22"/>
      <c r="X30" s="22"/>
      <c r="Y30" s="22"/>
      <c r="Z30" s="22"/>
      <c r="AA30" s="22"/>
      <c r="AB30" s="22"/>
    </row>
    <row customHeight="1" ht="15.75" r="31">
      <c r="A31" s="32"/>
      <c r="B31" s="71"/>
      <c r="E31" s="25"/>
      <c r="F31" s="24"/>
      <c r="H31" s="58"/>
      <c r="I31" s="85" t="s">
        <v>144</v>
      </c>
      <c r="J31" s="86"/>
      <c r="K31" s="32"/>
      <c r="L31" s="56"/>
      <c r="M31" s="24"/>
      <c r="O31" s="58"/>
      <c r="P31" s="106"/>
      <c r="Q31" s="12"/>
      <c r="R31" s="68"/>
      <c r="S31" s="107"/>
      <c r="T31" s="101"/>
      <c r="U31" s="22"/>
      <c r="V31" s="22"/>
      <c r="W31" s="22"/>
      <c r="X31" s="22"/>
      <c r="Y31" s="22"/>
      <c r="Z31" s="22"/>
      <c r="AA31" s="22"/>
      <c r="AB31" s="22"/>
    </row>
    <row customHeight="1" ht="15.75" r="32">
      <c r="A32" s="32"/>
      <c r="B32" s="71"/>
      <c r="E32" s="25"/>
      <c r="F32" s="24"/>
      <c r="H32" s="58"/>
      <c r="I32" s="71"/>
      <c r="J32" s="58"/>
      <c r="K32" s="32"/>
      <c r="L32" s="56"/>
      <c r="M32" s="24"/>
      <c r="O32" s="58"/>
      <c r="P32" s="106"/>
      <c r="Q32" s="12"/>
      <c r="R32" s="68"/>
      <c r="S32" s="107"/>
      <c r="T32" s="101"/>
      <c r="U32" s="22"/>
      <c r="V32" s="22"/>
      <c r="W32" s="22"/>
      <c r="X32" s="22"/>
      <c r="Y32" s="22"/>
      <c r="Z32" s="22"/>
      <c r="AA32" s="22"/>
      <c r="AB32" s="22"/>
    </row>
    <row customHeight="1" ht="15.75" r="33">
      <c r="A33" s="32"/>
      <c r="B33" s="71"/>
      <c r="E33" s="25"/>
      <c r="F33" s="24"/>
      <c r="H33" s="58"/>
      <c r="I33" s="71"/>
      <c r="J33" s="58"/>
      <c r="K33" s="32"/>
      <c r="L33" s="56"/>
      <c r="M33" s="24"/>
      <c r="O33" s="58"/>
      <c r="P33" s="106"/>
      <c r="Q33" s="12"/>
      <c r="R33" s="68"/>
      <c r="S33" s="107"/>
      <c r="T33" s="101"/>
      <c r="U33" s="22"/>
      <c r="V33" s="22"/>
      <c r="W33" s="22"/>
      <c r="X33" s="22"/>
      <c r="Y33" s="22"/>
      <c r="Z33" s="22"/>
      <c r="AA33" s="22"/>
      <c r="AB33" s="22"/>
    </row>
    <row customHeight="1" ht="15.75" r="34">
      <c r="A34" s="32"/>
      <c r="B34" s="71"/>
      <c r="E34" s="25"/>
      <c r="F34" s="24"/>
      <c r="H34" s="58"/>
      <c r="I34" s="71"/>
      <c r="J34" s="58"/>
      <c r="K34" s="32"/>
      <c r="L34" s="56"/>
      <c r="M34" s="24"/>
      <c r="O34" s="58"/>
      <c r="P34" s="106"/>
      <c r="Q34" s="12"/>
      <c r="R34" s="68"/>
      <c r="S34" s="107"/>
      <c r="T34" s="101"/>
      <c r="U34" s="22"/>
      <c r="V34" s="22"/>
      <c r="W34" s="22"/>
      <c r="X34" s="22"/>
      <c r="Y34" s="22"/>
      <c r="Z34" s="22"/>
      <c r="AA34" s="22"/>
      <c r="AB34" s="22"/>
    </row>
    <row customHeight="1" ht="15.75" r="35">
      <c r="A35" s="32"/>
      <c r="B35" s="88"/>
      <c r="C35" s="74"/>
      <c r="D35" s="74"/>
      <c r="E35" s="89"/>
      <c r="F35" s="73"/>
      <c r="G35" s="74"/>
      <c r="H35" s="75"/>
      <c r="I35" s="71"/>
      <c r="J35" s="58"/>
      <c r="K35" s="32"/>
      <c r="L35" s="56"/>
      <c r="M35" s="24"/>
      <c r="O35" s="58"/>
      <c r="P35" s="106"/>
      <c r="Q35" s="12"/>
      <c r="R35" s="68"/>
      <c r="S35" s="107"/>
      <c r="T35" s="101"/>
      <c r="U35" s="22"/>
      <c r="V35" s="22"/>
      <c r="W35" s="22"/>
      <c r="X35" s="22"/>
      <c r="Y35" s="22"/>
      <c r="Z35" s="22"/>
      <c r="AA35" s="22"/>
      <c r="AB35" s="22"/>
    </row>
    <row customHeight="1" ht="15.75" r="36">
      <c r="A36" s="32"/>
      <c r="B36" s="94" t="s">
        <v>100</v>
      </c>
      <c r="C36" s="95"/>
      <c r="D36" s="95"/>
      <c r="E36" s="96"/>
      <c r="F36" s="110"/>
      <c r="G36" s="110"/>
      <c r="H36" s="110"/>
      <c r="I36" s="71"/>
      <c r="J36" s="58"/>
      <c r="K36" s="32"/>
      <c r="L36" s="56"/>
      <c r="M36" s="24"/>
      <c r="O36" s="58"/>
      <c r="P36" s="106"/>
      <c r="Q36" s="12"/>
      <c r="R36" s="68"/>
      <c r="S36" s="107"/>
      <c r="T36" s="101"/>
      <c r="U36" s="22"/>
      <c r="V36" s="22"/>
      <c r="W36" s="22"/>
      <c r="X36" s="22"/>
      <c r="Y36" s="22"/>
      <c r="Z36" s="22"/>
      <c r="AA36" s="22"/>
      <c r="AB36" s="22"/>
    </row>
    <row customHeight="1" ht="15.75" r="37">
      <c r="A37" s="32"/>
      <c r="B37" s="84"/>
      <c r="C37" s="111" t="s">
        <v>101</v>
      </c>
      <c r="D37" s="111" t="s">
        <v>102</v>
      </c>
      <c r="E37" s="111" t="s">
        <v>103</v>
      </c>
      <c r="F37" s="111" t="s">
        <v>104</v>
      </c>
      <c r="G37" s="111" t="s">
        <v>103</v>
      </c>
      <c r="H37" s="111" t="s">
        <v>101</v>
      </c>
      <c r="I37" s="71"/>
      <c r="J37" s="58"/>
      <c r="K37" s="32"/>
      <c r="L37" s="56"/>
      <c r="M37" s="24"/>
      <c r="O37" s="58"/>
      <c r="P37" s="106"/>
      <c r="Q37" s="12"/>
      <c r="R37" s="68"/>
      <c r="S37" s="107"/>
      <c r="T37" s="101"/>
      <c r="U37" s="22"/>
      <c r="V37" s="22"/>
      <c r="W37" s="22"/>
      <c r="X37" s="22"/>
      <c r="Y37" s="22"/>
      <c r="Z37" s="22"/>
      <c r="AA37" s="22"/>
      <c r="AB37" s="22"/>
    </row>
    <row customHeight="1" ht="12.75" r="38">
      <c r="A38" s="32"/>
      <c r="B38" s="112"/>
      <c r="C38" s="113" t="s">
        <v>39</v>
      </c>
      <c r="D38" s="113" t="s">
        <v>39</v>
      </c>
      <c r="E38" s="113" t="s">
        <v>39</v>
      </c>
      <c r="F38" s="113"/>
      <c r="G38" s="113"/>
      <c r="H38" s="113"/>
      <c r="I38" s="71"/>
      <c r="J38" s="58"/>
      <c r="K38" s="32"/>
      <c r="L38" s="56"/>
      <c r="M38" s="24"/>
      <c r="O38" s="58"/>
      <c r="P38" s="106"/>
      <c r="Q38" s="12"/>
      <c r="R38" s="68"/>
      <c r="S38" s="107"/>
      <c r="T38" s="101"/>
      <c r="U38" s="22"/>
      <c r="V38" s="22"/>
      <c r="W38" s="22"/>
      <c r="X38" s="22"/>
      <c r="Y38" s="22"/>
      <c r="Z38" s="22"/>
      <c r="AA38" s="22"/>
      <c r="AB38" s="22"/>
    </row>
    <row customHeight="1" ht="12.75" r="39">
      <c r="A39" s="32"/>
      <c r="B39" s="112"/>
      <c r="C39" s="114"/>
      <c r="D39" s="114"/>
      <c r="E39" s="114"/>
      <c r="F39" s="114"/>
      <c r="G39" s="114"/>
      <c r="H39" s="114"/>
      <c r="I39" s="71"/>
      <c r="J39" s="58"/>
      <c r="K39" s="32"/>
      <c r="L39" s="56"/>
      <c r="M39" s="24"/>
      <c r="O39" s="58"/>
      <c r="P39" s="106"/>
      <c r="Q39" s="12"/>
      <c r="R39" s="68"/>
      <c r="S39" s="107"/>
      <c r="T39" s="101"/>
      <c r="U39" s="22"/>
      <c r="V39" s="22"/>
      <c r="W39" s="22"/>
      <c r="X39" s="22"/>
      <c r="Y39" s="22"/>
      <c r="Z39" s="22"/>
      <c r="AA39" s="22"/>
      <c r="AB39" s="22"/>
    </row>
    <row customHeight="1" ht="12.75" r="40">
      <c r="A40" s="32"/>
      <c r="B40" s="112"/>
      <c r="C40" s="114"/>
      <c r="D40" s="114"/>
      <c r="E40" s="114"/>
      <c r="F40" s="114"/>
      <c r="G40" s="114"/>
      <c r="H40" s="114"/>
      <c r="I40" s="71"/>
      <c r="J40" s="58"/>
      <c r="K40" s="32"/>
      <c r="L40" s="56"/>
      <c r="M40" s="24"/>
      <c r="O40" s="58"/>
      <c r="P40" s="106"/>
      <c r="Q40" s="12"/>
      <c r="R40" s="68"/>
      <c r="S40" s="107"/>
      <c r="T40" s="101"/>
      <c r="U40" s="22"/>
      <c r="V40" s="22"/>
      <c r="W40" s="22"/>
      <c r="X40" s="22"/>
      <c r="Y40" s="22"/>
      <c r="Z40" s="22"/>
      <c r="AA40" s="22"/>
      <c r="AB40" s="22"/>
    </row>
    <row customHeight="1" ht="15.75" r="41">
      <c r="A41" s="32"/>
      <c r="B41" s="84"/>
      <c r="C41" s="111" t="s">
        <v>101</v>
      </c>
      <c r="D41" s="111" t="s">
        <v>104</v>
      </c>
      <c r="E41" s="111" t="s">
        <v>108</v>
      </c>
      <c r="F41" s="111" t="s">
        <v>109</v>
      </c>
      <c r="G41" s="111" t="s">
        <v>110</v>
      </c>
      <c r="H41" s="111" t="s">
        <v>111</v>
      </c>
      <c r="I41" s="71"/>
      <c r="J41" s="58"/>
      <c r="K41" s="32"/>
      <c r="L41" s="56"/>
      <c r="M41" s="24"/>
      <c r="O41" s="58"/>
      <c r="P41" s="106"/>
      <c r="Q41" s="12"/>
      <c r="R41" s="68"/>
      <c r="S41" s="107"/>
      <c r="T41" s="101"/>
      <c r="U41" s="22"/>
      <c r="V41" s="22"/>
      <c r="W41" s="22"/>
      <c r="X41" s="22"/>
      <c r="Y41" s="22"/>
      <c r="Z41" s="22"/>
      <c r="AA41" s="22"/>
      <c r="AB41" s="22"/>
    </row>
    <row customHeight="1" ht="12.75" r="42">
      <c r="A42" s="32"/>
      <c r="B42" s="112"/>
      <c r="C42" s="113"/>
      <c r="D42" s="113"/>
      <c r="E42" s="113"/>
      <c r="F42" s="113"/>
      <c r="G42" s="113" t="s">
        <v>39</v>
      </c>
      <c r="H42" s="113" t="s">
        <v>39</v>
      </c>
      <c r="I42" s="71"/>
      <c r="J42" s="58"/>
      <c r="K42" s="32"/>
      <c r="L42" s="56"/>
      <c r="M42" s="27"/>
      <c r="N42" s="29"/>
      <c r="O42" s="115"/>
      <c r="P42" s="116"/>
      <c r="Q42" s="117"/>
      <c r="R42" s="118"/>
      <c r="S42" s="119"/>
      <c r="T42" s="120"/>
      <c r="U42" s="22"/>
      <c r="V42" s="22"/>
      <c r="W42" s="22"/>
      <c r="X42" s="22"/>
      <c r="Y42" s="22"/>
      <c r="Z42" s="22"/>
      <c r="AA42" s="22"/>
      <c r="AB42" s="22"/>
    </row>
    <row customHeight="1" ht="12.75" r="43">
      <c r="A43" s="32"/>
      <c r="B43" s="112"/>
      <c r="C43" s="113"/>
      <c r="D43" s="113"/>
      <c r="E43" s="113"/>
      <c r="F43" s="113"/>
      <c r="G43" s="113"/>
      <c r="H43" s="113"/>
      <c r="I43" s="71"/>
      <c r="J43" s="58"/>
      <c r="K43" s="32"/>
      <c r="L43" s="91" t="s">
        <v>112</v>
      </c>
      <c r="M43" s="92"/>
      <c r="N43" s="92"/>
      <c r="O43" s="92"/>
      <c r="P43" s="32"/>
      <c r="Q43" s="32"/>
      <c r="R43" s="32"/>
      <c r="S43" s="32"/>
      <c r="T43" s="59"/>
      <c r="U43" s="22"/>
      <c r="V43" s="22"/>
      <c r="W43" s="22"/>
      <c r="X43" s="22"/>
      <c r="Y43" s="22"/>
      <c r="Z43" s="22"/>
      <c r="AA43" s="22"/>
      <c r="AB43" s="22"/>
    </row>
    <row customHeight="1" ht="12.75" r="44">
      <c r="A44" s="32"/>
      <c r="B44" s="112"/>
      <c r="C44" s="114"/>
      <c r="D44" s="114"/>
      <c r="E44" s="114"/>
      <c r="F44" s="114"/>
      <c r="G44" s="114"/>
      <c r="H44" s="114"/>
      <c r="I44" s="71"/>
      <c r="J44" s="58"/>
      <c r="K44" s="32"/>
      <c r="L44" s="78" t="s">
        <v>145</v>
      </c>
      <c r="M44" s="9"/>
      <c r="N44" s="9"/>
      <c r="O44" s="9"/>
      <c r="P44" s="9"/>
      <c r="Q44" s="9"/>
      <c r="R44" s="9"/>
      <c r="S44" s="9"/>
      <c r="T44" s="86"/>
      <c r="U44" s="22"/>
      <c r="V44" s="22"/>
      <c r="W44" s="22"/>
      <c r="X44" s="22"/>
      <c r="Y44" s="22"/>
      <c r="Z44" s="22"/>
      <c r="AA44" s="22"/>
      <c r="AB44" s="22"/>
    </row>
    <row customHeight="1" ht="15.75" r="45">
      <c r="A45" s="32"/>
      <c r="B45" s="121" t="s">
        <v>146</v>
      </c>
      <c r="C45" s="9"/>
      <c r="D45" s="9"/>
      <c r="E45" s="9"/>
      <c r="F45" s="9"/>
      <c r="G45" s="9"/>
      <c r="H45" s="86"/>
      <c r="I45" s="71"/>
      <c r="J45" s="58"/>
      <c r="K45" s="32"/>
      <c r="L45" s="71"/>
      <c r="T45" s="58"/>
      <c r="U45" s="22"/>
      <c r="V45" s="22"/>
      <c r="W45" s="22"/>
      <c r="X45" s="22"/>
      <c r="Y45" s="22"/>
      <c r="Z45" s="22"/>
      <c r="AA45" s="22"/>
      <c r="AB45" s="22"/>
    </row>
    <row customHeight="1" ht="15.75" r="46">
      <c r="A46" s="32"/>
      <c r="B46" s="88"/>
      <c r="C46" s="74"/>
      <c r="D46" s="74"/>
      <c r="E46" s="74"/>
      <c r="F46" s="74"/>
      <c r="G46" s="74"/>
      <c r="H46" s="75"/>
      <c r="I46" s="88"/>
      <c r="J46" s="75"/>
      <c r="K46" s="32"/>
      <c r="L46" s="122"/>
      <c r="M46" s="29"/>
      <c r="N46" s="29"/>
      <c r="O46" s="29"/>
      <c r="P46" s="29"/>
      <c r="Q46" s="29"/>
      <c r="R46" s="29"/>
      <c r="S46" s="29"/>
      <c r="T46" s="115"/>
      <c r="U46" s="22"/>
      <c r="V46" s="22"/>
      <c r="W46" s="22"/>
      <c r="X46" s="22"/>
      <c r="Y46" s="22"/>
      <c r="Z46" s="22"/>
      <c r="AA46" s="22"/>
      <c r="AB46" s="22"/>
    </row>
    <row customHeight="1" ht="15.75" r="47">
      <c r="A47" s="123" t="s">
        <v>113</v>
      </c>
      <c r="B47" s="5"/>
      <c r="C47" s="169" t="str">
        <f>=HYPERLINK("https://ofb.gouv.fr/reseau-castor", "Le réseau Castor")</f>
      </c>
      <c r="D47" s="95"/>
      <c r="E47" s="95"/>
      <c r="F47" s="96"/>
      <c r="G47" s="128" t="inlineStr">
        <is>
          <t/>
        </is>
      </c>
      <c r="H47" s="95"/>
      <c r="I47" s="95"/>
      <c r="J47" s="96"/>
      <c r="K47" s="125" t="s">
        <v>113</v>
      </c>
      <c r="L47" s="68"/>
      <c r="M47" s="170" t="str">
        <f>=HYPERLINK("https://ged.ofb.fr/share/page/site/dridf-rseau-partenarial-castor/dashboard", "Site du réseau castor IdF")</f>
      </c>
      <c r="N47" s="12"/>
      <c r="O47" s="68"/>
      <c r="P47" s="129" t="inlineStr">
        <is>
          <t/>
        </is>
      </c>
      <c r="Q47" s="12"/>
      <c r="R47" s="12"/>
      <c r="S47" s="12"/>
      <c r="T47" s="68"/>
      <c r="U47" s="22"/>
      <c r="V47" s="22"/>
      <c r="W47" s="22"/>
      <c r="X47" s="22"/>
      <c r="Y47" s="22"/>
      <c r="Z47" s="22"/>
      <c r="AA47" s="22"/>
      <c r="AB47" s="22"/>
    </row>
    <row customHeight="1" ht="15.75" r="48">
      <c r="A48" s="5"/>
      <c r="B48" s="5"/>
      <c r="C48" s="170" t="str">
        <f>=HYPERLINK("https://ofb.gouv.fr/especes/castor-europe-castor-fiber", "Fiche espèce")</f>
      </c>
      <c r="D48" s="12"/>
      <c r="E48" s="12"/>
      <c r="F48" s="68"/>
      <c r="G48" s="133" t="inlineStr">
        <is>
          <t/>
        </is>
      </c>
      <c r="H48" s="12"/>
      <c r="I48" s="12"/>
      <c r="J48" s="68"/>
      <c r="K48" s="5"/>
      <c r="L48" s="5"/>
      <c r="M48" s="170" t="str">
        <f>=HYPERLINK("https://ged.ofb.fr/share/s/giB4EPFIRPmsQZiGFeYY0A", "Protocole")</f>
      </c>
      <c r="N48" s="12"/>
      <c r="O48" s="68"/>
      <c r="P48" s="129" t="inlineStr">
        <is>
          <t/>
        </is>
      </c>
      <c r="Q48" s="12"/>
      <c r="R48" s="12"/>
      <c r="S48" s="12"/>
      <c r="T48" s="68"/>
      <c r="U48" s="22"/>
      <c r="V48" s="22"/>
      <c r="W48" s="22"/>
      <c r="X48" s="22"/>
      <c r="Y48" s="22"/>
      <c r="Z48" s="22"/>
      <c r="AA48" s="22"/>
      <c r="AB48" s="22"/>
    </row>
    <row customHeight="1" ht="15.75" r="49">
      <c r="A49" s="130">
        <v>45743.0</v>
      </c>
      <c r="B49" s="68"/>
      <c r="C49" s="126"/>
      <c r="D49" s="12"/>
      <c r="E49" s="12"/>
      <c r="F49" s="68"/>
      <c r="G49" s="126"/>
      <c r="H49" s="12"/>
      <c r="I49" s="12"/>
      <c r="J49" s="68"/>
      <c r="K49" s="5"/>
      <c r="L49" s="5"/>
      <c r="M49" s="170" t="str">
        <f>=HYPERLINK("http://geo.ofb.fr/rezopmcc", "Rezo PMCC")</f>
      </c>
      <c r="N49" s="12"/>
      <c r="O49" s="68"/>
      <c r="P49" s="129" t="inlineStr">
        <is>
          <t/>
        </is>
      </c>
      <c r="Q49" s="12"/>
      <c r="R49" s="12"/>
      <c r="S49" s="12"/>
      <c r="T49" s="68"/>
      <c r="U49" s="22"/>
      <c r="V49" s="22"/>
      <c r="W49" s="22"/>
      <c r="X49" s="22"/>
      <c r="Y49" s="22"/>
      <c r="Z49" s="22"/>
      <c r="AA49" s="22"/>
      <c r="AB49" s="22"/>
    </row>
    <row customHeight="1" ht="15.75"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customHeight="1" ht="15.75"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customHeight="1" ht="15.75"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customHeight="1" ht="15.75"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customHeight="1" ht="15.75"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customHeight="1" ht="15.75"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row>
    <row customHeight="1" ht="15.75"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row>
    <row customHeight="1" ht="15.75"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row>
    <row customHeight="1" ht="15.75"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row>
    <row customHeight="1" ht="15.75"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customHeight="1" ht="15.75"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row>
    <row customHeight="1" ht="15.75"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row>
    <row customHeight="1" ht="15.75"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customHeight="1" ht="15.75"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row>
    <row customHeight="1" ht="15.75"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row>
    <row customHeight="1" ht="15.75"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row>
    <row customHeight="1" ht="15.75"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row>
    <row customHeight="1" ht="15.75"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row>
    <row customHeight="1" ht="15.75"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row>
    <row customHeight="1" ht="15.75"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row>
    <row customHeight="1" ht="15.75"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row>
    <row customHeight="1" ht="15.75"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row>
    <row customHeight="1" ht="15.75"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row>
    <row customHeight="1" ht="15.75"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row>
    <row customHeight="1" ht="15.75"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row>
    <row customHeight="1" ht="15.75"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row>
    <row customHeight="1" ht="15.75"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row>
    <row customHeight="1" ht="15.75"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row>
    <row customHeight="1" ht="15.75"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row>
    <row customHeight="1" ht="15.75"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row>
    <row customHeight="1" ht="15.75"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row>
    <row customHeight="1" ht="15.75"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row>
    <row customHeight="1" ht="15.75"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row>
    <row customHeight="1" ht="15.75"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row>
    <row customHeight="1" ht="15.75"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row>
    <row customHeight="1" ht="15.75"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row>
    <row customHeight="1" ht="15.75"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row>
    <row customHeight="1" ht="15.75"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row>
    <row customHeight="1" ht="15.75"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row>
    <row customHeight="1" ht="15.75"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row>
    <row customHeight="1" ht="15.75"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customHeight="1" ht="15.75"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customHeight="1" ht="15.75"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customHeight="1" ht="15.75"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customHeight="1" ht="15.75"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customHeight="1" ht="15.75"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customHeight="1" ht="15.75"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customHeight="1" ht="15.75"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customHeight="1" ht="15.75"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customHeight="1" ht="15.75"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customHeight="1" ht="15.75"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customHeight="1" ht="15.75"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customHeight="1" ht="15.75"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customHeight="1" ht="15.75"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customHeight="1" ht="15.75"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customHeight="1" ht="15.75"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customHeight="1" ht="15.75"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customHeight="1" ht="15.75"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customHeight="1" ht="15.75"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customHeight="1" ht="15.75"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customHeight="1" ht="15.75"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customHeight="1" ht="15.75"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customHeight="1" ht="15.75"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customHeight="1" ht="15.75"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customHeight="1" ht="15.75"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customHeight="1" ht="15.75"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customHeight="1" ht="15.75"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customHeight="1" ht="15.75"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customHeight="1" ht="15.75"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customHeight="1" ht="15.75"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customHeight="1" ht="15.75"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customHeight="1" ht="15.75"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customHeight="1" ht="15.75"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customHeight="1" ht="15.75"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customHeight="1" ht="15.75"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customHeight="1" ht="15.75"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customHeight="1" ht="15.75"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customHeight="1" ht="15.75"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customHeight="1" ht="15.75"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customHeight="1" ht="15.75"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customHeight="1" ht="15.75"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customHeight="1" ht="15.75"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customHeight="1" ht="15.75"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customHeight="1" ht="15.75"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customHeight="1" ht="15.75"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customHeight="1" ht="15.75"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customHeight="1" ht="15.75"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customHeight="1" ht="15.75"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customHeight="1" ht="15.75"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customHeight="1" ht="15.75"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customHeight="1" ht="15.75"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customHeight="1" ht="15.75"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customHeight="1" ht="15.75"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customHeight="1" ht="15.75"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customHeight="1" ht="15.75"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customHeight="1" ht="15.75"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customHeight="1" ht="15.75"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customHeight="1" ht="15.75"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customHeight="1" ht="15.75"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customHeight="1" ht="15.75"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customHeight="1" ht="15.75"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customHeight="1" ht="15.75"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customHeight="1" ht="15.75"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customHeight="1" ht="15.75"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customHeight="1" ht="15.75"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customHeight="1" ht="15.75"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customHeight="1" ht="15.75"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customHeight="1" ht="15.75"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customHeight="1" ht="15.75"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customHeight="1" ht="15.75"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customHeight="1" ht="15.75"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customHeight="1" ht="15.75"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customHeight="1" ht="15.75"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customHeight="1" ht="15.75"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customHeight="1" ht="15.75"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customHeight="1" ht="15.75"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customHeight="1" ht="15.75"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customHeight="1" ht="15.75"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customHeight="1" ht="15.75"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customHeight="1" ht="15.75"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customHeight="1" ht="15.75"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customHeight="1" ht="15.75"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customHeight="1" ht="15.75"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customHeight="1" ht="15.75"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customHeight="1" ht="15.75"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customHeight="1" ht="15.75"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customHeight="1" ht="15.75"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customHeight="1" ht="15.75"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customHeight="1" ht="15.75"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customHeight="1" ht="15.75"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customHeight="1" ht="15.75"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customHeight="1" ht="15.75"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customHeight="1" ht="15.75"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customHeight="1" ht="15.75"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customHeight="1" ht="15.75"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customHeight="1" ht="15.75"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customHeight="1" ht="15.75"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customHeight="1" ht="15.75"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customHeight="1" ht="15.75"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customHeight="1" ht="15.75"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customHeight="1" ht="15.75"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customHeight="1" ht="15.75"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customHeight="1" ht="15.75"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customHeight="1" ht="15.75"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customHeight="1" ht="15.75"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customHeight="1" ht="15.75"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customHeight="1" ht="15.75"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customHeight="1" ht="15.75"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customHeight="1" ht="15.75"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customHeight="1" ht="15.75"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customHeight="1" ht="15.75"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customHeight="1" ht="15.75"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customHeight="1" ht="15.75"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customHeight="1" ht="15.75"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customHeight="1" ht="15.75"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customHeight="1" ht="15.75"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customHeight="1" ht="15.75"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customHeight="1" ht="15.75"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customHeight="1" ht="15.75"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customHeight="1" ht="15.75"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customHeight="1" ht="15.75"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customHeight="1" ht="15.75"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customHeight="1" ht="15.75"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customHeight="1" ht="15.75"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customHeight="1" ht="15.75"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customHeight="1" ht="15.75"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customHeight="1" ht="15.75"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customHeight="1" ht="15.75"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customHeight="1" ht="15.75"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customHeight="1" ht="15.75"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customHeight="1" ht="15.75"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customHeight="1" ht="15.75"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customHeight="1" ht="15.75"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customHeight="1" ht="15.75"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customHeight="1" ht="15.75"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customHeight="1" ht="15.75"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customHeight="1" ht="15.75"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customHeight="1" ht="15.75"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customHeight="1" ht="15.75"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customHeight="1" ht="15.75"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customHeight="1" ht="15.75"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customHeight="1" ht="15.75"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customHeight="1" ht="15.75"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customHeight="1" ht="15.75"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customHeight="1" ht="15.75"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customHeight="1" ht="15.75"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customHeight="1" ht="15.75"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customHeight="1" ht="15.75"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customHeight="1" ht="15.75"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customHeight="1" ht="15.75"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customHeight="1" ht="15.75"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customHeight="1" ht="15.75"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customHeight="1" ht="15.75"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customHeight="1" ht="15.75"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customHeight="1" ht="15.75"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customHeight="1" ht="15.75"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customHeight="1" ht="15.75"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customHeight="1" ht="15.75"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customHeight="1" ht="15.75"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customHeight="1" ht="15.75"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S6">
    <cfRule type="containsBlanks" dxfId="6" priority="3">
      <formula>LEN(TRIM(S6))=0</formula>
    </cfRule>
  </conditionalFormatting>
  <conditionalFormatting sqref="T6">
    <cfRule type="containsBlanks" dxfId="7" priority="4">
      <formula>LEN(TRIM(T6))=0</formula>
    </cfRule>
  </conditionalFormatting>
  <conditionalFormatting sqref="P6">
    <cfRule type="containsBlanks" dxfId="8" priority="5">
      <formula>LEN(TRIM(P6))=0</formula>
    </cfRule>
  </conditionalFormatting>
  <conditionalFormatting sqref="C38:H40 C42:H44">
    <cfRule type="notContainsBlanks" dxfId="9" priority="6">
      <formula>LEN(TRIM(C38))&gt;0</formula>
    </cfRule>
  </conditionalFormatting>
  <conditionalFormatting sqref="P7">
    <cfRule type="expression" dxfId="10" priority="7">
      <formula>ISBLANK(P6)</formula>
    </cfRule>
  </conditionalFormatting>
  <conditionalFormatting sqref="Q7">
    <cfRule type="expression" dxfId="11" priority="8">
      <formula>ISBLANK(Q6)</formula>
    </cfRule>
  </conditionalFormatting>
  <conditionalFormatting sqref="R7">
    <cfRule type="expression" dxfId="11" priority="9">
      <formula>ISBLANK(R6)</formula>
    </cfRule>
  </conditionalFormatting>
  <conditionalFormatting sqref="S7">
    <cfRule type="expression" dxfId="11" priority="10">
      <formula>ISBLANK(S6)</formula>
    </cfRule>
  </conditionalFormatting>
  <conditionalFormatting sqref="T7">
    <cfRule type="expression" dxfId="11" priority="11">
      <formula>ISBLANK(T6)</formula>
    </cfRule>
  </conditionalFormatting>
  <hyperlinks>
    <hyperlink ref="S29" r:id="rId1h"/>
    <hyperlink ref="G47" r:id="rId2h"/>
    <hyperlink ref="P47" r:id="rId3h"/>
    <hyperlink ref="G48" r:id="rId4h"/>
    <hyperlink ref="P48" r:id="rId5h"/>
    <hyperlink ref="P49" r:id="rId6h"/>
  </hyperlinks>
  <printOptions/>
  <pageMargins bottom="0.07874015748031496" footer="0.0" header="0.0" left="0.07874015748031496" right="0.07874015748031496" top="0.07874015748031496"/>
  <pageSetup paperSize="9" orientation="portrait"/>
  <drawing r:id="rId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5"/>
      <c r="B1" s="5"/>
      <c r="C1" s="8" t="s">
        <v>149</v>
      </c>
      <c r="D1" s="9"/>
      <c r="E1" s="9"/>
      <c r="F1" s="9"/>
      <c r="G1" s="9"/>
      <c r="H1" s="9"/>
      <c r="I1" s="15"/>
      <c r="J1" s="5"/>
      <c r="K1" s="5"/>
      <c r="L1" s="5"/>
      <c r="M1" s="20" t="str">
        <f>C1</f>
        <v>Réseau Petits et Méso-Carnivores</v>
      </c>
      <c r="N1" s="9"/>
      <c r="O1" s="9"/>
      <c r="P1" s="9"/>
      <c r="Q1" s="9"/>
      <c r="R1" s="9"/>
      <c r="S1" s="15"/>
      <c r="T1" s="5"/>
      <c r="U1" s="22"/>
      <c r="V1" s="22"/>
      <c r="W1" s="22"/>
      <c r="X1" s="22"/>
      <c r="Y1" s="22"/>
      <c r="Z1" s="22"/>
      <c r="AA1" s="22"/>
      <c r="AB1" s="22"/>
    </row>
    <row customHeight="1" ht="15.0" r="2">
      <c r="A2" s="5"/>
      <c r="B2" s="5"/>
      <c r="C2" s="24"/>
      <c r="I2" s="25"/>
      <c r="J2" s="5"/>
      <c r="K2" s="5"/>
      <c r="L2" s="5"/>
      <c r="M2" s="24"/>
      <c r="S2" s="25"/>
      <c r="T2" s="5"/>
      <c r="U2" s="22"/>
      <c r="V2" s="22"/>
      <c r="W2" s="22"/>
      <c r="X2" s="22"/>
      <c r="Y2" s="22"/>
      <c r="Z2" s="22"/>
      <c r="AA2" s="22"/>
      <c r="AB2" s="22"/>
    </row>
    <row customHeight="1" ht="15.0" r="3">
      <c r="A3" s="5"/>
      <c r="B3" s="5"/>
      <c r="C3" s="27"/>
      <c r="D3" s="29"/>
      <c r="E3" s="29"/>
      <c r="F3" s="29"/>
      <c r="G3" s="29"/>
      <c r="H3" s="29"/>
      <c r="I3" s="30"/>
      <c r="J3" s="5"/>
      <c r="K3" s="5"/>
      <c r="L3" s="5"/>
      <c r="M3" s="27"/>
      <c r="N3" s="29"/>
      <c r="O3" s="29"/>
      <c r="P3" s="29"/>
      <c r="Q3" s="29"/>
      <c r="R3" s="29"/>
      <c r="S3" s="30"/>
      <c r="T3" s="5"/>
      <c r="U3" s="22"/>
      <c r="V3" s="22"/>
      <c r="W3" s="22"/>
      <c r="X3" s="22"/>
      <c r="Y3" s="22"/>
      <c r="Z3" s="22"/>
      <c r="AA3" s="22"/>
      <c r="AB3" s="22"/>
    </row>
    <row r="4">
      <c r="A4" s="5"/>
      <c r="B4" s="5"/>
      <c r="C4" s="5"/>
      <c r="D4" s="5"/>
      <c r="E4" s="5"/>
      <c r="F4" s="5"/>
      <c r="G4" s="5"/>
      <c r="H4" s="5"/>
      <c r="I4" s="5"/>
      <c r="J4" s="5"/>
      <c r="K4" s="5"/>
      <c r="L4" s="5"/>
      <c r="M4" s="5"/>
      <c r="N4" s="5"/>
      <c r="O4" s="5"/>
      <c r="P4" s="5"/>
      <c r="Q4" s="5"/>
      <c r="R4" s="5"/>
      <c r="S4" s="5"/>
      <c r="T4" s="5"/>
      <c r="U4" s="22"/>
      <c r="V4" s="22"/>
      <c r="W4" s="22"/>
      <c r="X4" s="22"/>
      <c r="Y4" s="22"/>
      <c r="Z4" s="22"/>
      <c r="AA4" s="22"/>
      <c r="AB4" s="22"/>
    </row>
    <row r="5">
      <c r="A5" s="31" t="s">
        <v>19</v>
      </c>
      <c r="B5" s="32"/>
      <c r="C5" s="32"/>
      <c r="D5" s="32"/>
      <c r="E5" s="32"/>
      <c r="F5" s="32"/>
      <c r="G5" s="32"/>
      <c r="H5" s="32"/>
      <c r="I5" s="32"/>
      <c r="J5" s="32"/>
      <c r="K5" s="31" t="s">
        <v>22</v>
      </c>
      <c r="L5" s="32"/>
      <c r="M5" s="32"/>
      <c r="N5" s="32"/>
      <c r="O5" s="32"/>
      <c r="P5" s="33" t="s">
        <v>24</v>
      </c>
      <c r="Q5" s="32"/>
      <c r="R5" s="32"/>
      <c r="S5" s="32"/>
      <c r="T5" s="34"/>
      <c r="U5" s="22"/>
      <c r="V5" s="22"/>
      <c r="W5" s="22"/>
      <c r="X5" s="22"/>
      <c r="Y5" s="22"/>
      <c r="Z5" s="22"/>
      <c r="AA5" s="22"/>
      <c r="AB5" s="22"/>
    </row>
    <row r="6">
      <c r="A6" s="31"/>
      <c r="B6" s="32"/>
      <c r="C6" s="32"/>
      <c r="D6" s="32"/>
      <c r="E6" s="32"/>
      <c r="F6" s="32"/>
      <c r="G6" s="32"/>
      <c r="H6" s="32"/>
      <c r="I6" s="35"/>
      <c r="J6" s="15"/>
      <c r="K6" s="31"/>
      <c r="L6" s="22"/>
      <c r="M6" s="37" t="s">
        <v>154</v>
      </c>
      <c r="N6" s="39">
        <v>1.0</v>
      </c>
      <c r="O6" s="15"/>
      <c r="P6" s="41"/>
      <c r="Q6" s="42"/>
      <c r="R6" s="43" t="s">
        <v>39</v>
      </c>
      <c r="S6" s="44"/>
      <c r="T6" s="45"/>
      <c r="U6" s="22"/>
      <c r="V6" s="22"/>
      <c r="W6" s="22"/>
      <c r="X6" s="22"/>
      <c r="Y6" s="22"/>
      <c r="Z6" s="22"/>
      <c r="AA6" s="22"/>
      <c r="AB6" s="22"/>
    </row>
    <row r="7">
      <c r="A7" s="32"/>
      <c r="B7" s="32"/>
      <c r="C7" s="32"/>
      <c r="D7" s="32"/>
      <c r="E7" s="32"/>
      <c r="F7" s="32"/>
      <c r="G7" s="32"/>
      <c r="H7" s="46"/>
      <c r="I7" s="24"/>
      <c r="J7" s="25"/>
      <c r="K7" s="32"/>
      <c r="L7" s="32"/>
      <c r="M7" s="47"/>
      <c r="N7" s="27"/>
      <c r="O7" s="30"/>
      <c r="P7" s="48" t="s">
        <v>42</v>
      </c>
      <c r="Q7" s="49" t="s">
        <v>45</v>
      </c>
      <c r="R7" s="49" t="s">
        <v>46</v>
      </c>
      <c r="S7" s="49" t="s">
        <v>48</v>
      </c>
      <c r="T7" s="50" t="s">
        <v>50</v>
      </c>
      <c r="U7" s="22"/>
      <c r="V7" s="22"/>
      <c r="W7" s="22"/>
      <c r="X7" s="22"/>
      <c r="Y7" s="22"/>
      <c r="Z7" s="22"/>
      <c r="AA7" s="22"/>
      <c r="AB7" s="22"/>
    </row>
    <row r="8">
      <c r="A8" s="32"/>
      <c r="B8" s="51" t="s">
        <v>51</v>
      </c>
      <c r="C8" s="52" t="s">
        <v>155</v>
      </c>
      <c r="D8" s="53"/>
      <c r="E8" s="53"/>
      <c r="F8" s="53"/>
      <c r="G8" s="53"/>
      <c r="H8" s="54"/>
      <c r="I8" s="24"/>
      <c r="J8" s="25"/>
      <c r="K8" s="32"/>
      <c r="L8" s="46"/>
      <c r="M8" s="46"/>
      <c r="N8" s="46"/>
      <c r="O8" s="46"/>
      <c r="P8" s="56"/>
      <c r="Q8" s="32"/>
      <c r="R8" s="32"/>
      <c r="S8" s="32"/>
      <c r="T8" s="34"/>
      <c r="U8" s="22"/>
      <c r="V8" s="22"/>
      <c r="W8" s="22"/>
      <c r="X8" s="22"/>
      <c r="Y8" s="22"/>
      <c r="Z8" s="22"/>
      <c r="AA8" s="22"/>
      <c r="AB8" s="22"/>
    </row>
    <row r="9">
      <c r="A9" s="32"/>
      <c r="B9" s="57"/>
      <c r="C9" s="24"/>
      <c r="H9" s="58"/>
      <c r="I9" s="24"/>
      <c r="J9" s="25"/>
      <c r="K9" s="59"/>
      <c r="L9" s="60" t="s">
        <v>61</v>
      </c>
      <c r="M9" s="32"/>
      <c r="N9" s="32"/>
      <c r="O9" s="32"/>
      <c r="P9" s="61" t="s">
        <v>158</v>
      </c>
      <c r="T9" s="58"/>
      <c r="U9" s="22"/>
      <c r="V9" s="22"/>
      <c r="W9" s="22"/>
      <c r="X9" s="22"/>
      <c r="Y9" s="22"/>
      <c r="Z9" s="22"/>
      <c r="AA9" s="22"/>
      <c r="AB9" s="22"/>
    </row>
    <row r="10">
      <c r="A10" s="32"/>
      <c r="B10" s="57"/>
      <c r="C10" s="24"/>
      <c r="H10" s="58"/>
      <c r="I10" s="24"/>
      <c r="J10" s="25"/>
      <c r="K10" s="59"/>
      <c r="L10" s="63" t="s">
        <v>64</v>
      </c>
      <c r="M10" s="63" t="s">
        <v>67</v>
      </c>
      <c r="N10" s="66" t="s">
        <v>68</v>
      </c>
      <c r="O10" s="68"/>
      <c r="P10" s="71"/>
      <c r="T10" s="58"/>
      <c r="U10" s="22"/>
      <c r="V10" s="22"/>
      <c r="W10" s="22"/>
      <c r="X10" s="22"/>
      <c r="Y10" s="22"/>
      <c r="Z10" s="22"/>
      <c r="AA10" s="22"/>
      <c r="AB10" s="22"/>
    </row>
    <row customHeight="1" ht="30.0" r="11">
      <c r="A11" s="32"/>
      <c r="B11" s="72"/>
      <c r="C11" s="73"/>
      <c r="D11" s="74"/>
      <c r="E11" s="74"/>
      <c r="F11" s="74"/>
      <c r="G11" s="74"/>
      <c r="H11" s="75"/>
      <c r="I11" s="27"/>
      <c r="J11" s="30"/>
      <c r="K11" s="59"/>
      <c r="L11" s="77" t="s">
        <v>159</v>
      </c>
      <c r="M11" s="77" t="s">
        <v>74</v>
      </c>
      <c r="N11" s="78" t="s">
        <v>160</v>
      </c>
      <c r="O11" s="15"/>
      <c r="P11" s="71"/>
      <c r="T11" s="58"/>
      <c r="U11" s="22"/>
      <c r="V11" s="22"/>
      <c r="W11" s="22"/>
      <c r="X11" s="22"/>
      <c r="Y11" s="22"/>
      <c r="Z11" s="22"/>
      <c r="AA11" s="22"/>
      <c r="AB11" s="22"/>
    </row>
    <row r="12">
      <c r="A12" s="32"/>
      <c r="B12" s="79" t="s">
        <v>72</v>
      </c>
      <c r="C12" s="134" t="s">
        <v>161</v>
      </c>
      <c r="D12" s="53"/>
      <c r="E12" s="53"/>
      <c r="F12" s="53"/>
      <c r="G12" s="53"/>
      <c r="H12" s="54"/>
      <c r="I12" s="81" t="s">
        <v>74</v>
      </c>
      <c r="J12" s="82"/>
      <c r="K12" s="59"/>
      <c r="L12" s="83"/>
      <c r="M12" s="83"/>
      <c r="N12" s="71"/>
      <c r="O12" s="25"/>
      <c r="P12" s="71"/>
      <c r="T12" s="58"/>
      <c r="U12" s="22"/>
      <c r="V12" s="22"/>
      <c r="W12" s="22"/>
      <c r="X12" s="22"/>
      <c r="Y12" s="22"/>
      <c r="Z12" s="22"/>
      <c r="AA12" s="22"/>
      <c r="AB12" s="22"/>
    </row>
    <row r="13">
      <c r="A13" s="32"/>
      <c r="B13" s="84"/>
      <c r="C13" s="24"/>
      <c r="H13" s="58"/>
      <c r="I13" s="85" t="s">
        <v>162</v>
      </c>
      <c r="J13" s="86"/>
      <c r="K13" s="59"/>
      <c r="L13" s="83"/>
      <c r="M13" s="83"/>
      <c r="N13" s="71"/>
      <c r="O13" s="25"/>
      <c r="P13" s="71"/>
      <c r="T13" s="58"/>
      <c r="U13" s="22"/>
      <c r="V13" s="22"/>
      <c r="W13" s="22"/>
      <c r="X13" s="22"/>
      <c r="Y13" s="22"/>
      <c r="Z13" s="22"/>
      <c r="AA13" s="22"/>
      <c r="AB13" s="22"/>
    </row>
    <row customHeight="1" ht="30.0" r="14">
      <c r="A14" s="32"/>
      <c r="B14" s="84"/>
      <c r="C14" s="24"/>
      <c r="H14" s="58"/>
      <c r="I14" s="71"/>
      <c r="J14" s="58"/>
      <c r="K14" s="59"/>
      <c r="L14" s="87"/>
      <c r="M14" s="87"/>
      <c r="N14" s="88"/>
      <c r="O14" s="89"/>
      <c r="P14" s="88"/>
      <c r="Q14" s="74"/>
      <c r="R14" s="74"/>
      <c r="S14" s="74"/>
      <c r="T14" s="75"/>
      <c r="U14" s="22"/>
      <c r="V14" s="22"/>
      <c r="W14" s="22"/>
      <c r="X14" s="22"/>
      <c r="Y14" s="22"/>
      <c r="Z14" s="22"/>
      <c r="AA14" s="22"/>
      <c r="AB14" s="22"/>
    </row>
    <row r="15">
      <c r="A15" s="32"/>
      <c r="B15" s="90"/>
      <c r="C15" s="73"/>
      <c r="D15" s="74"/>
      <c r="E15" s="74"/>
      <c r="F15" s="74"/>
      <c r="G15" s="74"/>
      <c r="H15" s="75"/>
      <c r="I15" s="71"/>
      <c r="J15" s="58"/>
      <c r="K15" s="32"/>
      <c r="L15" s="91" t="s">
        <v>77</v>
      </c>
      <c r="M15" s="92"/>
      <c r="N15" s="92"/>
      <c r="O15" s="93"/>
      <c r="P15" s="91" t="s">
        <v>78</v>
      </c>
      <c r="Q15" s="92"/>
      <c r="R15" s="92"/>
      <c r="S15" s="92"/>
      <c r="T15" s="93"/>
      <c r="U15" s="22"/>
      <c r="V15" s="22"/>
      <c r="W15" s="22"/>
      <c r="X15" s="22"/>
      <c r="Y15" s="22"/>
      <c r="Z15" s="22"/>
      <c r="AA15" s="22"/>
      <c r="AB15" s="22"/>
    </row>
    <row r="16">
      <c r="A16" s="32"/>
      <c r="B16" s="79" t="s">
        <v>79</v>
      </c>
      <c r="C16" s="80" t="s">
        <v>163</v>
      </c>
      <c r="D16" s="53"/>
      <c r="E16" s="53"/>
      <c r="F16" s="53"/>
      <c r="G16" s="53"/>
      <c r="H16" s="54"/>
      <c r="I16" s="71"/>
      <c r="J16" s="58"/>
      <c r="K16" s="32"/>
      <c r="L16" s="78"/>
      <c r="M16" s="9"/>
      <c r="N16" s="9"/>
      <c r="O16" s="86"/>
      <c r="P16" s="78" t="s">
        <v>164</v>
      </c>
      <c r="Q16" s="9"/>
      <c r="R16" s="9"/>
      <c r="S16" s="9"/>
      <c r="T16" s="86"/>
      <c r="U16" s="22"/>
      <c r="V16" s="22"/>
      <c r="W16" s="22"/>
      <c r="X16" s="22"/>
      <c r="Y16" s="22"/>
      <c r="Z16" s="22"/>
      <c r="AA16" s="22"/>
      <c r="AB16" s="22"/>
    </row>
    <row r="17">
      <c r="A17" s="32"/>
      <c r="B17" s="84"/>
      <c r="C17" s="24"/>
      <c r="H17" s="58"/>
      <c r="I17" s="71"/>
      <c r="J17" s="58"/>
      <c r="K17" s="32"/>
      <c r="L17" s="71"/>
      <c r="O17" s="58"/>
      <c r="P17" s="71"/>
      <c r="T17" s="58"/>
      <c r="U17" s="22"/>
      <c r="V17" s="22"/>
      <c r="W17" s="22"/>
      <c r="X17" s="22"/>
      <c r="Y17" s="22"/>
      <c r="Z17" s="22"/>
      <c r="AA17" s="22"/>
      <c r="AB17" s="22"/>
    </row>
    <row r="18">
      <c r="A18" s="32"/>
      <c r="B18" s="84"/>
      <c r="C18" s="24"/>
      <c r="H18" s="58"/>
      <c r="I18" s="71"/>
      <c r="J18" s="58"/>
      <c r="K18" s="32"/>
      <c r="L18" s="71"/>
      <c r="O18" s="58"/>
      <c r="P18" s="71"/>
      <c r="T18" s="58"/>
      <c r="U18" s="22"/>
      <c r="V18" s="22"/>
      <c r="W18" s="22"/>
      <c r="X18" s="22"/>
      <c r="Y18" s="22"/>
      <c r="Z18" s="22"/>
      <c r="AA18" s="22"/>
      <c r="AB18" s="22"/>
    </row>
    <row r="19">
      <c r="A19" s="32"/>
      <c r="B19" s="84"/>
      <c r="C19" s="24"/>
      <c r="H19" s="58"/>
      <c r="I19" s="71"/>
      <c r="J19" s="58"/>
      <c r="K19" s="32"/>
      <c r="L19" s="71"/>
      <c r="O19" s="58"/>
      <c r="P19" s="71"/>
      <c r="T19" s="58"/>
      <c r="U19" s="22"/>
      <c r="V19" s="22"/>
      <c r="W19" s="22"/>
      <c r="X19" s="22"/>
      <c r="Y19" s="22"/>
      <c r="Z19" s="22"/>
      <c r="AA19" s="22"/>
      <c r="AB19" s="22"/>
    </row>
    <row customHeight="1" ht="30.0" r="20">
      <c r="A20" s="32"/>
      <c r="B20" s="90"/>
      <c r="C20" s="73"/>
      <c r="D20" s="74"/>
      <c r="E20" s="74"/>
      <c r="F20" s="74"/>
      <c r="G20" s="74"/>
      <c r="H20" s="75"/>
      <c r="I20" s="71"/>
      <c r="J20" s="58"/>
      <c r="K20" s="32"/>
      <c r="L20" s="71"/>
      <c r="O20" s="58"/>
      <c r="P20" s="71"/>
      <c r="T20" s="58"/>
      <c r="U20" s="22"/>
      <c r="V20" s="22"/>
      <c r="W20" s="22"/>
      <c r="X20" s="22"/>
      <c r="Y20" s="22"/>
      <c r="Z20" s="22"/>
      <c r="AA20" s="22"/>
      <c r="AB20" s="22"/>
    </row>
    <row customHeight="1" ht="15.75" r="21">
      <c r="A21" s="32"/>
      <c r="B21" s="94" t="s">
        <v>83</v>
      </c>
      <c r="C21" s="95"/>
      <c r="D21" s="95"/>
      <c r="E21" s="95"/>
      <c r="F21" s="96"/>
      <c r="G21" s="97"/>
      <c r="H21" s="98"/>
      <c r="I21" s="71"/>
      <c r="J21" s="58"/>
      <c r="K21" s="32"/>
      <c r="L21" s="71"/>
      <c r="O21" s="58"/>
      <c r="P21" s="71"/>
      <c r="T21" s="58"/>
      <c r="U21" s="22"/>
      <c r="V21" s="22"/>
      <c r="W21" s="22"/>
      <c r="X21" s="22"/>
      <c r="Y21" s="22"/>
      <c r="Z21" s="22"/>
      <c r="AA21" s="22"/>
      <c r="AB21" s="22"/>
    </row>
    <row customHeight="1" ht="15.75" r="22">
      <c r="A22" s="32"/>
      <c r="B22" s="99" t="s">
        <v>84</v>
      </c>
      <c r="C22" s="100" t="s">
        <v>86</v>
      </c>
      <c r="D22" s="12"/>
      <c r="E22" s="12"/>
      <c r="F22" s="12"/>
      <c r="G22" s="12"/>
      <c r="H22" s="101"/>
      <c r="I22" s="71"/>
      <c r="J22" s="58"/>
      <c r="K22" s="32"/>
      <c r="L22" s="71"/>
      <c r="O22" s="58"/>
      <c r="P22" s="71"/>
      <c r="T22" s="58"/>
      <c r="U22" s="22"/>
      <c r="V22" s="22"/>
      <c r="W22" s="22"/>
      <c r="X22" s="22"/>
      <c r="Y22" s="22"/>
      <c r="Z22" s="22"/>
      <c r="AA22" s="22"/>
      <c r="AB22" s="22"/>
    </row>
    <row customHeight="1" ht="15.75" r="23">
      <c r="A23" s="32"/>
      <c r="B23" s="102"/>
      <c r="C23" s="9"/>
      <c r="D23" s="9"/>
      <c r="E23" s="15"/>
      <c r="F23" s="103" t="s">
        <v>87</v>
      </c>
      <c r="G23" s="12"/>
      <c r="H23" s="101"/>
      <c r="I23" s="71"/>
      <c r="J23" s="58"/>
      <c r="K23" s="32"/>
      <c r="L23" s="71"/>
      <c r="O23" s="58"/>
      <c r="P23" s="71"/>
      <c r="T23" s="58"/>
      <c r="U23" s="22"/>
      <c r="V23" s="22"/>
      <c r="W23" s="22"/>
      <c r="X23" s="22"/>
      <c r="Y23" s="22"/>
      <c r="Z23" s="22"/>
      <c r="AA23" s="22"/>
      <c r="AB23" s="22"/>
    </row>
    <row customHeight="1" ht="30.0" r="24">
      <c r="A24" s="32"/>
      <c r="B24" s="71"/>
      <c r="E24" s="25"/>
      <c r="F24" s="104" t="s">
        <v>165</v>
      </c>
      <c r="G24" s="9"/>
      <c r="H24" s="86"/>
      <c r="I24" s="71"/>
      <c r="J24" s="58"/>
      <c r="K24" s="32"/>
      <c r="L24" s="71"/>
      <c r="O24" s="58"/>
      <c r="P24" s="71"/>
      <c r="T24" s="58"/>
      <c r="U24" s="22"/>
      <c r="V24" s="22"/>
      <c r="W24" s="22"/>
      <c r="X24" s="22"/>
      <c r="Y24" s="22"/>
      <c r="Z24" s="22"/>
      <c r="AA24" s="22"/>
      <c r="AB24" s="22"/>
    </row>
    <row customHeight="1" ht="15.75" r="25">
      <c r="A25" s="32"/>
      <c r="B25" s="71"/>
      <c r="E25" s="25"/>
      <c r="F25" s="24"/>
      <c r="H25" s="58"/>
      <c r="I25" s="71"/>
      <c r="J25" s="58"/>
      <c r="K25" s="32"/>
      <c r="L25" s="71"/>
      <c r="O25" s="58"/>
      <c r="P25" s="71"/>
      <c r="T25" s="58"/>
      <c r="U25" s="22"/>
      <c r="V25" s="22"/>
      <c r="W25" s="22"/>
      <c r="X25" s="22"/>
      <c r="Y25" s="22"/>
      <c r="Z25" s="22"/>
      <c r="AA25" s="22"/>
      <c r="AB25" s="22"/>
    </row>
    <row customHeight="1" ht="15.75" r="26">
      <c r="A26" s="32"/>
      <c r="B26" s="71"/>
      <c r="E26" s="25"/>
      <c r="F26" s="24"/>
      <c r="H26" s="58"/>
      <c r="I26" s="71"/>
      <c r="J26" s="58"/>
      <c r="K26" s="32"/>
      <c r="L26" s="71"/>
      <c r="O26" s="58"/>
      <c r="P26" s="71"/>
      <c r="T26" s="58"/>
      <c r="U26" s="22"/>
      <c r="V26" s="22"/>
      <c r="W26" s="22"/>
      <c r="X26" s="22"/>
      <c r="Y26" s="22"/>
      <c r="Z26" s="22"/>
      <c r="AA26" s="22"/>
      <c r="AB26" s="22"/>
    </row>
    <row customHeight="1" ht="15.75" r="27">
      <c r="A27" s="32"/>
      <c r="B27" s="71"/>
      <c r="E27" s="25"/>
      <c r="F27" s="24"/>
      <c r="H27" s="58"/>
      <c r="I27" s="71"/>
      <c r="J27" s="58"/>
      <c r="K27" s="32"/>
      <c r="L27" s="88"/>
      <c r="M27" s="74"/>
      <c r="N27" s="74"/>
      <c r="O27" s="75"/>
      <c r="P27" s="88"/>
      <c r="Q27" s="74"/>
      <c r="R27" s="74"/>
      <c r="S27" s="74"/>
      <c r="T27" s="75"/>
      <c r="U27" s="22"/>
      <c r="V27" s="22"/>
      <c r="W27" s="22"/>
      <c r="X27" s="22"/>
      <c r="Y27" s="22"/>
      <c r="Z27" s="22"/>
      <c r="AA27" s="22"/>
      <c r="AB27" s="22"/>
    </row>
    <row customHeight="1" ht="15.75" r="28">
      <c r="A28" s="32"/>
      <c r="B28" s="71"/>
      <c r="E28" s="25"/>
      <c r="F28" s="24"/>
      <c r="H28" s="58"/>
      <c r="I28" s="71"/>
      <c r="J28" s="58"/>
      <c r="K28" s="32"/>
      <c r="L28" s="91" t="s">
        <v>89</v>
      </c>
      <c r="M28" s="92"/>
      <c r="N28" s="92"/>
      <c r="O28" s="93"/>
      <c r="P28" s="91" t="s">
        <v>90</v>
      </c>
      <c r="Q28" s="92"/>
      <c r="R28" s="92"/>
      <c r="S28" s="92"/>
      <c r="T28" s="93"/>
      <c r="U28" s="22"/>
      <c r="V28" s="22"/>
      <c r="W28" s="22"/>
      <c r="X28" s="22"/>
      <c r="Y28" s="22"/>
      <c r="Z28" s="22"/>
      <c r="AA28" s="22"/>
      <c r="AB28" s="22"/>
    </row>
    <row customHeight="1" ht="15.75" r="29">
      <c r="A29" s="32"/>
      <c r="B29" s="71"/>
      <c r="E29" s="25"/>
      <c r="F29" s="24"/>
      <c r="H29" s="58"/>
      <c r="I29" s="88"/>
      <c r="J29" s="75"/>
      <c r="K29" s="32"/>
      <c r="L29" s="56"/>
      <c r="M29" s="105" t="s">
        <v>166</v>
      </c>
      <c r="N29" s="9"/>
      <c r="O29" s="86"/>
      <c r="P29" s="106" t="inlineStr">
        <is>
          <t>Articles de recherche</t>
        </is>
      </c>
      <c r="Q29" s="12"/>
      <c r="R29" s="68"/>
      <c r="S29" s="107"/>
      <c r="T29" s="101"/>
      <c r="U29" s="22"/>
      <c r="V29" s="22"/>
      <c r="W29" s="22"/>
      <c r="X29" s="22"/>
      <c r="Y29" s="22"/>
      <c r="Z29" s="22"/>
      <c r="AA29" s="22"/>
      <c r="AB29" s="22"/>
    </row>
    <row customHeight="1" ht="15.0" r="30">
      <c r="A30" s="32"/>
      <c r="B30" s="71"/>
      <c r="E30" s="25"/>
      <c r="F30" s="24"/>
      <c r="H30" s="58"/>
      <c r="I30" s="108" t="s">
        <v>96</v>
      </c>
      <c r="J30" s="98"/>
      <c r="K30" s="32"/>
      <c r="L30" s="56"/>
      <c r="M30" s="24"/>
      <c r="O30" s="58"/>
      <c r="P30" s="171" t="str">
        <f>=HYPERLINK("https://professionnels.ofb.fr/fr/node/1089", "Portail cartographique")</f>
      </c>
      <c r="Q30" s="12"/>
      <c r="R30" s="68"/>
      <c r="S30" s="109" t="inlineStr">
        <is>
          <t/>
        </is>
      </c>
      <c r="T30" s="101"/>
      <c r="U30" s="22"/>
      <c r="V30" s="22"/>
      <c r="W30" s="22"/>
      <c r="X30" s="22"/>
      <c r="Y30" s="22"/>
      <c r="Z30" s="22"/>
      <c r="AA30" s="22"/>
      <c r="AB30" s="22"/>
    </row>
    <row customHeight="1" ht="15.75" r="31">
      <c r="A31" s="32"/>
      <c r="B31" s="71"/>
      <c r="E31" s="25"/>
      <c r="F31" s="24"/>
      <c r="H31" s="58"/>
      <c r="I31" s="85"/>
      <c r="J31" s="86"/>
      <c r="K31" s="32"/>
      <c r="L31" s="56"/>
      <c r="M31" s="24"/>
      <c r="O31" s="58"/>
      <c r="P31" s="106"/>
      <c r="Q31" s="12"/>
      <c r="R31" s="68"/>
      <c r="S31" s="107"/>
      <c r="T31" s="101"/>
      <c r="U31" s="22"/>
      <c r="V31" s="22"/>
      <c r="W31" s="22"/>
      <c r="X31" s="22"/>
      <c r="Y31" s="22"/>
      <c r="Z31" s="22"/>
      <c r="AA31" s="22"/>
      <c r="AB31" s="22"/>
    </row>
    <row customHeight="1" ht="15.75" r="32">
      <c r="A32" s="32"/>
      <c r="B32" s="71"/>
      <c r="E32" s="25"/>
      <c r="F32" s="24"/>
      <c r="H32" s="58"/>
      <c r="I32" s="71"/>
      <c r="J32" s="58"/>
      <c r="K32" s="32"/>
      <c r="L32" s="56"/>
      <c r="M32" s="24"/>
      <c r="O32" s="58"/>
      <c r="P32" s="106"/>
      <c r="Q32" s="12"/>
      <c r="R32" s="68"/>
      <c r="S32" s="107"/>
      <c r="T32" s="101"/>
      <c r="U32" s="22"/>
      <c r="V32" s="22"/>
      <c r="W32" s="22"/>
      <c r="X32" s="22"/>
      <c r="Y32" s="22"/>
      <c r="Z32" s="22"/>
      <c r="AA32" s="22"/>
      <c r="AB32" s="22"/>
    </row>
    <row customHeight="1" ht="15.75" r="33">
      <c r="A33" s="32"/>
      <c r="B33" s="71"/>
      <c r="E33" s="25"/>
      <c r="F33" s="24"/>
      <c r="H33" s="58"/>
      <c r="I33" s="71"/>
      <c r="J33" s="58"/>
      <c r="K33" s="32"/>
      <c r="L33" s="56"/>
      <c r="M33" s="24"/>
      <c r="O33" s="58"/>
      <c r="P33" s="106"/>
      <c r="Q33" s="12"/>
      <c r="R33" s="68"/>
      <c r="S33" s="107"/>
      <c r="T33" s="101"/>
      <c r="U33" s="22"/>
      <c r="V33" s="22"/>
      <c r="W33" s="22"/>
      <c r="X33" s="22"/>
      <c r="Y33" s="22"/>
      <c r="Z33" s="22"/>
      <c r="AA33" s="22"/>
      <c r="AB33" s="22"/>
    </row>
    <row customHeight="1" ht="15.75" r="34">
      <c r="A34" s="32"/>
      <c r="B34" s="71"/>
      <c r="E34" s="25"/>
      <c r="F34" s="24"/>
      <c r="H34" s="58"/>
      <c r="I34" s="71"/>
      <c r="J34" s="58"/>
      <c r="K34" s="32"/>
      <c r="L34" s="56"/>
      <c r="M34" s="24"/>
      <c r="O34" s="58"/>
      <c r="P34" s="106"/>
      <c r="Q34" s="12"/>
      <c r="R34" s="68"/>
      <c r="S34" s="107"/>
      <c r="T34" s="101"/>
      <c r="U34" s="22"/>
      <c r="V34" s="22"/>
      <c r="W34" s="22"/>
      <c r="X34" s="22"/>
      <c r="Y34" s="22"/>
      <c r="Z34" s="22"/>
      <c r="AA34" s="22"/>
      <c r="AB34" s="22"/>
    </row>
    <row customHeight="1" ht="15.75" r="35">
      <c r="A35" s="32"/>
      <c r="B35" s="88"/>
      <c r="C35" s="74"/>
      <c r="D35" s="74"/>
      <c r="E35" s="89"/>
      <c r="F35" s="73"/>
      <c r="G35" s="74"/>
      <c r="H35" s="75"/>
      <c r="I35" s="71"/>
      <c r="J35" s="58"/>
      <c r="K35" s="32"/>
      <c r="L35" s="56"/>
      <c r="M35" s="24"/>
      <c r="O35" s="58"/>
      <c r="P35" s="106"/>
      <c r="Q35" s="12"/>
      <c r="R35" s="68"/>
      <c r="S35" s="107"/>
      <c r="T35" s="101"/>
      <c r="U35" s="22"/>
      <c r="V35" s="22"/>
      <c r="W35" s="22"/>
      <c r="X35" s="22"/>
      <c r="Y35" s="22"/>
      <c r="Z35" s="22"/>
      <c r="AA35" s="22"/>
      <c r="AB35" s="22"/>
    </row>
    <row customHeight="1" ht="15.75" r="36">
      <c r="A36" s="32"/>
      <c r="B36" s="94" t="s">
        <v>100</v>
      </c>
      <c r="C36" s="95"/>
      <c r="D36" s="95"/>
      <c r="E36" s="96"/>
      <c r="F36" s="110"/>
      <c r="G36" s="110"/>
      <c r="H36" s="110"/>
      <c r="I36" s="71"/>
      <c r="J36" s="58"/>
      <c r="K36" s="32"/>
      <c r="L36" s="56"/>
      <c r="M36" s="24"/>
      <c r="O36" s="58"/>
      <c r="P36" s="106"/>
      <c r="Q36" s="12"/>
      <c r="R36" s="68"/>
      <c r="S36" s="107"/>
      <c r="T36" s="101"/>
      <c r="U36" s="22"/>
      <c r="V36" s="22"/>
      <c r="W36" s="22"/>
      <c r="X36" s="22"/>
      <c r="Y36" s="22"/>
      <c r="Z36" s="22"/>
      <c r="AA36" s="22"/>
      <c r="AB36" s="22"/>
    </row>
    <row customHeight="1" ht="15.75" r="37">
      <c r="A37" s="32"/>
      <c r="B37" s="84"/>
      <c r="C37" s="111" t="s">
        <v>101</v>
      </c>
      <c r="D37" s="111" t="s">
        <v>102</v>
      </c>
      <c r="E37" s="111" t="s">
        <v>103</v>
      </c>
      <c r="F37" s="111" t="s">
        <v>104</v>
      </c>
      <c r="G37" s="111" t="s">
        <v>103</v>
      </c>
      <c r="H37" s="111" t="s">
        <v>101</v>
      </c>
      <c r="I37" s="71"/>
      <c r="J37" s="58"/>
      <c r="K37" s="32"/>
      <c r="L37" s="56"/>
      <c r="M37" s="24"/>
      <c r="O37" s="58"/>
      <c r="P37" s="106"/>
      <c r="Q37" s="12"/>
      <c r="R37" s="68"/>
      <c r="S37" s="107"/>
      <c r="T37" s="101"/>
      <c r="U37" s="22"/>
      <c r="V37" s="22"/>
      <c r="W37" s="22"/>
      <c r="X37" s="22"/>
      <c r="Y37" s="22"/>
      <c r="Z37" s="22"/>
      <c r="AA37" s="22"/>
      <c r="AB37" s="22"/>
    </row>
    <row customHeight="1" ht="12.75" r="38">
      <c r="A38" s="32"/>
      <c r="B38" s="112"/>
      <c r="C38" s="113" t="s">
        <v>39</v>
      </c>
      <c r="D38" s="113" t="s">
        <v>39</v>
      </c>
      <c r="E38" s="113" t="s">
        <v>39</v>
      </c>
      <c r="F38" s="113" t="s">
        <v>39</v>
      </c>
      <c r="G38" s="113" t="s">
        <v>39</v>
      </c>
      <c r="H38" s="113" t="s">
        <v>39</v>
      </c>
      <c r="I38" s="71"/>
      <c r="J38" s="58"/>
      <c r="K38" s="32"/>
      <c r="L38" s="56"/>
      <c r="M38" s="24"/>
      <c r="O38" s="58"/>
      <c r="P38" s="106"/>
      <c r="Q38" s="12"/>
      <c r="R38" s="68"/>
      <c r="S38" s="107"/>
      <c r="T38" s="101"/>
      <c r="U38" s="22"/>
      <c r="V38" s="22"/>
      <c r="W38" s="22"/>
      <c r="X38" s="22"/>
      <c r="Y38" s="22"/>
      <c r="Z38" s="22"/>
      <c r="AA38" s="22"/>
      <c r="AB38" s="22"/>
    </row>
    <row customHeight="1" ht="12.75" r="39">
      <c r="A39" s="32"/>
      <c r="B39" s="112"/>
      <c r="C39" s="114"/>
      <c r="D39" s="114"/>
      <c r="E39" s="114"/>
      <c r="F39" s="114"/>
      <c r="G39" s="114"/>
      <c r="H39" s="114"/>
      <c r="I39" s="71"/>
      <c r="J39" s="58"/>
      <c r="K39" s="32"/>
      <c r="L39" s="56"/>
      <c r="M39" s="24"/>
      <c r="O39" s="58"/>
      <c r="P39" s="106"/>
      <c r="Q39" s="12"/>
      <c r="R39" s="68"/>
      <c r="S39" s="107"/>
      <c r="T39" s="101"/>
      <c r="U39" s="22"/>
      <c r="V39" s="22"/>
      <c r="W39" s="22"/>
      <c r="X39" s="22"/>
      <c r="Y39" s="22"/>
      <c r="Z39" s="22"/>
      <c r="AA39" s="22"/>
      <c r="AB39" s="22"/>
    </row>
    <row customHeight="1" ht="12.75" r="40">
      <c r="A40" s="32"/>
      <c r="B40" s="112"/>
      <c r="C40" s="114"/>
      <c r="D40" s="114"/>
      <c r="E40" s="114"/>
      <c r="F40" s="114"/>
      <c r="G40" s="114"/>
      <c r="H40" s="114"/>
      <c r="I40" s="71"/>
      <c r="J40" s="58"/>
      <c r="K40" s="32"/>
      <c r="L40" s="56"/>
      <c r="M40" s="24"/>
      <c r="O40" s="58"/>
      <c r="P40" s="106"/>
      <c r="Q40" s="12"/>
      <c r="R40" s="68"/>
      <c r="S40" s="107"/>
      <c r="T40" s="101"/>
      <c r="U40" s="22"/>
      <c r="V40" s="22"/>
      <c r="W40" s="22"/>
      <c r="X40" s="22"/>
      <c r="Y40" s="22"/>
      <c r="Z40" s="22"/>
      <c r="AA40" s="22"/>
      <c r="AB40" s="22"/>
    </row>
    <row customHeight="1" ht="15.75" r="41">
      <c r="A41" s="32"/>
      <c r="B41" s="84"/>
      <c r="C41" s="111" t="s">
        <v>101</v>
      </c>
      <c r="D41" s="111" t="s">
        <v>104</v>
      </c>
      <c r="E41" s="111" t="s">
        <v>108</v>
      </c>
      <c r="F41" s="111" t="s">
        <v>109</v>
      </c>
      <c r="G41" s="111" t="s">
        <v>110</v>
      </c>
      <c r="H41" s="111" t="s">
        <v>111</v>
      </c>
      <c r="I41" s="71"/>
      <c r="J41" s="58"/>
      <c r="K41" s="32"/>
      <c r="L41" s="56"/>
      <c r="M41" s="24"/>
      <c r="O41" s="58"/>
      <c r="P41" s="106"/>
      <c r="Q41" s="12"/>
      <c r="R41" s="68"/>
      <c r="S41" s="107"/>
      <c r="T41" s="101"/>
      <c r="U41" s="22"/>
      <c r="V41" s="22"/>
      <c r="W41" s="22"/>
      <c r="X41" s="22"/>
      <c r="Y41" s="22"/>
      <c r="Z41" s="22"/>
      <c r="AA41" s="22"/>
      <c r="AB41" s="22"/>
    </row>
    <row customHeight="1" ht="12.75" r="42">
      <c r="A42" s="32"/>
      <c r="B42" s="112"/>
      <c r="C42" s="113" t="s">
        <v>39</v>
      </c>
      <c r="D42" s="113" t="s">
        <v>39</v>
      </c>
      <c r="E42" s="113" t="s">
        <v>39</v>
      </c>
      <c r="F42" s="113" t="s">
        <v>39</v>
      </c>
      <c r="G42" s="113" t="s">
        <v>39</v>
      </c>
      <c r="H42" s="113" t="s">
        <v>39</v>
      </c>
      <c r="I42" s="71"/>
      <c r="J42" s="58"/>
      <c r="K42" s="32"/>
      <c r="L42" s="56"/>
      <c r="M42" s="27"/>
      <c r="N42" s="29"/>
      <c r="O42" s="115"/>
      <c r="P42" s="116"/>
      <c r="Q42" s="117"/>
      <c r="R42" s="118"/>
      <c r="S42" s="119"/>
      <c r="T42" s="120"/>
      <c r="U42" s="22"/>
      <c r="V42" s="22"/>
      <c r="W42" s="22"/>
      <c r="X42" s="22"/>
      <c r="Y42" s="22"/>
      <c r="Z42" s="22"/>
      <c r="AA42" s="22"/>
      <c r="AB42" s="22"/>
    </row>
    <row customHeight="1" ht="12.75" r="43">
      <c r="A43" s="32"/>
      <c r="B43" s="112"/>
      <c r="C43" s="113"/>
      <c r="D43" s="113"/>
      <c r="E43" s="113"/>
      <c r="F43" s="113"/>
      <c r="G43" s="113"/>
      <c r="H43" s="113"/>
      <c r="I43" s="71"/>
      <c r="J43" s="58"/>
      <c r="K43" s="32"/>
      <c r="L43" s="91" t="s">
        <v>112</v>
      </c>
      <c r="M43" s="92"/>
      <c r="N43" s="92"/>
      <c r="O43" s="92"/>
      <c r="P43" s="32"/>
      <c r="Q43" s="32"/>
      <c r="R43" s="32"/>
      <c r="S43" s="32"/>
      <c r="T43" s="59"/>
      <c r="U43" s="22"/>
      <c r="V43" s="22"/>
      <c r="W43" s="22"/>
      <c r="X43" s="22"/>
      <c r="Y43" s="22"/>
      <c r="Z43" s="22"/>
      <c r="AA43" s="22"/>
      <c r="AB43" s="22"/>
    </row>
    <row customHeight="1" ht="12.75" r="44">
      <c r="A44" s="32"/>
      <c r="B44" s="112"/>
      <c r="C44" s="114"/>
      <c r="D44" s="114"/>
      <c r="E44" s="114"/>
      <c r="F44" s="114"/>
      <c r="G44" s="114"/>
      <c r="H44" s="114"/>
      <c r="I44" s="71"/>
      <c r="J44" s="58"/>
      <c r="K44" s="32"/>
      <c r="L44" s="78" t="s">
        <v>179</v>
      </c>
      <c r="M44" s="9"/>
      <c r="N44" s="9"/>
      <c r="O44" s="9"/>
      <c r="P44" s="9"/>
      <c r="Q44" s="9"/>
      <c r="R44" s="9"/>
      <c r="S44" s="9"/>
      <c r="T44" s="86"/>
      <c r="U44" s="22"/>
      <c r="V44" s="22"/>
      <c r="W44" s="22"/>
      <c r="X44" s="22"/>
      <c r="Y44" s="22"/>
      <c r="Z44" s="22"/>
      <c r="AA44" s="22"/>
      <c r="AB44" s="22"/>
    </row>
    <row customHeight="1" ht="15.75" r="45">
      <c r="A45" s="32"/>
      <c r="B45" s="121"/>
      <c r="C45" s="9"/>
      <c r="D45" s="9"/>
      <c r="E45" s="9"/>
      <c r="F45" s="9"/>
      <c r="G45" s="9"/>
      <c r="H45" s="86"/>
      <c r="I45" s="71"/>
      <c r="J45" s="58"/>
      <c r="K45" s="32"/>
      <c r="L45" s="71"/>
      <c r="T45" s="58"/>
      <c r="U45" s="22"/>
      <c r="V45" s="22"/>
      <c r="W45" s="22"/>
      <c r="X45" s="22"/>
      <c r="Y45" s="22"/>
      <c r="Z45" s="22"/>
      <c r="AA45" s="22"/>
      <c r="AB45" s="22"/>
    </row>
    <row customHeight="1" ht="15.75" r="46">
      <c r="A46" s="32"/>
      <c r="B46" s="88"/>
      <c r="C46" s="74"/>
      <c r="D46" s="74"/>
      <c r="E46" s="74"/>
      <c r="F46" s="74"/>
      <c r="G46" s="74"/>
      <c r="H46" s="75"/>
      <c r="I46" s="88"/>
      <c r="J46" s="75"/>
      <c r="K46" s="32"/>
      <c r="L46" s="122"/>
      <c r="M46" s="29"/>
      <c r="N46" s="29"/>
      <c r="O46" s="29"/>
      <c r="P46" s="29"/>
      <c r="Q46" s="29"/>
      <c r="R46" s="29"/>
      <c r="S46" s="29"/>
      <c r="T46" s="115"/>
      <c r="U46" s="22"/>
      <c r="V46" s="22"/>
      <c r="W46" s="22"/>
      <c r="X46" s="22"/>
      <c r="Y46" s="22"/>
      <c r="Z46" s="22"/>
      <c r="AA46" s="22"/>
      <c r="AB46" s="22"/>
    </row>
    <row customHeight="1" ht="15.75" r="47">
      <c r="A47" s="123" t="s">
        <v>113</v>
      </c>
      <c r="B47" s="5"/>
      <c r="C47" s="169" t="str">
        <f>=HYPERLINK("https://ofb.gouv.fr/reseau-petits-et-mesocarnivores", "Réseau PMCC")</f>
      </c>
      <c r="D47" s="95"/>
      <c r="E47" s="95"/>
      <c r="F47" s="96"/>
      <c r="G47" s="128" t="inlineStr">
        <is>
          <t/>
        </is>
      </c>
      <c r="H47" s="95"/>
      <c r="I47" s="95"/>
      <c r="J47" s="96"/>
      <c r="K47" s="125" t="s">
        <v>113</v>
      </c>
      <c r="L47" s="68"/>
      <c r="M47" s="170" t="str">
        <f>=HYPERLINK("http://geo.ofb.fr/rezopmcc", "Rezo PMCC")</f>
      </c>
      <c r="N47" s="12"/>
      <c r="O47" s="68"/>
      <c r="P47" s="129" t="inlineStr">
        <is>
          <t/>
        </is>
      </c>
      <c r="Q47" s="12"/>
      <c r="R47" s="12"/>
      <c r="S47" s="12"/>
      <c r="T47" s="68"/>
      <c r="U47" s="22"/>
      <c r="V47" s="22"/>
      <c r="W47" s="22"/>
      <c r="X47" s="22"/>
      <c r="Y47" s="22"/>
      <c r="Z47" s="22"/>
      <c r="AA47" s="22"/>
      <c r="AB47" s="22"/>
    </row>
    <row customHeight="1" ht="15.75" r="48">
      <c r="A48" s="5"/>
      <c r="B48" s="5"/>
      <c r="C48" s="126"/>
      <c r="D48" s="12"/>
      <c r="E48" s="12"/>
      <c r="F48" s="68"/>
      <c r="G48" s="126"/>
      <c r="H48" s="12"/>
      <c r="I48" s="12"/>
      <c r="J48" s="68"/>
      <c r="K48" s="5"/>
      <c r="L48" s="5"/>
      <c r="M48" s="170" t="str">
        <f>=HYPERLINK("file://ad.intra/dfs/COMMUNS/REGIONS/IDF/DR/05_CONNAISSANCE/PMC", "Serveur DR")</f>
      </c>
      <c r="N48" s="12"/>
      <c r="O48" s="68"/>
      <c r="P48" s="126" t="inlineStr">
        <is>
          <t/>
        </is>
      </c>
      <c r="Q48" s="12"/>
      <c r="R48" s="12"/>
      <c r="S48" s="12"/>
      <c r="T48" s="68"/>
      <c r="U48" s="22"/>
      <c r="V48" s="22"/>
      <c r="W48" s="22"/>
      <c r="X48" s="22"/>
      <c r="Y48" s="22"/>
      <c r="Z48" s="22"/>
      <c r="AA48" s="22"/>
      <c r="AB48" s="22"/>
    </row>
    <row customHeight="1" ht="15.75" r="49">
      <c r="A49" s="130">
        <v>45743.0</v>
      </c>
      <c r="B49" s="68"/>
      <c r="C49" s="126"/>
      <c r="D49" s="12"/>
      <c r="E49" s="12"/>
      <c r="F49" s="68"/>
      <c r="G49" s="126"/>
      <c r="H49" s="12"/>
      <c r="I49" s="12"/>
      <c r="J49" s="68"/>
      <c r="K49" s="5"/>
      <c r="L49" s="5"/>
      <c r="M49" s="126"/>
      <c r="N49" s="12"/>
      <c r="O49" s="68"/>
      <c r="P49" s="126"/>
      <c r="Q49" s="12"/>
      <c r="R49" s="12"/>
      <c r="S49" s="12"/>
      <c r="T49" s="68"/>
      <c r="U49" s="22"/>
      <c r="V49" s="22"/>
      <c r="W49" s="22"/>
      <c r="X49" s="22"/>
      <c r="Y49" s="22"/>
      <c r="Z49" s="22"/>
      <c r="AA49" s="22"/>
      <c r="AB49" s="22"/>
    </row>
    <row customHeight="1" ht="15.75"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customHeight="1" ht="15.75"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customHeight="1" ht="15.75"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customHeight="1" ht="15.75"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customHeight="1" ht="15.75"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customHeight="1" ht="15.75"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row>
    <row customHeight="1" ht="15.75"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row>
    <row customHeight="1" ht="15.75"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row>
    <row customHeight="1" ht="15.75"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row>
    <row customHeight="1" ht="15.75"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customHeight="1" ht="15.75"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row>
    <row customHeight="1" ht="15.75"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row>
    <row customHeight="1" ht="15.75"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customHeight="1" ht="15.75"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row>
    <row customHeight="1" ht="15.75"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row>
    <row customHeight="1" ht="15.75"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row>
    <row customHeight="1" ht="15.75"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row>
    <row customHeight="1" ht="15.75"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row>
    <row customHeight="1" ht="15.75"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row>
    <row customHeight="1" ht="15.75"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row>
    <row customHeight="1" ht="15.75"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row>
    <row customHeight="1" ht="15.75"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row>
    <row customHeight="1" ht="15.75"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row>
    <row customHeight="1" ht="15.75"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row>
    <row customHeight="1" ht="15.75"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row>
    <row customHeight="1" ht="15.75"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row>
    <row customHeight="1" ht="15.75"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row>
    <row customHeight="1" ht="15.75"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row>
    <row customHeight="1" ht="15.75"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row>
    <row customHeight="1" ht="15.75"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row>
    <row customHeight="1" ht="15.75"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row>
    <row customHeight="1" ht="15.75"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row>
    <row customHeight="1" ht="15.75"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row>
    <row customHeight="1" ht="15.75"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row>
    <row customHeight="1" ht="15.75"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row>
    <row customHeight="1" ht="15.75"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row>
    <row customHeight="1" ht="15.75"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row>
    <row customHeight="1" ht="15.75"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row>
    <row customHeight="1" ht="15.75"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row>
    <row customHeight="1" ht="15.75"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row>
    <row customHeight="1" ht="15.75"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customHeight="1" ht="15.75"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customHeight="1" ht="15.75"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customHeight="1" ht="15.75"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customHeight="1" ht="15.75"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customHeight="1" ht="15.75"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customHeight="1" ht="15.75"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customHeight="1" ht="15.75"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customHeight="1" ht="15.75"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customHeight="1" ht="15.75"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customHeight="1" ht="15.75"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customHeight="1" ht="15.75"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customHeight="1" ht="15.75"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customHeight="1" ht="15.75"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customHeight="1" ht="15.75"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customHeight="1" ht="15.75"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customHeight="1" ht="15.75"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customHeight="1" ht="15.75"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customHeight="1" ht="15.75"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customHeight="1" ht="15.75"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customHeight="1" ht="15.75"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customHeight="1" ht="15.75"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customHeight="1" ht="15.75"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customHeight="1" ht="15.75"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customHeight="1" ht="15.75"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customHeight="1" ht="15.75"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customHeight="1" ht="15.75"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customHeight="1" ht="15.75"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customHeight="1" ht="15.75"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customHeight="1" ht="15.75"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customHeight="1" ht="15.75"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customHeight="1" ht="15.75"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customHeight="1" ht="15.75"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customHeight="1" ht="15.75"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customHeight="1" ht="15.75"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customHeight="1" ht="15.75"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customHeight="1" ht="15.75"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customHeight="1" ht="15.75"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customHeight="1" ht="15.75"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customHeight="1" ht="15.75"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customHeight="1" ht="15.75"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customHeight="1" ht="15.75"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customHeight="1" ht="15.75"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customHeight="1" ht="15.75"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customHeight="1" ht="15.75"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customHeight="1" ht="15.75"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customHeight="1" ht="15.75"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customHeight="1" ht="15.75"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customHeight="1" ht="15.75"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customHeight="1" ht="15.75"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customHeight="1" ht="15.75"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customHeight="1" ht="15.75"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customHeight="1" ht="15.75"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customHeight="1" ht="15.75"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customHeight="1" ht="15.75"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customHeight="1" ht="15.75"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customHeight="1" ht="15.75"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customHeight="1" ht="15.75"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customHeight="1" ht="15.75"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customHeight="1" ht="15.75"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customHeight="1" ht="15.75"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customHeight="1" ht="15.75"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customHeight="1" ht="15.75"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customHeight="1" ht="15.75"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customHeight="1" ht="15.75"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customHeight="1" ht="15.75"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customHeight="1" ht="15.75"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customHeight="1" ht="15.75"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customHeight="1" ht="15.75"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customHeight="1" ht="15.75"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customHeight="1" ht="15.75"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customHeight="1" ht="15.75"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customHeight="1" ht="15.75"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customHeight="1" ht="15.75"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customHeight="1" ht="15.75"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customHeight="1" ht="15.75"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customHeight="1" ht="15.75"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customHeight="1" ht="15.75"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customHeight="1" ht="15.75"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customHeight="1" ht="15.75"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customHeight="1" ht="15.75"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customHeight="1" ht="15.75"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customHeight="1" ht="15.75"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customHeight="1" ht="15.75"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customHeight="1" ht="15.75"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customHeight="1" ht="15.75"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customHeight="1" ht="15.75"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customHeight="1" ht="15.75"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customHeight="1" ht="15.75"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customHeight="1" ht="15.75"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customHeight="1" ht="15.75"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customHeight="1" ht="15.75"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customHeight="1" ht="15.75"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customHeight="1" ht="15.75"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customHeight="1" ht="15.75"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customHeight="1" ht="15.75"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customHeight="1" ht="15.75"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customHeight="1" ht="15.75"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customHeight="1" ht="15.75"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customHeight="1" ht="15.75"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customHeight="1" ht="15.75"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customHeight="1" ht="15.75"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customHeight="1" ht="15.75"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customHeight="1" ht="15.75"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customHeight="1" ht="15.75"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customHeight="1" ht="15.75"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customHeight="1" ht="15.75"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customHeight="1" ht="15.75"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customHeight="1" ht="15.75"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customHeight="1" ht="15.75"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customHeight="1" ht="15.75"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customHeight="1" ht="15.75"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customHeight="1" ht="15.75"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customHeight="1" ht="15.75"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customHeight="1" ht="15.75"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customHeight="1" ht="15.75"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customHeight="1" ht="15.75"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customHeight="1" ht="15.75"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customHeight="1" ht="15.75"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customHeight="1" ht="15.75"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customHeight="1" ht="15.75"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customHeight="1" ht="15.75"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customHeight="1" ht="15.75"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customHeight="1" ht="15.75"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customHeight="1" ht="15.75"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customHeight="1" ht="15.75"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customHeight="1" ht="15.75"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customHeight="1" ht="15.75"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customHeight="1" ht="15.75"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customHeight="1" ht="15.75"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customHeight="1" ht="15.75"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customHeight="1" ht="15.75"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customHeight="1" ht="15.75"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customHeight="1" ht="15.75"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customHeight="1" ht="15.75"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customHeight="1" ht="15.75"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customHeight="1" ht="15.75"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customHeight="1" ht="15.75"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customHeight="1" ht="15.75"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customHeight="1" ht="15.75"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customHeight="1" ht="15.75"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customHeight="1" ht="15.75"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customHeight="1" ht="15.75"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customHeight="1" ht="15.75"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customHeight="1" ht="15.75"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customHeight="1" ht="15.75"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customHeight="1" ht="15.75"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customHeight="1" ht="15.75"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customHeight="1" ht="15.75"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customHeight="1" ht="15.75"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customHeight="1" ht="15.75"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customHeight="1" ht="15.75"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customHeight="1" ht="15.75"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customHeight="1" ht="15.75"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customHeight="1" ht="15.75"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customHeight="1" ht="15.75"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customHeight="1" ht="15.75"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customHeight="1" ht="15.75"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customHeight="1" ht="15.75"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customHeight="1" ht="15.75"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S6">
    <cfRule type="containsBlanks" dxfId="6" priority="3">
      <formula>LEN(TRIM(S6))=0</formula>
    </cfRule>
  </conditionalFormatting>
  <conditionalFormatting sqref="T6">
    <cfRule type="containsBlanks" dxfId="7" priority="4">
      <formula>LEN(TRIM(T6))=0</formula>
    </cfRule>
  </conditionalFormatting>
  <conditionalFormatting sqref="P6">
    <cfRule type="containsBlanks" dxfId="8" priority="5">
      <formula>LEN(TRIM(P6))=0</formula>
    </cfRule>
  </conditionalFormatting>
  <conditionalFormatting sqref="C38:H40 C42:H44">
    <cfRule type="notContainsBlanks" dxfId="9" priority="6">
      <formula>LEN(TRIM(C38))&gt;0</formula>
    </cfRule>
  </conditionalFormatting>
  <conditionalFormatting sqref="P7">
    <cfRule type="expression" dxfId="10" priority="7">
      <formula>ISBLANK(P6)</formula>
    </cfRule>
  </conditionalFormatting>
  <conditionalFormatting sqref="Q7">
    <cfRule type="expression" dxfId="11" priority="8">
      <formula>ISBLANK(Q6)</formula>
    </cfRule>
  </conditionalFormatting>
  <conditionalFormatting sqref="R7">
    <cfRule type="expression" dxfId="11" priority="9">
      <formula>ISBLANK(R6)</formula>
    </cfRule>
  </conditionalFormatting>
  <conditionalFormatting sqref="S7">
    <cfRule type="expression" dxfId="11" priority="10">
      <formula>ISBLANK(S6)</formula>
    </cfRule>
  </conditionalFormatting>
  <conditionalFormatting sqref="T7">
    <cfRule type="expression" dxfId="11" priority="11">
      <formula>ISBLANK(T6)</formula>
    </cfRule>
  </conditionalFormatting>
  <hyperlinks>
    <hyperlink ref="S30" r:id="rId1h"/>
    <hyperlink ref="G47" r:id="rId2h"/>
    <hyperlink ref="P47" r:id="rId3h"/>
  </hyperlinks>
  <printOptions/>
  <pageMargins bottom="0.07874015748031496" footer="0.0" header="0.0" left="0.07874015748031496" right="0.07874015748031496" top="0.07874015748031496"/>
  <pageSetup paperSize="9" orientation="portrait"/>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5"/>
      <c r="B1" s="5"/>
      <c r="C1" s="8" t="s">
        <v>170</v>
      </c>
      <c r="D1" s="9"/>
      <c r="E1" s="9"/>
      <c r="F1" s="9"/>
      <c r="G1" s="9"/>
      <c r="H1" s="9"/>
      <c r="I1" s="15"/>
      <c r="J1" s="5"/>
      <c r="K1" s="5"/>
      <c r="L1" s="5"/>
      <c r="M1" s="20" t="str">
        <f>C1</f>
        <v>Réseau Loup/Lynx</v>
      </c>
      <c r="N1" s="9"/>
      <c r="O1" s="9"/>
      <c r="P1" s="9"/>
      <c r="Q1" s="9"/>
      <c r="R1" s="9"/>
      <c r="S1" s="15"/>
      <c r="T1" s="5"/>
      <c r="U1" s="22"/>
      <c r="V1" s="22"/>
      <c r="W1" s="22"/>
      <c r="X1" s="22"/>
      <c r="Y1" s="22"/>
      <c r="Z1" s="22"/>
      <c r="AA1" s="22"/>
      <c r="AB1" s="22"/>
    </row>
    <row customHeight="1" ht="15.0" r="2">
      <c r="A2" s="5"/>
      <c r="B2" s="5"/>
      <c r="C2" s="24"/>
      <c r="I2" s="25"/>
      <c r="J2" s="5"/>
      <c r="K2" s="5"/>
      <c r="L2" s="5"/>
      <c r="M2" s="24"/>
      <c r="S2" s="25"/>
      <c r="T2" s="5"/>
      <c r="U2" s="22"/>
      <c r="V2" s="22"/>
      <c r="W2" s="22"/>
      <c r="X2" s="22"/>
      <c r="Y2" s="22"/>
      <c r="Z2" s="22"/>
      <c r="AA2" s="22"/>
      <c r="AB2" s="22"/>
    </row>
    <row customHeight="1" ht="15.0" r="3">
      <c r="A3" s="5"/>
      <c r="B3" s="5"/>
      <c r="C3" s="27"/>
      <c r="D3" s="29"/>
      <c r="E3" s="29"/>
      <c r="F3" s="29"/>
      <c r="G3" s="29"/>
      <c r="H3" s="29"/>
      <c r="I3" s="30"/>
      <c r="J3" s="5"/>
      <c r="K3" s="5"/>
      <c r="L3" s="5"/>
      <c r="M3" s="27"/>
      <c r="N3" s="29"/>
      <c r="O3" s="29"/>
      <c r="P3" s="29"/>
      <c r="Q3" s="29"/>
      <c r="R3" s="29"/>
      <c r="S3" s="30"/>
      <c r="T3" s="5"/>
      <c r="U3" s="22"/>
      <c r="V3" s="22"/>
      <c r="W3" s="22"/>
      <c r="X3" s="22"/>
      <c r="Y3" s="22"/>
      <c r="Z3" s="22"/>
      <c r="AA3" s="22"/>
      <c r="AB3" s="22"/>
    </row>
    <row r="4">
      <c r="A4" s="5"/>
      <c r="B4" s="5"/>
      <c r="C4" s="5"/>
      <c r="D4" s="5"/>
      <c r="E4" s="5"/>
      <c r="F4" s="5"/>
      <c r="G4" s="5"/>
      <c r="H4" s="5"/>
      <c r="I4" s="5"/>
      <c r="J4" s="5"/>
      <c r="K4" s="5"/>
      <c r="L4" s="5"/>
      <c r="M4" s="5"/>
      <c r="N4" s="5"/>
      <c r="O4" s="5"/>
      <c r="P4" s="5"/>
      <c r="Q4" s="5"/>
      <c r="R4" s="5"/>
      <c r="S4" s="5"/>
      <c r="T4" s="5"/>
      <c r="U4" s="22"/>
      <c r="V4" s="22"/>
      <c r="W4" s="22"/>
      <c r="X4" s="22"/>
      <c r="Y4" s="22"/>
      <c r="Z4" s="22"/>
      <c r="AA4" s="22"/>
      <c r="AB4" s="22"/>
    </row>
    <row r="5">
      <c r="A5" s="31" t="s">
        <v>19</v>
      </c>
      <c r="B5" s="32"/>
      <c r="C5" s="32"/>
      <c r="D5" s="32"/>
      <c r="E5" s="32"/>
      <c r="F5" s="32"/>
      <c r="G5" s="32"/>
      <c r="H5" s="32"/>
      <c r="I5" s="32"/>
      <c r="J5" s="32"/>
      <c r="K5" s="31" t="s">
        <v>22</v>
      </c>
      <c r="L5" s="32"/>
      <c r="M5" s="32"/>
      <c r="N5" s="32"/>
      <c r="O5" s="32"/>
      <c r="P5" s="33" t="s">
        <v>24</v>
      </c>
      <c r="Q5" s="32"/>
      <c r="R5" s="32"/>
      <c r="S5" s="32"/>
      <c r="T5" s="34"/>
      <c r="U5" s="22"/>
      <c r="V5" s="22"/>
      <c r="W5" s="22"/>
      <c r="X5" s="22"/>
      <c r="Y5" s="22"/>
      <c r="Z5" s="22"/>
      <c r="AA5" s="22"/>
      <c r="AB5" s="22"/>
    </row>
    <row r="6">
      <c r="A6" s="31"/>
      <c r="B6" s="32"/>
      <c r="C6" s="32"/>
      <c r="D6" s="32"/>
      <c r="E6" s="32"/>
      <c r="F6" s="32"/>
      <c r="G6" s="32"/>
      <c r="H6" s="32"/>
      <c r="I6" s="35"/>
      <c r="J6" s="15"/>
      <c r="K6" s="31"/>
      <c r="L6" s="22"/>
      <c r="M6" s="37" t="s">
        <v>154</v>
      </c>
      <c r="N6" s="39">
        <v>1.0</v>
      </c>
      <c r="O6" s="15"/>
      <c r="P6" s="41"/>
      <c r="Q6" s="42"/>
      <c r="R6" s="43"/>
      <c r="S6" s="44" t="s">
        <v>39</v>
      </c>
      <c r="T6" s="45"/>
      <c r="U6" s="22"/>
      <c r="V6" s="22"/>
      <c r="W6" s="22"/>
      <c r="X6" s="22"/>
      <c r="Y6" s="22"/>
      <c r="Z6" s="22"/>
      <c r="AA6" s="22"/>
      <c r="AB6" s="22"/>
    </row>
    <row r="7">
      <c r="A7" s="32"/>
      <c r="B7" s="32"/>
      <c r="C7" s="32"/>
      <c r="D7" s="32"/>
      <c r="E7" s="32"/>
      <c r="F7" s="32"/>
      <c r="G7" s="32"/>
      <c r="H7" s="46"/>
      <c r="I7" s="24"/>
      <c r="J7" s="25"/>
      <c r="K7" s="32"/>
      <c r="L7" s="32"/>
      <c r="M7" s="47"/>
      <c r="N7" s="27"/>
      <c r="O7" s="30"/>
      <c r="P7" s="48" t="s">
        <v>42</v>
      </c>
      <c r="Q7" s="49" t="s">
        <v>45</v>
      </c>
      <c r="R7" s="49" t="s">
        <v>46</v>
      </c>
      <c r="S7" s="49" t="s">
        <v>48</v>
      </c>
      <c r="T7" s="50" t="s">
        <v>50</v>
      </c>
      <c r="U7" s="22"/>
      <c r="V7" s="22"/>
      <c r="W7" s="22"/>
      <c r="X7" s="22"/>
      <c r="Y7" s="22"/>
      <c r="Z7" s="22"/>
      <c r="AA7" s="22"/>
      <c r="AB7" s="22"/>
    </row>
    <row r="8">
      <c r="A8" s="32"/>
      <c r="B8" s="51" t="s">
        <v>51</v>
      </c>
      <c r="C8" s="55" t="s">
        <v>171</v>
      </c>
      <c r="D8" s="53"/>
      <c r="E8" s="53"/>
      <c r="F8" s="53"/>
      <c r="G8" s="53"/>
      <c r="H8" s="54"/>
      <c r="I8" s="24"/>
      <c r="J8" s="25"/>
      <c r="K8" s="32"/>
      <c r="L8" s="46"/>
      <c r="M8" s="46"/>
      <c r="N8" s="46"/>
      <c r="O8" s="46"/>
      <c r="P8" s="56"/>
      <c r="Q8" s="32"/>
      <c r="R8" s="32"/>
      <c r="S8" s="32"/>
      <c r="T8" s="34"/>
      <c r="U8" s="22"/>
      <c r="V8" s="22"/>
      <c r="W8" s="22"/>
      <c r="X8" s="22"/>
      <c r="Y8" s="22"/>
      <c r="Z8" s="22"/>
      <c r="AA8" s="22"/>
      <c r="AB8" s="22"/>
    </row>
    <row r="9">
      <c r="A9" s="32"/>
      <c r="B9" s="57"/>
      <c r="C9" s="24"/>
      <c r="H9" s="58"/>
      <c r="I9" s="24"/>
      <c r="J9" s="25"/>
      <c r="K9" s="59"/>
      <c r="L9" s="60" t="s">
        <v>61</v>
      </c>
      <c r="M9" s="32"/>
      <c r="N9" s="32"/>
      <c r="O9" s="32"/>
      <c r="P9" s="61" t="s">
        <v>172</v>
      </c>
      <c r="T9" s="58"/>
      <c r="U9" s="22"/>
      <c r="V9" s="22"/>
      <c r="W9" s="22"/>
      <c r="X9" s="22"/>
      <c r="Y9" s="22"/>
      <c r="Z9" s="22"/>
      <c r="AA9" s="22"/>
      <c r="AB9" s="22"/>
    </row>
    <row r="10">
      <c r="A10" s="32"/>
      <c r="B10" s="57"/>
      <c r="C10" s="24"/>
      <c r="H10" s="58"/>
      <c r="I10" s="24"/>
      <c r="J10" s="25"/>
      <c r="K10" s="59"/>
      <c r="L10" s="63" t="s">
        <v>64</v>
      </c>
      <c r="M10" s="63" t="s">
        <v>67</v>
      </c>
      <c r="N10" s="66" t="s">
        <v>68</v>
      </c>
      <c r="O10" s="68"/>
      <c r="P10" s="71"/>
      <c r="T10" s="58"/>
      <c r="U10" s="22"/>
      <c r="V10" s="22"/>
      <c r="W10" s="22"/>
      <c r="X10" s="22"/>
      <c r="Y10" s="22"/>
      <c r="Z10" s="22"/>
      <c r="AA10" s="22"/>
      <c r="AB10" s="22"/>
    </row>
    <row customHeight="1" ht="30.0" r="11">
      <c r="A11" s="32"/>
      <c r="B11" s="72"/>
      <c r="C11" s="73"/>
      <c r="D11" s="74"/>
      <c r="E11" s="74"/>
      <c r="F11" s="74"/>
      <c r="G11" s="74"/>
      <c r="H11" s="75"/>
      <c r="I11" s="27"/>
      <c r="J11" s="30"/>
      <c r="K11" s="59"/>
      <c r="L11" s="77" t="s">
        <v>173</v>
      </c>
      <c r="M11" s="77" t="s">
        <v>174</v>
      </c>
      <c r="N11" s="78" t="s">
        <v>175</v>
      </c>
      <c r="O11" s="15"/>
      <c r="P11" s="71"/>
      <c r="T11" s="58"/>
      <c r="U11" s="22"/>
      <c r="V11" s="22"/>
      <c r="W11" s="22"/>
      <c r="X11" s="22"/>
      <c r="Y11" s="22"/>
      <c r="Z11" s="22"/>
      <c r="AA11" s="22"/>
      <c r="AB11" s="22"/>
    </row>
    <row r="12">
      <c r="A12" s="32"/>
      <c r="B12" s="79" t="s">
        <v>72</v>
      </c>
      <c r="C12" s="80" t="s">
        <v>176</v>
      </c>
      <c r="D12" s="53"/>
      <c r="E12" s="53"/>
      <c r="F12" s="53"/>
      <c r="G12" s="53"/>
      <c r="H12" s="54"/>
      <c r="I12" s="81" t="s">
        <v>74</v>
      </c>
      <c r="J12" s="82"/>
      <c r="K12" s="59"/>
      <c r="L12" s="83"/>
      <c r="M12" s="83"/>
      <c r="N12" s="71"/>
      <c r="O12" s="25"/>
      <c r="P12" s="71"/>
      <c r="T12" s="58"/>
      <c r="U12" s="22"/>
      <c r="V12" s="22"/>
      <c r="W12" s="22"/>
      <c r="X12" s="22"/>
      <c r="Y12" s="22"/>
      <c r="Z12" s="22"/>
      <c r="AA12" s="22"/>
      <c r="AB12" s="22"/>
    </row>
    <row r="13">
      <c r="A13" s="32"/>
      <c r="B13" s="84"/>
      <c r="C13" s="24"/>
      <c r="H13" s="58"/>
      <c r="I13" s="85" t="s">
        <v>177</v>
      </c>
      <c r="J13" s="86"/>
      <c r="K13" s="59"/>
      <c r="L13" s="83"/>
      <c r="M13" s="83"/>
      <c r="N13" s="71"/>
      <c r="O13" s="25"/>
      <c r="P13" s="71"/>
      <c r="T13" s="58"/>
      <c r="U13" s="22"/>
      <c r="V13" s="22"/>
      <c r="W13" s="22"/>
      <c r="X13" s="22"/>
      <c r="Y13" s="22"/>
      <c r="Z13" s="22"/>
      <c r="AA13" s="22"/>
      <c r="AB13" s="22"/>
    </row>
    <row customHeight="1" ht="30.0" r="14">
      <c r="A14" s="32"/>
      <c r="B14" s="84"/>
      <c r="C14" s="24"/>
      <c r="H14" s="58"/>
      <c r="I14" s="71"/>
      <c r="J14" s="58"/>
      <c r="K14" s="59"/>
      <c r="L14" s="87"/>
      <c r="M14" s="87"/>
      <c r="N14" s="88"/>
      <c r="O14" s="89"/>
      <c r="P14" s="88"/>
      <c r="Q14" s="74"/>
      <c r="R14" s="74"/>
      <c r="S14" s="74"/>
      <c r="T14" s="75"/>
      <c r="U14" s="22"/>
      <c r="V14" s="22"/>
      <c r="W14" s="22"/>
      <c r="X14" s="22"/>
      <c r="Y14" s="22"/>
      <c r="Z14" s="22"/>
      <c r="AA14" s="22"/>
      <c r="AB14" s="22"/>
    </row>
    <row r="15">
      <c r="A15" s="32"/>
      <c r="B15" s="90"/>
      <c r="C15" s="73"/>
      <c r="D15" s="74"/>
      <c r="E15" s="74"/>
      <c r="F15" s="74"/>
      <c r="G15" s="74"/>
      <c r="H15" s="75"/>
      <c r="I15" s="71"/>
      <c r="J15" s="58"/>
      <c r="K15" s="32"/>
      <c r="L15" s="91" t="s">
        <v>77</v>
      </c>
      <c r="M15" s="92"/>
      <c r="N15" s="92"/>
      <c r="O15" s="93"/>
      <c r="P15" s="91" t="s">
        <v>78</v>
      </c>
      <c r="Q15" s="92"/>
      <c r="R15" s="92"/>
      <c r="S15" s="92"/>
      <c r="T15" s="93"/>
      <c r="U15" s="22"/>
      <c r="V15" s="22"/>
      <c r="W15" s="22"/>
      <c r="X15" s="22"/>
      <c r="Y15" s="22"/>
      <c r="Z15" s="22"/>
      <c r="AA15" s="22"/>
      <c r="AB15" s="22"/>
    </row>
    <row r="16">
      <c r="A16" s="32"/>
      <c r="B16" s="79" t="s">
        <v>79</v>
      </c>
      <c r="C16" s="134" t="s">
        <v>178</v>
      </c>
      <c r="D16" s="53"/>
      <c r="E16" s="53"/>
      <c r="F16" s="53"/>
      <c r="G16" s="53"/>
      <c r="H16" s="54"/>
      <c r="I16" s="71"/>
      <c r="J16" s="58"/>
      <c r="K16" s="32"/>
      <c r="L16" s="78" t="s">
        <v>180</v>
      </c>
      <c r="M16" s="9"/>
      <c r="N16" s="9"/>
      <c r="O16" s="86"/>
      <c r="P16" s="78" t="s">
        <v>181</v>
      </c>
      <c r="Q16" s="9"/>
      <c r="R16" s="9"/>
      <c r="S16" s="9"/>
      <c r="T16" s="86"/>
      <c r="U16" s="22"/>
      <c r="V16" s="22"/>
      <c r="W16" s="22"/>
      <c r="X16" s="22"/>
      <c r="Y16" s="22"/>
      <c r="Z16" s="22"/>
      <c r="AA16" s="22"/>
      <c r="AB16" s="22"/>
    </row>
    <row r="17">
      <c r="A17" s="32"/>
      <c r="B17" s="84"/>
      <c r="C17" s="24"/>
      <c r="H17" s="58"/>
      <c r="I17" s="71"/>
      <c r="J17" s="58"/>
      <c r="K17" s="32"/>
      <c r="L17" s="71"/>
      <c r="O17" s="58"/>
      <c r="P17" s="71"/>
      <c r="T17" s="58"/>
      <c r="U17" s="22"/>
      <c r="V17" s="22"/>
      <c r="W17" s="22"/>
      <c r="X17" s="22"/>
      <c r="Y17" s="22"/>
      <c r="Z17" s="22"/>
      <c r="AA17" s="22"/>
      <c r="AB17" s="22"/>
    </row>
    <row r="18">
      <c r="A18" s="32"/>
      <c r="B18" s="84"/>
      <c r="C18" s="24"/>
      <c r="H18" s="58"/>
      <c r="I18" s="71"/>
      <c r="J18" s="58"/>
      <c r="K18" s="32"/>
      <c r="L18" s="71"/>
      <c r="O18" s="58"/>
      <c r="P18" s="71"/>
      <c r="T18" s="58"/>
      <c r="U18" s="22"/>
      <c r="V18" s="22"/>
      <c r="W18" s="22"/>
      <c r="X18" s="22"/>
      <c r="Y18" s="22"/>
      <c r="Z18" s="22"/>
      <c r="AA18" s="22"/>
      <c r="AB18" s="22"/>
    </row>
    <row r="19">
      <c r="A19" s="32"/>
      <c r="B19" s="84"/>
      <c r="C19" s="24"/>
      <c r="H19" s="58"/>
      <c r="I19" s="71"/>
      <c r="J19" s="58"/>
      <c r="K19" s="32"/>
      <c r="L19" s="71"/>
      <c r="O19" s="58"/>
      <c r="P19" s="71"/>
      <c r="T19" s="58"/>
      <c r="U19" s="22"/>
      <c r="V19" s="22"/>
      <c r="W19" s="22"/>
      <c r="X19" s="22"/>
      <c r="Y19" s="22"/>
      <c r="Z19" s="22"/>
      <c r="AA19" s="22"/>
      <c r="AB19" s="22"/>
    </row>
    <row customHeight="1" ht="30.0" r="20">
      <c r="A20" s="32"/>
      <c r="B20" s="90"/>
      <c r="C20" s="73"/>
      <c r="D20" s="74"/>
      <c r="E20" s="74"/>
      <c r="F20" s="74"/>
      <c r="G20" s="74"/>
      <c r="H20" s="75"/>
      <c r="I20" s="71"/>
      <c r="J20" s="58"/>
      <c r="K20" s="32"/>
      <c r="L20" s="71"/>
      <c r="O20" s="58"/>
      <c r="P20" s="71"/>
      <c r="T20" s="58"/>
      <c r="U20" s="22"/>
      <c r="V20" s="22"/>
      <c r="W20" s="22"/>
      <c r="X20" s="22"/>
      <c r="Y20" s="22"/>
      <c r="Z20" s="22"/>
      <c r="AA20" s="22"/>
      <c r="AB20" s="22"/>
    </row>
    <row customHeight="1" ht="15.75" r="21">
      <c r="A21" s="32"/>
      <c r="B21" s="94" t="s">
        <v>83</v>
      </c>
      <c r="C21" s="95"/>
      <c r="D21" s="95"/>
      <c r="E21" s="95"/>
      <c r="F21" s="96"/>
      <c r="G21" s="97"/>
      <c r="H21" s="98"/>
      <c r="I21" s="71"/>
      <c r="J21" s="58"/>
      <c r="K21" s="32"/>
      <c r="L21" s="71"/>
      <c r="O21" s="58"/>
      <c r="P21" s="71"/>
      <c r="T21" s="58"/>
      <c r="U21" s="22"/>
      <c r="V21" s="22"/>
      <c r="W21" s="22"/>
      <c r="X21" s="22"/>
      <c r="Y21" s="22"/>
      <c r="Z21" s="22"/>
      <c r="AA21" s="22"/>
      <c r="AB21" s="22"/>
    </row>
    <row customHeight="1" ht="15.75" r="22">
      <c r="A22" s="32"/>
      <c r="B22" s="99" t="s">
        <v>84</v>
      </c>
      <c r="C22" s="100" t="s">
        <v>86</v>
      </c>
      <c r="D22" s="12"/>
      <c r="E22" s="12"/>
      <c r="F22" s="12"/>
      <c r="G22" s="12"/>
      <c r="H22" s="101"/>
      <c r="I22" s="71"/>
      <c r="J22" s="58"/>
      <c r="K22" s="32"/>
      <c r="L22" s="71"/>
      <c r="O22" s="58"/>
      <c r="P22" s="71"/>
      <c r="T22" s="58"/>
      <c r="U22" s="22"/>
      <c r="V22" s="22"/>
      <c r="W22" s="22"/>
      <c r="X22" s="22"/>
      <c r="Y22" s="22"/>
      <c r="Z22" s="22"/>
      <c r="AA22" s="22"/>
      <c r="AB22" s="22"/>
    </row>
    <row customHeight="1" ht="15.75" r="23">
      <c r="A23" s="32"/>
      <c r="B23" s="102"/>
      <c r="C23" s="9"/>
      <c r="D23" s="9"/>
      <c r="E23" s="15"/>
      <c r="F23" s="103" t="s">
        <v>87</v>
      </c>
      <c r="G23" s="12"/>
      <c r="H23" s="101"/>
      <c r="I23" s="71"/>
      <c r="J23" s="58"/>
      <c r="K23" s="32"/>
      <c r="L23" s="71"/>
      <c r="O23" s="58"/>
      <c r="P23" s="71"/>
      <c r="T23" s="58"/>
      <c r="U23" s="22"/>
      <c r="V23" s="22"/>
      <c r="W23" s="22"/>
      <c r="X23" s="22"/>
      <c r="Y23" s="22"/>
      <c r="Z23" s="22"/>
      <c r="AA23" s="22"/>
      <c r="AB23" s="22"/>
    </row>
    <row customHeight="1" ht="30.0" r="24">
      <c r="A24" s="32"/>
      <c r="B24" s="71"/>
      <c r="E24" s="25"/>
      <c r="F24" s="104" t="s">
        <v>165</v>
      </c>
      <c r="G24" s="9"/>
      <c r="H24" s="86"/>
      <c r="I24" s="71"/>
      <c r="J24" s="58"/>
      <c r="K24" s="32"/>
      <c r="L24" s="71"/>
      <c r="O24" s="58"/>
      <c r="P24" s="71"/>
      <c r="T24" s="58"/>
      <c r="U24" s="22"/>
      <c r="V24" s="22"/>
      <c r="W24" s="22"/>
      <c r="X24" s="22"/>
      <c r="Y24" s="22"/>
      <c r="Z24" s="22"/>
      <c r="AA24" s="22"/>
      <c r="AB24" s="22"/>
    </row>
    <row customHeight="1" ht="15.75" r="25">
      <c r="A25" s="32"/>
      <c r="B25" s="71"/>
      <c r="E25" s="25"/>
      <c r="F25" s="24"/>
      <c r="H25" s="58"/>
      <c r="I25" s="71"/>
      <c r="J25" s="58"/>
      <c r="K25" s="32"/>
      <c r="L25" s="71"/>
      <c r="O25" s="58"/>
      <c r="P25" s="71"/>
      <c r="T25" s="58"/>
      <c r="U25" s="22"/>
      <c r="V25" s="22"/>
      <c r="W25" s="22"/>
      <c r="X25" s="22"/>
      <c r="Y25" s="22"/>
      <c r="Z25" s="22"/>
      <c r="AA25" s="22"/>
      <c r="AB25" s="22"/>
    </row>
    <row customHeight="1" ht="15.75" r="26">
      <c r="A26" s="32"/>
      <c r="B26" s="71"/>
      <c r="E26" s="25"/>
      <c r="F26" s="24"/>
      <c r="H26" s="58"/>
      <c r="I26" s="71"/>
      <c r="J26" s="58"/>
      <c r="K26" s="32"/>
      <c r="L26" s="71"/>
      <c r="O26" s="58"/>
      <c r="P26" s="71"/>
      <c r="T26" s="58"/>
      <c r="U26" s="22"/>
      <c r="V26" s="22"/>
      <c r="W26" s="22"/>
      <c r="X26" s="22"/>
      <c r="Y26" s="22"/>
      <c r="Z26" s="22"/>
      <c r="AA26" s="22"/>
      <c r="AB26" s="22"/>
    </row>
    <row customHeight="1" ht="15.75" r="27">
      <c r="A27" s="32"/>
      <c r="B27" s="71"/>
      <c r="E27" s="25"/>
      <c r="F27" s="24"/>
      <c r="H27" s="58"/>
      <c r="I27" s="71"/>
      <c r="J27" s="58"/>
      <c r="K27" s="32"/>
      <c r="L27" s="88"/>
      <c r="M27" s="74"/>
      <c r="N27" s="74"/>
      <c r="O27" s="75"/>
      <c r="P27" s="88"/>
      <c r="Q27" s="74"/>
      <c r="R27" s="74"/>
      <c r="S27" s="74"/>
      <c r="T27" s="75"/>
      <c r="U27" s="22"/>
      <c r="V27" s="22"/>
      <c r="W27" s="22"/>
      <c r="X27" s="22"/>
      <c r="Y27" s="22"/>
      <c r="Z27" s="22"/>
      <c r="AA27" s="22"/>
      <c r="AB27" s="22"/>
    </row>
    <row customHeight="1" ht="15.75" r="28">
      <c r="A28" s="32"/>
      <c r="B28" s="71"/>
      <c r="E28" s="25"/>
      <c r="F28" s="24"/>
      <c r="H28" s="58"/>
      <c r="I28" s="71"/>
      <c r="J28" s="58"/>
      <c r="K28" s="32"/>
      <c r="L28" s="91" t="s">
        <v>89</v>
      </c>
      <c r="M28" s="92"/>
      <c r="N28" s="92"/>
      <c r="O28" s="93"/>
      <c r="P28" s="91" t="s">
        <v>90</v>
      </c>
      <c r="Q28" s="92"/>
      <c r="R28" s="92"/>
      <c r="S28" s="92"/>
      <c r="T28" s="93"/>
      <c r="U28" s="22"/>
      <c r="V28" s="22"/>
      <c r="W28" s="22"/>
      <c r="X28" s="22"/>
      <c r="Y28" s="22"/>
      <c r="Z28" s="22"/>
      <c r="AA28" s="22"/>
      <c r="AB28" s="22"/>
    </row>
    <row customHeight="1" ht="15.75" r="29">
      <c r="A29" s="32"/>
      <c r="B29" s="71"/>
      <c r="E29" s="25"/>
      <c r="F29" s="24"/>
      <c r="H29" s="58"/>
      <c r="I29" s="88"/>
      <c r="J29" s="75"/>
      <c r="K29" s="32"/>
      <c r="L29" s="56"/>
      <c r="M29" s="105" t="s">
        <v>185</v>
      </c>
      <c r="N29" s="9"/>
      <c r="O29" s="86"/>
      <c r="P29" s="171" t="str">
        <f>=HYPERLINK("https://www.loupfrance.fr/carte-des-indices-de-presence-transmis-au-reseau-loup-lynx/", "Carte des indices de présence")</f>
      </c>
      <c r="Q29" s="12"/>
      <c r="R29" s="68"/>
      <c r="S29" s="109" t="inlineStr">
        <is>
          <t/>
        </is>
      </c>
      <c r="T29" s="101"/>
      <c r="U29" s="22"/>
      <c r="V29" s="22"/>
      <c r="W29" s="22"/>
      <c r="X29" s="22"/>
      <c r="Y29" s="22"/>
      <c r="Z29" s="22"/>
      <c r="AA29" s="22"/>
      <c r="AB29" s="22"/>
    </row>
    <row customHeight="1" ht="15.0" r="30">
      <c r="A30" s="32"/>
      <c r="B30" s="71"/>
      <c r="E30" s="25"/>
      <c r="F30" s="24"/>
      <c r="H30" s="58"/>
      <c r="I30" s="108" t="s">
        <v>96</v>
      </c>
      <c r="J30" s="98"/>
      <c r="K30" s="32"/>
      <c r="L30" s="56"/>
      <c r="M30" s="24"/>
      <c r="O30" s="58"/>
      <c r="P30" s="106"/>
      <c r="Q30" s="12"/>
      <c r="R30" s="68"/>
      <c r="S30" s="107"/>
      <c r="T30" s="101"/>
      <c r="U30" s="22"/>
      <c r="V30" s="22"/>
      <c r="W30" s="22"/>
      <c r="X30" s="22"/>
      <c r="Y30" s="22"/>
      <c r="Z30" s="22"/>
      <c r="AA30" s="22"/>
      <c r="AB30" s="22"/>
    </row>
    <row customHeight="1" ht="15.75" r="31">
      <c r="A31" s="32"/>
      <c r="B31" s="71"/>
      <c r="E31" s="25"/>
      <c r="F31" s="24"/>
      <c r="H31" s="58"/>
      <c r="I31" s="85" t="s">
        <v>188</v>
      </c>
      <c r="J31" s="86"/>
      <c r="K31" s="32"/>
      <c r="L31" s="56"/>
      <c r="M31" s="24"/>
      <c r="O31" s="58"/>
      <c r="P31" s="106"/>
      <c r="Q31" s="12"/>
      <c r="R31" s="68"/>
      <c r="S31" s="107"/>
      <c r="T31" s="101"/>
      <c r="U31" s="22"/>
      <c r="V31" s="22"/>
      <c r="W31" s="22"/>
      <c r="X31" s="22"/>
      <c r="Y31" s="22"/>
      <c r="Z31" s="22"/>
      <c r="AA31" s="22"/>
      <c r="AB31" s="22"/>
    </row>
    <row customHeight="1" ht="15.75" r="32">
      <c r="A32" s="32"/>
      <c r="B32" s="71"/>
      <c r="E32" s="25"/>
      <c r="F32" s="24"/>
      <c r="H32" s="58"/>
      <c r="I32" s="71"/>
      <c r="J32" s="58"/>
      <c r="K32" s="32"/>
      <c r="L32" s="56"/>
      <c r="M32" s="24"/>
      <c r="O32" s="58"/>
      <c r="P32" s="106"/>
      <c r="Q32" s="12"/>
      <c r="R32" s="68"/>
      <c r="S32" s="107"/>
      <c r="T32" s="101"/>
      <c r="U32" s="22"/>
      <c r="V32" s="22"/>
      <c r="W32" s="22"/>
      <c r="X32" s="22"/>
      <c r="Y32" s="22"/>
      <c r="Z32" s="22"/>
      <c r="AA32" s="22"/>
      <c r="AB32" s="22"/>
    </row>
    <row customHeight="1" ht="15.75" r="33">
      <c r="A33" s="32"/>
      <c r="B33" s="71"/>
      <c r="E33" s="25"/>
      <c r="F33" s="24"/>
      <c r="H33" s="58"/>
      <c r="I33" s="71"/>
      <c r="J33" s="58"/>
      <c r="K33" s="32"/>
      <c r="L33" s="56"/>
      <c r="M33" s="24"/>
      <c r="O33" s="58"/>
      <c r="P33" s="106"/>
      <c r="Q33" s="12"/>
      <c r="R33" s="68"/>
      <c r="S33" s="107"/>
      <c r="T33" s="101"/>
      <c r="U33" s="22"/>
      <c r="V33" s="22"/>
      <c r="W33" s="22"/>
      <c r="X33" s="22"/>
      <c r="Y33" s="22"/>
      <c r="Z33" s="22"/>
      <c r="AA33" s="22"/>
      <c r="AB33" s="22"/>
    </row>
    <row customHeight="1" ht="15.75" r="34">
      <c r="A34" s="32"/>
      <c r="B34" s="71"/>
      <c r="E34" s="25"/>
      <c r="F34" s="24"/>
      <c r="H34" s="58"/>
      <c r="I34" s="71"/>
      <c r="J34" s="58"/>
      <c r="K34" s="32"/>
      <c r="L34" s="56"/>
      <c r="M34" s="24"/>
      <c r="O34" s="58"/>
      <c r="P34" s="106"/>
      <c r="Q34" s="12"/>
      <c r="R34" s="68"/>
      <c r="S34" s="107"/>
      <c r="T34" s="101"/>
      <c r="U34" s="22"/>
      <c r="V34" s="22"/>
      <c r="W34" s="22"/>
      <c r="X34" s="22"/>
      <c r="Y34" s="22"/>
      <c r="Z34" s="22"/>
      <c r="AA34" s="22"/>
      <c r="AB34" s="22"/>
    </row>
    <row customHeight="1" ht="15.75" r="35">
      <c r="A35" s="32"/>
      <c r="B35" s="88"/>
      <c r="C35" s="74"/>
      <c r="D35" s="74"/>
      <c r="E35" s="89"/>
      <c r="F35" s="73"/>
      <c r="G35" s="74"/>
      <c r="H35" s="75"/>
      <c r="I35" s="71"/>
      <c r="J35" s="58"/>
      <c r="K35" s="32"/>
      <c r="L35" s="56"/>
      <c r="M35" s="24"/>
      <c r="O35" s="58"/>
      <c r="P35" s="106"/>
      <c r="Q35" s="12"/>
      <c r="R35" s="68"/>
      <c r="S35" s="107"/>
      <c r="T35" s="101"/>
      <c r="U35" s="22"/>
      <c r="V35" s="22"/>
      <c r="W35" s="22"/>
      <c r="X35" s="22"/>
      <c r="Y35" s="22"/>
      <c r="Z35" s="22"/>
      <c r="AA35" s="22"/>
      <c r="AB35" s="22"/>
    </row>
    <row customHeight="1" ht="15.75" r="36">
      <c r="A36" s="32"/>
      <c r="B36" s="94" t="s">
        <v>100</v>
      </c>
      <c r="C36" s="95"/>
      <c r="D36" s="95"/>
      <c r="E36" s="96"/>
      <c r="F36" s="110"/>
      <c r="G36" s="110"/>
      <c r="H36" s="110"/>
      <c r="I36" s="71"/>
      <c r="J36" s="58"/>
      <c r="K36" s="32"/>
      <c r="L36" s="56"/>
      <c r="M36" s="24"/>
      <c r="O36" s="58"/>
      <c r="P36" s="106"/>
      <c r="Q36" s="12"/>
      <c r="R36" s="68"/>
      <c r="S36" s="107"/>
      <c r="T36" s="101"/>
      <c r="U36" s="22"/>
      <c r="V36" s="22"/>
      <c r="W36" s="22"/>
      <c r="X36" s="22"/>
      <c r="Y36" s="22"/>
      <c r="Z36" s="22"/>
      <c r="AA36" s="22"/>
      <c r="AB36" s="22"/>
    </row>
    <row customHeight="1" ht="15.75" r="37">
      <c r="A37" s="32"/>
      <c r="B37" s="84"/>
      <c r="C37" s="111" t="s">
        <v>101</v>
      </c>
      <c r="D37" s="111" t="s">
        <v>102</v>
      </c>
      <c r="E37" s="111" t="s">
        <v>103</v>
      </c>
      <c r="F37" s="111" t="s">
        <v>104</v>
      </c>
      <c r="G37" s="111" t="s">
        <v>103</v>
      </c>
      <c r="H37" s="111" t="s">
        <v>101</v>
      </c>
      <c r="I37" s="71"/>
      <c r="J37" s="58"/>
      <c r="K37" s="32"/>
      <c r="L37" s="56"/>
      <c r="M37" s="24"/>
      <c r="O37" s="58"/>
      <c r="P37" s="106"/>
      <c r="Q37" s="12"/>
      <c r="R37" s="68"/>
      <c r="S37" s="107"/>
      <c r="T37" s="101"/>
      <c r="U37" s="22"/>
      <c r="V37" s="22"/>
      <c r="W37" s="22"/>
      <c r="X37" s="22"/>
      <c r="Y37" s="22"/>
      <c r="Z37" s="22"/>
      <c r="AA37" s="22"/>
      <c r="AB37" s="22"/>
    </row>
    <row customHeight="1" ht="12.75" r="38">
      <c r="A38" s="32"/>
      <c r="B38" s="112"/>
      <c r="C38" s="113" t="s">
        <v>39</v>
      </c>
      <c r="D38" s="113" t="s">
        <v>39</v>
      </c>
      <c r="E38" s="113" t="s">
        <v>39</v>
      </c>
      <c r="F38" s="113" t="s">
        <v>39</v>
      </c>
      <c r="G38" s="113" t="s">
        <v>39</v>
      </c>
      <c r="H38" s="113" t="s">
        <v>39</v>
      </c>
      <c r="I38" s="71"/>
      <c r="J38" s="58"/>
      <c r="K38" s="32"/>
      <c r="L38" s="56"/>
      <c r="M38" s="24"/>
      <c r="O38" s="58"/>
      <c r="P38" s="106"/>
      <c r="Q38" s="12"/>
      <c r="R38" s="68"/>
      <c r="S38" s="107"/>
      <c r="T38" s="101"/>
      <c r="U38" s="22"/>
      <c r="V38" s="22"/>
      <c r="W38" s="22"/>
      <c r="X38" s="22"/>
      <c r="Y38" s="22"/>
      <c r="Z38" s="22"/>
      <c r="AA38" s="22"/>
      <c r="AB38" s="22"/>
    </row>
    <row customHeight="1" ht="12.75" r="39">
      <c r="A39" s="32"/>
      <c r="B39" s="112"/>
      <c r="C39" s="114"/>
      <c r="D39" s="114"/>
      <c r="E39" s="114"/>
      <c r="F39" s="114"/>
      <c r="G39" s="114"/>
      <c r="H39" s="114"/>
      <c r="I39" s="71"/>
      <c r="J39" s="58"/>
      <c r="K39" s="32"/>
      <c r="L39" s="56"/>
      <c r="M39" s="24"/>
      <c r="O39" s="58"/>
      <c r="P39" s="106"/>
      <c r="Q39" s="12"/>
      <c r="R39" s="68"/>
      <c r="S39" s="107"/>
      <c r="T39" s="101"/>
      <c r="U39" s="22"/>
      <c r="V39" s="22"/>
      <c r="W39" s="22"/>
      <c r="X39" s="22"/>
      <c r="Y39" s="22"/>
      <c r="Z39" s="22"/>
      <c r="AA39" s="22"/>
      <c r="AB39" s="22"/>
    </row>
    <row customHeight="1" ht="12.75" r="40">
      <c r="A40" s="32"/>
      <c r="B40" s="112"/>
      <c r="C40" s="114"/>
      <c r="D40" s="114"/>
      <c r="E40" s="114"/>
      <c r="F40" s="114"/>
      <c r="G40" s="114"/>
      <c r="H40" s="114"/>
      <c r="I40" s="71"/>
      <c r="J40" s="58"/>
      <c r="K40" s="32"/>
      <c r="L40" s="56"/>
      <c r="M40" s="24"/>
      <c r="O40" s="58"/>
      <c r="P40" s="106"/>
      <c r="Q40" s="12"/>
      <c r="R40" s="68"/>
      <c r="S40" s="107"/>
      <c r="T40" s="101"/>
      <c r="U40" s="22"/>
      <c r="V40" s="22"/>
      <c r="W40" s="22"/>
      <c r="X40" s="22"/>
      <c r="Y40" s="22"/>
      <c r="Z40" s="22"/>
      <c r="AA40" s="22"/>
      <c r="AB40" s="22"/>
    </row>
    <row customHeight="1" ht="15.75" r="41">
      <c r="A41" s="32"/>
      <c r="B41" s="84"/>
      <c r="C41" s="111" t="s">
        <v>101</v>
      </c>
      <c r="D41" s="111" t="s">
        <v>104</v>
      </c>
      <c r="E41" s="111" t="s">
        <v>108</v>
      </c>
      <c r="F41" s="111" t="s">
        <v>109</v>
      </c>
      <c r="G41" s="111" t="s">
        <v>110</v>
      </c>
      <c r="H41" s="111" t="s">
        <v>111</v>
      </c>
      <c r="I41" s="71"/>
      <c r="J41" s="58"/>
      <c r="K41" s="32"/>
      <c r="L41" s="56"/>
      <c r="M41" s="24"/>
      <c r="O41" s="58"/>
      <c r="P41" s="106"/>
      <c r="Q41" s="12"/>
      <c r="R41" s="68"/>
      <c r="S41" s="107"/>
      <c r="T41" s="101"/>
      <c r="U41" s="22"/>
      <c r="V41" s="22"/>
      <c r="W41" s="22"/>
      <c r="X41" s="22"/>
      <c r="Y41" s="22"/>
      <c r="Z41" s="22"/>
      <c r="AA41" s="22"/>
      <c r="AB41" s="22"/>
    </row>
    <row customHeight="1" ht="12.75" r="42">
      <c r="A42" s="32"/>
      <c r="B42" s="112"/>
      <c r="C42" s="113" t="s">
        <v>39</v>
      </c>
      <c r="D42" s="113" t="s">
        <v>39</v>
      </c>
      <c r="E42" s="113" t="s">
        <v>39</v>
      </c>
      <c r="F42" s="113" t="s">
        <v>39</v>
      </c>
      <c r="G42" s="113" t="s">
        <v>39</v>
      </c>
      <c r="H42" s="113" t="s">
        <v>39</v>
      </c>
      <c r="I42" s="71"/>
      <c r="J42" s="58"/>
      <c r="K42" s="32"/>
      <c r="L42" s="56"/>
      <c r="M42" s="27"/>
      <c r="N42" s="29"/>
      <c r="O42" s="115"/>
      <c r="P42" s="116"/>
      <c r="Q42" s="117"/>
      <c r="R42" s="118"/>
      <c r="S42" s="119"/>
      <c r="T42" s="120"/>
      <c r="U42" s="22"/>
      <c r="V42" s="22"/>
      <c r="W42" s="22"/>
      <c r="X42" s="22"/>
      <c r="Y42" s="22"/>
      <c r="Z42" s="22"/>
      <c r="AA42" s="22"/>
      <c r="AB42" s="22"/>
    </row>
    <row customHeight="1" ht="12.75" r="43">
      <c r="A43" s="32"/>
      <c r="B43" s="112"/>
      <c r="C43" s="113"/>
      <c r="D43" s="113"/>
      <c r="E43" s="113"/>
      <c r="F43" s="113"/>
      <c r="G43" s="113"/>
      <c r="H43" s="113"/>
      <c r="I43" s="71"/>
      <c r="J43" s="58"/>
      <c r="K43" s="32"/>
      <c r="L43" s="91" t="s">
        <v>112</v>
      </c>
      <c r="M43" s="92"/>
      <c r="N43" s="92"/>
      <c r="O43" s="92"/>
      <c r="P43" s="32"/>
      <c r="Q43" s="32"/>
      <c r="R43" s="32"/>
      <c r="S43" s="32"/>
      <c r="T43" s="59"/>
      <c r="U43" s="22"/>
      <c r="V43" s="22"/>
      <c r="W43" s="22"/>
      <c r="X43" s="22"/>
      <c r="Y43" s="22"/>
      <c r="Z43" s="22"/>
      <c r="AA43" s="22"/>
      <c r="AB43" s="22"/>
    </row>
    <row customHeight="1" ht="12.75" r="44">
      <c r="A44" s="32"/>
      <c r="B44" s="112"/>
      <c r="C44" s="114"/>
      <c r="D44" s="114"/>
      <c r="E44" s="114"/>
      <c r="F44" s="114"/>
      <c r="G44" s="114"/>
      <c r="H44" s="114"/>
      <c r="I44" s="71"/>
      <c r="J44" s="58"/>
      <c r="K44" s="32"/>
      <c r="L44" s="78" t="s">
        <v>192</v>
      </c>
      <c r="M44" s="9"/>
      <c r="N44" s="9"/>
      <c r="O44" s="9"/>
      <c r="P44" s="9"/>
      <c r="Q44" s="9"/>
      <c r="R44" s="9"/>
      <c r="S44" s="9"/>
      <c r="T44" s="86"/>
      <c r="U44" s="22"/>
      <c r="V44" s="22"/>
      <c r="W44" s="22"/>
      <c r="X44" s="22"/>
      <c r="Y44" s="22"/>
      <c r="Z44" s="22"/>
      <c r="AA44" s="22"/>
      <c r="AB44" s="22"/>
    </row>
    <row customHeight="1" ht="15.75" r="45">
      <c r="A45" s="32"/>
      <c r="B45" s="121" t="s">
        <v>194</v>
      </c>
      <c r="C45" s="9"/>
      <c r="D45" s="9"/>
      <c r="E45" s="9"/>
      <c r="F45" s="9"/>
      <c r="G45" s="9"/>
      <c r="H45" s="86"/>
      <c r="I45" s="71"/>
      <c r="J45" s="58"/>
      <c r="K45" s="32"/>
      <c r="L45" s="71"/>
      <c r="T45" s="58"/>
      <c r="U45" s="22"/>
      <c r="V45" s="22"/>
      <c r="W45" s="22"/>
      <c r="X45" s="22"/>
      <c r="Y45" s="22"/>
      <c r="Z45" s="22"/>
      <c r="AA45" s="22"/>
      <c r="AB45" s="22"/>
    </row>
    <row customHeight="1" ht="15.75" r="46">
      <c r="A46" s="32"/>
      <c r="B46" s="88"/>
      <c r="C46" s="74"/>
      <c r="D46" s="74"/>
      <c r="E46" s="74"/>
      <c r="F46" s="74"/>
      <c r="G46" s="74"/>
      <c r="H46" s="75"/>
      <c r="I46" s="88"/>
      <c r="J46" s="75"/>
      <c r="K46" s="32"/>
      <c r="L46" s="122"/>
      <c r="M46" s="29"/>
      <c r="N46" s="29"/>
      <c r="O46" s="29"/>
      <c r="P46" s="29"/>
      <c r="Q46" s="29"/>
      <c r="R46" s="29"/>
      <c r="S46" s="29"/>
      <c r="T46" s="115"/>
      <c r="U46" s="22"/>
      <c r="V46" s="22"/>
      <c r="W46" s="22"/>
      <c r="X46" s="22"/>
      <c r="Y46" s="22"/>
      <c r="Z46" s="22"/>
      <c r="AA46" s="22"/>
      <c r="AB46" s="22"/>
    </row>
    <row customHeight="1" ht="15.75" r="47">
      <c r="A47" s="123" t="s">
        <v>113</v>
      </c>
      <c r="B47" s="5"/>
      <c r="C47" s="169" t="str">
        <f>=HYPERLINK("https://www.loupfrance.fr/", "Site d'information")</f>
      </c>
      <c r="D47" s="95"/>
      <c r="E47" s="95"/>
      <c r="F47" s="96"/>
      <c r="G47" s="136" t="inlineStr">
        <is>
          <t/>
        </is>
      </c>
      <c r="H47" s="95"/>
      <c r="I47" s="95"/>
      <c r="J47" s="96"/>
      <c r="K47" s="125" t="s">
        <v>113</v>
      </c>
      <c r="L47" s="68"/>
      <c r="M47" s="170" t="str">
        <f>=HYPERLINK("file://ad.intra/dfs/COMMUNS/REGIONS/IDF/DR/05_CONNAISSANCE/Loup", "Serveur DR")</f>
      </c>
      <c r="N47" s="12"/>
      <c r="O47" s="68"/>
      <c r="P47" s="126" t="inlineStr">
        <is>
          <t/>
        </is>
      </c>
      <c r="Q47" s="12"/>
      <c r="R47" s="12"/>
      <c r="S47" s="12"/>
      <c r="T47" s="68"/>
      <c r="U47" s="22"/>
      <c r="V47" s="22"/>
      <c r="W47" s="22"/>
      <c r="X47" s="22"/>
      <c r="Y47" s="22"/>
      <c r="Z47" s="22"/>
      <c r="AA47" s="22"/>
      <c r="AB47" s="22"/>
    </row>
    <row customHeight="1" ht="15.75" r="48">
      <c r="A48" s="5"/>
      <c r="B48" s="5"/>
      <c r="C48" s="170" t="str">
        <f>=HYPERLINK("https://agriculture.gouv.fr/plan-loup-un-nouveau-cadre-national-dactions-pour-renforcer-la-coexistence-du-loup-et-des-activites", "Plan loup")</f>
      </c>
      <c r="D48" s="12"/>
      <c r="E48" s="12"/>
      <c r="F48" s="68"/>
      <c r="G48" s="129" t="inlineStr">
        <is>
          <t/>
        </is>
      </c>
      <c r="H48" s="12"/>
      <c r="I48" s="12"/>
      <c r="J48" s="68"/>
      <c r="K48" s="5"/>
      <c r="L48" s="5"/>
      <c r="M48" s="170" t="str">
        <f>=HYPERLINK("file://ad.intra/dfs/COMMUNS/REGIONS/IDF/DR/05_CONNAISSANCE/Loup/Guide%20r%C3%A9flexe%20r%C3%A9seau%20Loup%20Lynx_DRIDF_v2.4.pdf", "Guide réflexe (serveur DR)")</f>
      </c>
      <c r="N48" s="12"/>
      <c r="O48" s="68"/>
      <c r="P48" s="126" t="inlineStr">
        <is>
          <t/>
        </is>
      </c>
      <c r="Q48" s="12"/>
      <c r="R48" s="12"/>
      <c r="S48" s="12"/>
      <c r="T48" s="68"/>
      <c r="U48" s="22"/>
      <c r="V48" s="22"/>
      <c r="W48" s="22"/>
      <c r="X48" s="22"/>
      <c r="Y48" s="22"/>
      <c r="Z48" s="22"/>
      <c r="AA48" s="22"/>
      <c r="AB48" s="22"/>
    </row>
    <row customHeight="1" ht="15.75" r="49">
      <c r="A49" s="130">
        <v>45743.0</v>
      </c>
      <c r="B49" s="68"/>
      <c r="C49" s="126"/>
      <c r="D49" s="12"/>
      <c r="E49" s="12"/>
      <c r="F49" s="68"/>
      <c r="G49" s="126"/>
      <c r="H49" s="12"/>
      <c r="I49" s="12"/>
      <c r="J49" s="68"/>
      <c r="K49" s="5"/>
      <c r="L49" s="5"/>
      <c r="M49" s="126"/>
      <c r="N49" s="12"/>
      <c r="O49" s="68"/>
      <c r="P49" s="126"/>
      <c r="Q49" s="12"/>
      <c r="R49" s="12"/>
      <c r="S49" s="12"/>
      <c r="T49" s="68"/>
      <c r="U49" s="22"/>
      <c r="V49" s="22"/>
      <c r="W49" s="22"/>
      <c r="X49" s="22"/>
      <c r="Y49" s="22"/>
      <c r="Z49" s="22"/>
      <c r="AA49" s="22"/>
      <c r="AB49" s="22"/>
    </row>
    <row customHeight="1" ht="15.75"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customHeight="1" ht="15.75"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customHeight="1" ht="15.75"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customHeight="1" ht="15.75"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customHeight="1" ht="15.75"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customHeight="1" ht="15.75"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row>
    <row customHeight="1" ht="15.75"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row>
    <row customHeight="1" ht="15.75"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row>
    <row customHeight="1" ht="15.75"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row>
    <row customHeight="1" ht="15.75"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customHeight="1" ht="15.75"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row>
    <row customHeight="1" ht="15.75"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row>
    <row customHeight="1" ht="15.75"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customHeight="1" ht="15.75"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row>
    <row customHeight="1" ht="15.75"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row>
    <row customHeight="1" ht="15.75"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row>
    <row customHeight="1" ht="15.75"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row>
    <row customHeight="1" ht="15.75"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row>
    <row customHeight="1" ht="15.75"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row>
    <row customHeight="1" ht="15.75"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row>
    <row customHeight="1" ht="15.75"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row>
    <row customHeight="1" ht="15.75"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row>
    <row customHeight="1" ht="15.75"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row>
    <row customHeight="1" ht="15.75"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row>
    <row customHeight="1" ht="15.75"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row>
    <row customHeight="1" ht="15.75"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row>
    <row customHeight="1" ht="15.75"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row>
    <row customHeight="1" ht="15.75"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row>
    <row customHeight="1" ht="15.75"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row>
    <row customHeight="1" ht="15.75"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row>
    <row customHeight="1" ht="15.75"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row>
    <row customHeight="1" ht="15.75"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row>
    <row customHeight="1" ht="15.75"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row>
    <row customHeight="1" ht="15.75"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row>
    <row customHeight="1" ht="15.75"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row>
    <row customHeight="1" ht="15.75"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row>
    <row customHeight="1" ht="15.75"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row>
    <row customHeight="1" ht="15.75"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row>
    <row customHeight="1" ht="15.75"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row>
    <row customHeight="1" ht="15.75"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row>
    <row customHeight="1" ht="15.75"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customHeight="1" ht="15.75"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customHeight="1" ht="15.75"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customHeight="1" ht="15.75"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customHeight="1" ht="15.75"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customHeight="1" ht="15.75"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customHeight="1" ht="15.75"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customHeight="1" ht="15.75"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customHeight="1" ht="15.75"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customHeight="1" ht="15.75"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customHeight="1" ht="15.75"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customHeight="1" ht="15.75"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customHeight="1" ht="15.75"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customHeight="1" ht="15.75"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customHeight="1" ht="15.75"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customHeight="1" ht="15.75"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customHeight="1" ht="15.75"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customHeight="1" ht="15.75"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customHeight="1" ht="15.75"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customHeight="1" ht="15.75"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customHeight="1" ht="15.75"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customHeight="1" ht="15.75"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customHeight="1" ht="15.75"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customHeight="1" ht="15.75"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customHeight="1" ht="15.75"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customHeight="1" ht="15.75"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customHeight="1" ht="15.75"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customHeight="1" ht="15.75"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customHeight="1" ht="15.75"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customHeight="1" ht="15.75"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customHeight="1" ht="15.75"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customHeight="1" ht="15.75"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customHeight="1" ht="15.75"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customHeight="1" ht="15.75"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customHeight="1" ht="15.75"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customHeight="1" ht="15.75"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customHeight="1" ht="15.75"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customHeight="1" ht="15.75"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customHeight="1" ht="15.75"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customHeight="1" ht="15.75"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customHeight="1" ht="15.75"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customHeight="1" ht="15.75"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customHeight="1" ht="15.75"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customHeight="1" ht="15.75"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customHeight="1" ht="15.75"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customHeight="1" ht="15.75"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customHeight="1" ht="15.75"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customHeight="1" ht="15.75"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customHeight="1" ht="15.75"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customHeight="1" ht="15.75"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customHeight="1" ht="15.75"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customHeight="1" ht="15.75"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customHeight="1" ht="15.75"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customHeight="1" ht="15.75"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customHeight="1" ht="15.75"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customHeight="1" ht="15.75"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customHeight="1" ht="15.75"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customHeight="1" ht="15.75"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customHeight="1" ht="15.75"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customHeight="1" ht="15.75"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customHeight="1" ht="15.75"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customHeight="1" ht="15.75"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customHeight="1" ht="15.75"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customHeight="1" ht="15.75"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customHeight="1" ht="15.75"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customHeight="1" ht="15.75"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customHeight="1" ht="15.75"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customHeight="1" ht="15.75"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customHeight="1" ht="15.75"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customHeight="1" ht="15.75"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customHeight="1" ht="15.75"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customHeight="1" ht="15.75"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customHeight="1" ht="15.75"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customHeight="1" ht="15.75"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customHeight="1" ht="15.75"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customHeight="1" ht="15.75"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customHeight="1" ht="15.75"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customHeight="1" ht="15.75"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customHeight="1" ht="15.75"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customHeight="1" ht="15.75"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customHeight="1" ht="15.75"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customHeight="1" ht="15.75"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customHeight="1" ht="15.75"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customHeight="1" ht="15.75"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customHeight="1" ht="15.75"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customHeight="1" ht="15.75"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customHeight="1" ht="15.75"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customHeight="1" ht="15.75"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customHeight="1" ht="15.75"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customHeight="1" ht="15.75"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customHeight="1" ht="15.75"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customHeight="1" ht="15.75"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customHeight="1" ht="15.75"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customHeight="1" ht="15.75"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customHeight="1" ht="15.75"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customHeight="1" ht="15.75"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customHeight="1" ht="15.75"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customHeight="1" ht="15.75"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customHeight="1" ht="15.75"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customHeight="1" ht="15.75"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customHeight="1" ht="15.75"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customHeight="1" ht="15.75"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customHeight="1" ht="15.75"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customHeight="1" ht="15.75"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customHeight="1" ht="15.75"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customHeight="1" ht="15.75"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customHeight="1" ht="15.75"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customHeight="1" ht="15.75"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customHeight="1" ht="15.75"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customHeight="1" ht="15.75"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customHeight="1" ht="15.75"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customHeight="1" ht="15.75"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customHeight="1" ht="15.75"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customHeight="1" ht="15.75"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customHeight="1" ht="15.75"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customHeight="1" ht="15.75"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customHeight="1" ht="15.75"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customHeight="1" ht="15.75"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customHeight="1" ht="15.75"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customHeight="1" ht="15.75"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customHeight="1" ht="15.75"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customHeight="1" ht="15.75"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customHeight="1" ht="15.75"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customHeight="1" ht="15.75"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customHeight="1" ht="15.75"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customHeight="1" ht="15.75"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customHeight="1" ht="15.75"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customHeight="1" ht="15.75"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customHeight="1" ht="15.75"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customHeight="1" ht="15.75"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customHeight="1" ht="15.75"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customHeight="1" ht="15.75"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customHeight="1" ht="15.75"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customHeight="1" ht="15.75"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customHeight="1" ht="15.75"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customHeight="1" ht="15.75"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customHeight="1" ht="15.75"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customHeight="1" ht="15.75"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customHeight="1" ht="15.75"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customHeight="1" ht="15.75"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customHeight="1" ht="15.75"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customHeight="1" ht="15.75"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customHeight="1" ht="15.75"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customHeight="1" ht="15.75"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customHeight="1" ht="15.75"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customHeight="1" ht="15.75"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customHeight="1" ht="15.75"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customHeight="1" ht="15.75"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customHeight="1" ht="15.75"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customHeight="1" ht="15.75"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customHeight="1" ht="15.75"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customHeight="1" ht="15.75"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customHeight="1" ht="15.75"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customHeight="1" ht="15.75"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customHeight="1" ht="15.75"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customHeight="1" ht="15.75"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customHeight="1" ht="15.75"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customHeight="1" ht="15.75"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customHeight="1" ht="15.75"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customHeight="1" ht="15.75"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S6">
    <cfRule type="containsBlanks" dxfId="6" priority="3">
      <formula>LEN(TRIM(S6))=0</formula>
    </cfRule>
  </conditionalFormatting>
  <conditionalFormatting sqref="T6">
    <cfRule type="containsBlanks" dxfId="7" priority="4">
      <formula>LEN(TRIM(T6))=0</formula>
    </cfRule>
  </conditionalFormatting>
  <conditionalFormatting sqref="P6">
    <cfRule type="containsBlanks" dxfId="8" priority="5">
      <formula>LEN(TRIM(P6))=0</formula>
    </cfRule>
  </conditionalFormatting>
  <conditionalFormatting sqref="C38:H40 C42:H44">
    <cfRule type="notContainsBlanks" dxfId="9" priority="6">
      <formula>LEN(TRIM(C38))&gt;0</formula>
    </cfRule>
  </conditionalFormatting>
  <conditionalFormatting sqref="P7">
    <cfRule type="expression" dxfId="10" priority="7">
      <formula>ISBLANK(P6)</formula>
    </cfRule>
  </conditionalFormatting>
  <conditionalFormatting sqref="Q7">
    <cfRule type="expression" dxfId="11" priority="8">
      <formula>ISBLANK(Q6)</formula>
    </cfRule>
  </conditionalFormatting>
  <conditionalFormatting sqref="R7">
    <cfRule type="expression" dxfId="11" priority="9">
      <formula>ISBLANK(R6)</formula>
    </cfRule>
  </conditionalFormatting>
  <conditionalFormatting sqref="S7">
    <cfRule type="expression" dxfId="11" priority="10">
      <formula>ISBLANK(S6)</formula>
    </cfRule>
  </conditionalFormatting>
  <conditionalFormatting sqref="T7">
    <cfRule type="expression" dxfId="11" priority="11">
      <formula>ISBLANK(T6)</formula>
    </cfRule>
  </conditionalFormatting>
  <hyperlinks>
    <hyperlink ref="S29" r:id="rId1h"/>
    <hyperlink ref="G47" r:id="rId2h"/>
    <hyperlink ref="G48" r:id="rId3h"/>
  </hyperlinks>
  <printOptions/>
  <pageMargins bottom="0.07874015748031496" footer="0.0" header="0.0" left="0.07874015748031496" right="0.07874015748031496" top="0.07874015748031496"/>
  <pageSetup paperSize="9" orientation="portrait"/>
  <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5"/>
      <c r="B1" s="5"/>
      <c r="C1" s="8" t="s">
        <v>189</v>
      </c>
      <c r="D1" s="9"/>
      <c r="E1" s="9"/>
      <c r="F1" s="9"/>
      <c r="G1" s="9"/>
      <c r="H1" s="9"/>
      <c r="I1" s="15"/>
      <c r="J1" s="5"/>
      <c r="K1" s="5"/>
      <c r="L1" s="5"/>
      <c r="M1" s="20" t="str">
        <f>C1</f>
        <v>Réseau Bécasse</v>
      </c>
      <c r="N1" s="9"/>
      <c r="O1" s="9"/>
      <c r="P1" s="9"/>
      <c r="Q1" s="9"/>
      <c r="R1" s="9"/>
      <c r="S1" s="15"/>
      <c r="T1" s="5"/>
      <c r="U1" s="22"/>
      <c r="V1" s="22"/>
      <c r="W1" s="22"/>
      <c r="X1" s="22"/>
      <c r="Y1" s="22"/>
      <c r="Z1" s="22"/>
      <c r="AA1" s="22"/>
      <c r="AB1" s="22"/>
    </row>
    <row customHeight="1" ht="15.0" r="2">
      <c r="A2" s="5"/>
      <c r="B2" s="5"/>
      <c r="C2" s="24"/>
      <c r="I2" s="25"/>
      <c r="J2" s="5"/>
      <c r="K2" s="5"/>
      <c r="L2" s="5"/>
      <c r="M2" s="24"/>
      <c r="S2" s="25"/>
      <c r="T2" s="5"/>
      <c r="U2" s="22"/>
      <c r="V2" s="22"/>
      <c r="W2" s="22"/>
      <c r="X2" s="22"/>
      <c r="Y2" s="22"/>
      <c r="Z2" s="22"/>
      <c r="AA2" s="22"/>
      <c r="AB2" s="22"/>
    </row>
    <row customHeight="1" ht="15.0" r="3">
      <c r="A3" s="5"/>
      <c r="B3" s="5"/>
      <c r="C3" s="27"/>
      <c r="D3" s="29"/>
      <c r="E3" s="29"/>
      <c r="F3" s="29"/>
      <c r="G3" s="29"/>
      <c r="H3" s="29"/>
      <c r="I3" s="30"/>
      <c r="J3" s="5"/>
      <c r="K3" s="5"/>
      <c r="L3" s="5"/>
      <c r="M3" s="27"/>
      <c r="N3" s="29"/>
      <c r="O3" s="29"/>
      <c r="P3" s="29"/>
      <c r="Q3" s="29"/>
      <c r="R3" s="29"/>
      <c r="S3" s="30"/>
      <c r="T3" s="5"/>
      <c r="U3" s="22"/>
      <c r="V3" s="22"/>
      <c r="W3" s="22"/>
      <c r="X3" s="22"/>
      <c r="Y3" s="22"/>
      <c r="Z3" s="22"/>
      <c r="AA3" s="22"/>
      <c r="AB3" s="22"/>
    </row>
    <row r="4">
      <c r="A4" s="5"/>
      <c r="B4" s="5"/>
      <c r="C4" s="5"/>
      <c r="D4" s="5"/>
      <c r="E4" s="5"/>
      <c r="F4" s="5"/>
      <c r="G4" s="5"/>
      <c r="H4" s="5"/>
      <c r="I4" s="5"/>
      <c r="J4" s="5"/>
      <c r="K4" s="5"/>
      <c r="L4" s="5"/>
      <c r="M4" s="5"/>
      <c r="N4" s="5"/>
      <c r="O4" s="5"/>
      <c r="P4" s="5"/>
      <c r="Q4" s="5"/>
      <c r="R4" s="5"/>
      <c r="S4" s="5"/>
      <c r="T4" s="5"/>
      <c r="U4" s="22"/>
      <c r="V4" s="22"/>
      <c r="W4" s="22"/>
      <c r="X4" s="22"/>
      <c r="Y4" s="22"/>
      <c r="Z4" s="22"/>
      <c r="AA4" s="22"/>
      <c r="AB4" s="22"/>
    </row>
    <row r="5">
      <c r="A5" s="31" t="s">
        <v>19</v>
      </c>
      <c r="B5" s="32"/>
      <c r="C5" s="32"/>
      <c r="D5" s="32"/>
      <c r="E5" s="32"/>
      <c r="F5" s="32"/>
      <c r="G5" s="32"/>
      <c r="H5" s="32"/>
      <c r="I5" s="32"/>
      <c r="J5" s="32"/>
      <c r="K5" s="31" t="s">
        <v>22</v>
      </c>
      <c r="L5" s="32"/>
      <c r="M5" s="32"/>
      <c r="N5" s="32"/>
      <c r="O5" s="32"/>
      <c r="P5" s="33" t="s">
        <v>24</v>
      </c>
      <c r="Q5" s="32"/>
      <c r="R5" s="32"/>
      <c r="S5" s="32"/>
      <c r="T5" s="34"/>
      <c r="U5" s="22"/>
      <c r="V5" s="22"/>
      <c r="W5" s="22"/>
      <c r="X5" s="22"/>
      <c r="Y5" s="22"/>
      <c r="Z5" s="22"/>
      <c r="AA5" s="22"/>
      <c r="AB5" s="22"/>
    </row>
    <row r="6">
      <c r="A6" s="31"/>
      <c r="B6" s="32"/>
      <c r="C6" s="32"/>
      <c r="D6" s="32"/>
      <c r="E6" s="32"/>
      <c r="F6" s="32"/>
      <c r="G6" s="32"/>
      <c r="H6" s="32"/>
      <c r="I6" s="35"/>
      <c r="J6" s="15"/>
      <c r="K6" s="31"/>
      <c r="L6" s="22"/>
      <c r="M6" s="37" t="s">
        <v>190</v>
      </c>
      <c r="N6" s="135" t="s">
        <v>191</v>
      </c>
      <c r="O6" s="15"/>
      <c r="P6" s="41"/>
      <c r="Q6" s="42"/>
      <c r="R6" s="43"/>
      <c r="S6" s="44" t="s">
        <v>39</v>
      </c>
      <c r="T6" s="45"/>
      <c r="U6" s="22"/>
      <c r="V6" s="22"/>
      <c r="W6" s="22"/>
      <c r="X6" s="22"/>
      <c r="Y6" s="22"/>
      <c r="Z6" s="22"/>
      <c r="AA6" s="22"/>
      <c r="AB6" s="22"/>
    </row>
    <row r="7">
      <c r="A7" s="32"/>
      <c r="B7" s="32"/>
      <c r="C7" s="32"/>
      <c r="D7" s="32"/>
      <c r="E7" s="32"/>
      <c r="F7" s="32"/>
      <c r="G7" s="32"/>
      <c r="H7" s="46"/>
      <c r="I7" s="24"/>
      <c r="J7" s="25"/>
      <c r="K7" s="32"/>
      <c r="L7" s="32"/>
      <c r="M7" s="47"/>
      <c r="N7" s="27"/>
      <c r="O7" s="30"/>
      <c r="P7" s="48" t="s">
        <v>42</v>
      </c>
      <c r="Q7" s="49" t="s">
        <v>45</v>
      </c>
      <c r="R7" s="49" t="s">
        <v>46</v>
      </c>
      <c r="S7" s="49" t="s">
        <v>48</v>
      </c>
      <c r="T7" s="50" t="s">
        <v>50</v>
      </c>
      <c r="U7" s="22"/>
      <c r="V7" s="22"/>
      <c r="W7" s="22"/>
      <c r="X7" s="22"/>
      <c r="Y7" s="22"/>
      <c r="Z7" s="22"/>
      <c r="AA7" s="22"/>
      <c r="AB7" s="22"/>
    </row>
    <row r="8">
      <c r="A8" s="32"/>
      <c r="B8" s="51" t="s">
        <v>51</v>
      </c>
      <c r="C8" s="52" t="s">
        <v>193</v>
      </c>
      <c r="D8" s="53"/>
      <c r="E8" s="53"/>
      <c r="F8" s="53"/>
      <c r="G8" s="53"/>
      <c r="H8" s="54"/>
      <c r="I8" s="24"/>
      <c r="J8" s="25"/>
      <c r="K8" s="32"/>
      <c r="L8" s="46"/>
      <c r="M8" s="46"/>
      <c r="N8" s="46"/>
      <c r="O8" s="46"/>
      <c r="P8" s="56"/>
      <c r="Q8" s="32"/>
      <c r="R8" s="32"/>
      <c r="S8" s="32"/>
      <c r="T8" s="34"/>
      <c r="U8" s="22"/>
      <c r="V8" s="22"/>
      <c r="W8" s="22"/>
      <c r="X8" s="22"/>
      <c r="Y8" s="22"/>
      <c r="Z8" s="22"/>
      <c r="AA8" s="22"/>
      <c r="AB8" s="22"/>
    </row>
    <row r="9">
      <c r="A9" s="32"/>
      <c r="B9" s="57"/>
      <c r="C9" s="24"/>
      <c r="H9" s="58"/>
      <c r="I9" s="24"/>
      <c r="J9" s="25"/>
      <c r="K9" s="59"/>
      <c r="L9" s="60" t="s">
        <v>61</v>
      </c>
      <c r="M9" s="32"/>
      <c r="N9" s="32"/>
      <c r="O9" s="32"/>
      <c r="P9" s="61" t="s">
        <v>195</v>
      </c>
      <c r="T9" s="58"/>
      <c r="U9" s="22"/>
      <c r="V9" s="22"/>
      <c r="W9" s="22"/>
      <c r="X9" s="22"/>
      <c r="Y9" s="22"/>
      <c r="Z9" s="22"/>
      <c r="AA9" s="22"/>
      <c r="AB9" s="22"/>
    </row>
    <row r="10">
      <c r="A10" s="32"/>
      <c r="B10" s="57"/>
      <c r="C10" s="24"/>
      <c r="H10" s="58"/>
      <c r="I10" s="24"/>
      <c r="J10" s="25"/>
      <c r="K10" s="59"/>
      <c r="L10" s="63" t="s">
        <v>64</v>
      </c>
      <c r="M10" s="63" t="s">
        <v>67</v>
      </c>
      <c r="N10" s="66" t="s">
        <v>68</v>
      </c>
      <c r="O10" s="68"/>
      <c r="P10" s="71"/>
      <c r="T10" s="58"/>
      <c r="U10" s="22"/>
      <c r="V10" s="22"/>
      <c r="W10" s="22"/>
      <c r="X10" s="22"/>
      <c r="Y10" s="22"/>
      <c r="Z10" s="22"/>
      <c r="AA10" s="22"/>
      <c r="AB10" s="22"/>
    </row>
    <row customHeight="1" ht="30.0" r="11">
      <c r="A11" s="32"/>
      <c r="B11" s="72"/>
      <c r="C11" s="73"/>
      <c r="D11" s="74"/>
      <c r="E11" s="74"/>
      <c r="F11" s="74"/>
      <c r="G11" s="74"/>
      <c r="H11" s="75"/>
      <c r="I11" s="27"/>
      <c r="J11" s="30"/>
      <c r="K11" s="59"/>
      <c r="L11" s="77" t="s">
        <v>198</v>
      </c>
      <c r="M11" s="77" t="s">
        <v>199</v>
      </c>
      <c r="N11" s="78" t="s">
        <v>200</v>
      </c>
      <c r="O11" s="15"/>
      <c r="P11" s="71"/>
      <c r="T11" s="58"/>
      <c r="U11" s="22"/>
      <c r="V11" s="22"/>
      <c r="W11" s="22"/>
      <c r="X11" s="22"/>
      <c r="Y11" s="22"/>
      <c r="Z11" s="22"/>
      <c r="AA11" s="22"/>
      <c r="AB11" s="22"/>
    </row>
    <row r="12">
      <c r="A12" s="32"/>
      <c r="B12" s="79" t="s">
        <v>72</v>
      </c>
      <c r="C12" s="80" t="s">
        <v>203</v>
      </c>
      <c r="D12" s="53"/>
      <c r="E12" s="53"/>
      <c r="F12" s="53"/>
      <c r="G12" s="53"/>
      <c r="H12" s="54"/>
      <c r="I12" s="81" t="s">
        <v>74</v>
      </c>
      <c r="J12" s="82"/>
      <c r="K12" s="59"/>
      <c r="L12" s="83"/>
      <c r="M12" s="83"/>
      <c r="N12" s="71"/>
      <c r="O12" s="25"/>
      <c r="P12" s="71"/>
      <c r="T12" s="58"/>
      <c r="U12" s="22"/>
      <c r="V12" s="22"/>
      <c r="W12" s="22"/>
      <c r="X12" s="22"/>
      <c r="Y12" s="22"/>
      <c r="Z12" s="22"/>
      <c r="AA12" s="22"/>
      <c r="AB12" s="22"/>
    </row>
    <row r="13">
      <c r="A13" s="32"/>
      <c r="B13" s="84"/>
      <c r="C13" s="24"/>
      <c r="H13" s="58"/>
      <c r="I13" s="85" t="s">
        <v>205</v>
      </c>
      <c r="J13" s="86"/>
      <c r="K13" s="59"/>
      <c r="L13" s="83"/>
      <c r="M13" s="83"/>
      <c r="N13" s="71"/>
      <c r="O13" s="25"/>
      <c r="P13" s="71"/>
      <c r="T13" s="58"/>
      <c r="U13" s="22"/>
      <c r="V13" s="22"/>
      <c r="W13" s="22"/>
      <c r="X13" s="22"/>
      <c r="Y13" s="22"/>
      <c r="Z13" s="22"/>
      <c r="AA13" s="22"/>
      <c r="AB13" s="22"/>
    </row>
    <row customHeight="1" ht="30.0" r="14">
      <c r="A14" s="32"/>
      <c r="B14" s="84"/>
      <c r="C14" s="24"/>
      <c r="H14" s="58"/>
      <c r="I14" s="71"/>
      <c r="J14" s="58"/>
      <c r="K14" s="59"/>
      <c r="L14" s="87"/>
      <c r="M14" s="87"/>
      <c r="N14" s="88"/>
      <c r="O14" s="89"/>
      <c r="P14" s="88"/>
      <c r="Q14" s="74"/>
      <c r="R14" s="74"/>
      <c r="S14" s="74"/>
      <c r="T14" s="75"/>
      <c r="U14" s="22"/>
      <c r="V14" s="22"/>
      <c r="W14" s="22"/>
      <c r="X14" s="22"/>
      <c r="Y14" s="22"/>
      <c r="Z14" s="22"/>
      <c r="AA14" s="22"/>
      <c r="AB14" s="22"/>
    </row>
    <row r="15">
      <c r="A15" s="32"/>
      <c r="B15" s="90"/>
      <c r="C15" s="73"/>
      <c r="D15" s="74"/>
      <c r="E15" s="74"/>
      <c r="F15" s="74"/>
      <c r="G15" s="74"/>
      <c r="H15" s="75"/>
      <c r="I15" s="71"/>
      <c r="J15" s="58"/>
      <c r="K15" s="32"/>
      <c r="L15" s="91" t="s">
        <v>77</v>
      </c>
      <c r="M15" s="92"/>
      <c r="N15" s="92"/>
      <c r="O15" s="93"/>
      <c r="P15" s="91" t="s">
        <v>78</v>
      </c>
      <c r="Q15" s="92"/>
      <c r="R15" s="92"/>
      <c r="S15" s="92"/>
      <c r="T15" s="93"/>
      <c r="U15" s="22"/>
      <c r="V15" s="22"/>
      <c r="W15" s="22"/>
      <c r="X15" s="22"/>
      <c r="Y15" s="22"/>
      <c r="Z15" s="22"/>
      <c r="AA15" s="22"/>
      <c r="AB15" s="22"/>
    </row>
    <row r="16">
      <c r="A16" s="32"/>
      <c r="B16" s="79" t="s">
        <v>79</v>
      </c>
      <c r="C16" s="80" t="s">
        <v>208</v>
      </c>
      <c r="D16" s="53"/>
      <c r="E16" s="53"/>
      <c r="F16" s="53"/>
      <c r="G16" s="53"/>
      <c r="H16" s="54"/>
      <c r="I16" s="71"/>
      <c r="J16" s="58"/>
      <c r="K16" s="32"/>
      <c r="L16" s="78" t="s">
        <v>209</v>
      </c>
      <c r="M16" s="9"/>
      <c r="N16" s="9"/>
      <c r="O16" s="86"/>
      <c r="P16" s="78" t="s">
        <v>210</v>
      </c>
      <c r="Q16" s="9"/>
      <c r="R16" s="9"/>
      <c r="S16" s="9"/>
      <c r="T16" s="86"/>
      <c r="U16" s="22"/>
      <c r="V16" s="22"/>
      <c r="W16" s="22"/>
      <c r="X16" s="22"/>
      <c r="Y16" s="22"/>
      <c r="Z16" s="22"/>
      <c r="AA16" s="22"/>
      <c r="AB16" s="22"/>
    </row>
    <row r="17">
      <c r="A17" s="32"/>
      <c r="B17" s="84"/>
      <c r="C17" s="24"/>
      <c r="H17" s="58"/>
      <c r="I17" s="71"/>
      <c r="J17" s="58"/>
      <c r="K17" s="32"/>
      <c r="L17" s="71"/>
      <c r="O17" s="58"/>
      <c r="P17" s="71"/>
      <c r="T17" s="58"/>
      <c r="U17" s="22"/>
      <c r="V17" s="22"/>
      <c r="W17" s="22"/>
      <c r="X17" s="22"/>
      <c r="Y17" s="22"/>
      <c r="Z17" s="22"/>
      <c r="AA17" s="22"/>
      <c r="AB17" s="22"/>
    </row>
    <row r="18">
      <c r="A18" s="32"/>
      <c r="B18" s="84"/>
      <c r="C18" s="24"/>
      <c r="H18" s="58"/>
      <c r="I18" s="71"/>
      <c r="J18" s="58"/>
      <c r="K18" s="32"/>
      <c r="L18" s="71"/>
      <c r="O18" s="58"/>
      <c r="P18" s="71"/>
      <c r="T18" s="58"/>
      <c r="U18" s="22"/>
      <c r="V18" s="22"/>
      <c r="W18" s="22"/>
      <c r="X18" s="22"/>
      <c r="Y18" s="22"/>
      <c r="Z18" s="22"/>
      <c r="AA18" s="22"/>
      <c r="AB18" s="22"/>
    </row>
    <row r="19">
      <c r="A19" s="32"/>
      <c r="B19" s="84"/>
      <c r="C19" s="24"/>
      <c r="H19" s="58"/>
      <c r="I19" s="71"/>
      <c r="J19" s="58"/>
      <c r="K19" s="32"/>
      <c r="L19" s="71"/>
      <c r="O19" s="58"/>
      <c r="P19" s="71"/>
      <c r="T19" s="58"/>
      <c r="U19" s="22"/>
      <c r="V19" s="22"/>
      <c r="W19" s="22"/>
      <c r="X19" s="22"/>
      <c r="Y19" s="22"/>
      <c r="Z19" s="22"/>
      <c r="AA19" s="22"/>
      <c r="AB19" s="22"/>
    </row>
    <row customHeight="1" ht="30.0" r="20">
      <c r="A20" s="32"/>
      <c r="B20" s="90"/>
      <c r="C20" s="73"/>
      <c r="D20" s="74"/>
      <c r="E20" s="74"/>
      <c r="F20" s="74"/>
      <c r="G20" s="74"/>
      <c r="H20" s="75"/>
      <c r="I20" s="71"/>
      <c r="J20" s="58"/>
      <c r="K20" s="32"/>
      <c r="L20" s="71"/>
      <c r="O20" s="58"/>
      <c r="P20" s="71"/>
      <c r="T20" s="58"/>
      <c r="U20" s="22"/>
      <c r="V20" s="22"/>
      <c r="W20" s="22"/>
      <c r="X20" s="22"/>
      <c r="Y20" s="22"/>
      <c r="Z20" s="22"/>
      <c r="AA20" s="22"/>
      <c r="AB20" s="22"/>
    </row>
    <row customHeight="1" ht="15.75" r="21">
      <c r="A21" s="32"/>
      <c r="B21" s="94" t="s">
        <v>83</v>
      </c>
      <c r="C21" s="95"/>
      <c r="D21" s="95"/>
      <c r="E21" s="95"/>
      <c r="F21" s="96"/>
      <c r="G21" s="97"/>
      <c r="H21" s="98"/>
      <c r="I21" s="71"/>
      <c r="J21" s="58"/>
      <c r="K21" s="32"/>
      <c r="L21" s="71"/>
      <c r="O21" s="58"/>
      <c r="P21" s="71"/>
      <c r="T21" s="58"/>
      <c r="U21" s="22"/>
      <c r="V21" s="22"/>
      <c r="W21" s="22"/>
      <c r="X21" s="22"/>
      <c r="Y21" s="22"/>
      <c r="Z21" s="22"/>
      <c r="AA21" s="22"/>
      <c r="AB21" s="22"/>
    </row>
    <row customHeight="1" ht="15.75" r="22">
      <c r="A22" s="32"/>
      <c r="B22" s="99" t="s">
        <v>84</v>
      </c>
      <c r="C22" s="100" t="s">
        <v>211</v>
      </c>
      <c r="D22" s="12"/>
      <c r="E22" s="12"/>
      <c r="F22" s="12"/>
      <c r="G22" s="12"/>
      <c r="H22" s="101"/>
      <c r="I22" s="71"/>
      <c r="J22" s="58"/>
      <c r="K22" s="32"/>
      <c r="L22" s="71"/>
      <c r="O22" s="58"/>
      <c r="P22" s="71"/>
      <c r="T22" s="58"/>
      <c r="U22" s="22"/>
      <c r="V22" s="22"/>
      <c r="W22" s="22"/>
      <c r="X22" s="22"/>
      <c r="Y22" s="22"/>
      <c r="Z22" s="22"/>
      <c r="AA22" s="22"/>
      <c r="AB22" s="22"/>
    </row>
    <row customHeight="1" ht="15.75" r="23">
      <c r="A23" s="32"/>
      <c r="B23" s="102"/>
      <c r="C23" s="9"/>
      <c r="D23" s="9"/>
      <c r="E23" s="15"/>
      <c r="F23" s="103" t="s">
        <v>87</v>
      </c>
      <c r="G23" s="12"/>
      <c r="H23" s="101"/>
      <c r="I23" s="71"/>
      <c r="J23" s="58"/>
      <c r="K23" s="32"/>
      <c r="L23" s="71"/>
      <c r="O23" s="58"/>
      <c r="P23" s="71"/>
      <c r="T23" s="58"/>
      <c r="U23" s="22"/>
      <c r="V23" s="22"/>
      <c r="W23" s="22"/>
      <c r="X23" s="22"/>
      <c r="Y23" s="22"/>
      <c r="Z23" s="22"/>
      <c r="AA23" s="22"/>
      <c r="AB23" s="22"/>
    </row>
    <row customHeight="1" ht="30.0" r="24">
      <c r="A24" s="32"/>
      <c r="B24" s="71"/>
      <c r="E24" s="25"/>
      <c r="F24" s="137" t="s">
        <v>212</v>
      </c>
      <c r="G24" s="9"/>
      <c r="H24" s="86"/>
      <c r="I24" s="71"/>
      <c r="J24" s="58"/>
      <c r="K24" s="32"/>
      <c r="L24" s="71"/>
      <c r="O24" s="58"/>
      <c r="P24" s="71"/>
      <c r="T24" s="58"/>
      <c r="U24" s="22"/>
      <c r="V24" s="22"/>
      <c r="W24" s="22"/>
      <c r="X24" s="22"/>
      <c r="Y24" s="22"/>
      <c r="Z24" s="22"/>
      <c r="AA24" s="22"/>
      <c r="AB24" s="22"/>
    </row>
    <row customHeight="1" ht="15.75" r="25">
      <c r="A25" s="32"/>
      <c r="B25" s="71"/>
      <c r="E25" s="25"/>
      <c r="F25" s="24"/>
      <c r="H25" s="58"/>
      <c r="I25" s="71"/>
      <c r="J25" s="58"/>
      <c r="K25" s="32"/>
      <c r="L25" s="71"/>
      <c r="O25" s="58"/>
      <c r="P25" s="71"/>
      <c r="T25" s="58"/>
      <c r="U25" s="22"/>
      <c r="V25" s="22"/>
      <c r="W25" s="22"/>
      <c r="X25" s="22"/>
      <c r="Y25" s="22"/>
      <c r="Z25" s="22"/>
      <c r="AA25" s="22"/>
      <c r="AB25" s="22"/>
    </row>
    <row customHeight="1" ht="15.75" r="26">
      <c r="A26" s="32"/>
      <c r="B26" s="71"/>
      <c r="E26" s="25"/>
      <c r="F26" s="24"/>
      <c r="H26" s="58"/>
      <c r="I26" s="71"/>
      <c r="J26" s="58"/>
      <c r="K26" s="32"/>
      <c r="L26" s="71"/>
      <c r="O26" s="58"/>
      <c r="P26" s="71"/>
      <c r="T26" s="58"/>
      <c r="U26" s="22"/>
      <c r="V26" s="22"/>
      <c r="W26" s="22"/>
      <c r="X26" s="22"/>
      <c r="Y26" s="22"/>
      <c r="Z26" s="22"/>
      <c r="AA26" s="22"/>
      <c r="AB26" s="22"/>
    </row>
    <row customHeight="1" ht="15.75" r="27">
      <c r="A27" s="32"/>
      <c r="B27" s="71"/>
      <c r="E27" s="25"/>
      <c r="F27" s="24"/>
      <c r="H27" s="58"/>
      <c r="I27" s="71"/>
      <c r="J27" s="58"/>
      <c r="K27" s="32"/>
      <c r="L27" s="88"/>
      <c r="M27" s="74"/>
      <c r="N27" s="74"/>
      <c r="O27" s="75"/>
      <c r="P27" s="88"/>
      <c r="Q27" s="74"/>
      <c r="R27" s="74"/>
      <c r="S27" s="74"/>
      <c r="T27" s="75"/>
      <c r="U27" s="22"/>
      <c r="V27" s="22"/>
      <c r="W27" s="22"/>
      <c r="X27" s="22"/>
      <c r="Y27" s="22"/>
      <c r="Z27" s="22"/>
      <c r="AA27" s="22"/>
      <c r="AB27" s="22"/>
    </row>
    <row customHeight="1" ht="15.75" r="28">
      <c r="A28" s="32"/>
      <c r="B28" s="71"/>
      <c r="E28" s="25"/>
      <c r="F28" s="24"/>
      <c r="H28" s="58"/>
      <c r="I28" s="71"/>
      <c r="J28" s="58"/>
      <c r="K28" s="32"/>
      <c r="L28" s="91" t="s">
        <v>89</v>
      </c>
      <c r="M28" s="92"/>
      <c r="N28" s="92"/>
      <c r="O28" s="93"/>
      <c r="P28" s="91" t="s">
        <v>90</v>
      </c>
      <c r="Q28" s="92"/>
      <c r="R28" s="92"/>
      <c r="S28" s="92"/>
      <c r="T28" s="93"/>
      <c r="U28" s="22"/>
      <c r="V28" s="22"/>
      <c r="W28" s="22"/>
      <c r="X28" s="22"/>
      <c r="Y28" s="22"/>
      <c r="Z28" s="22"/>
      <c r="AA28" s="22"/>
      <c r="AB28" s="22"/>
    </row>
    <row customHeight="1" ht="15.75" r="29">
      <c r="A29" s="32"/>
      <c r="B29" s="71"/>
      <c r="E29" s="25"/>
      <c r="F29" s="24"/>
      <c r="H29" s="58"/>
      <c r="I29" s="88"/>
      <c r="J29" s="75"/>
      <c r="K29" s="32"/>
      <c r="L29" s="56"/>
      <c r="M29" s="105" t="s">
        <v>213</v>
      </c>
      <c r="N29" s="9"/>
      <c r="O29" s="86"/>
      <c r="P29" s="171" t="str">
        <f>=HYPERLINK("https://professionnels.ofb.fr/fr/node/1273", "Lettres d'information")</f>
      </c>
      <c r="Q29" s="12"/>
      <c r="R29" s="68"/>
      <c r="S29" s="138" t="inlineStr">
        <is>
          <t/>
        </is>
      </c>
      <c r="T29" s="101"/>
      <c r="U29" s="22"/>
      <c r="V29" s="22"/>
      <c r="W29" s="22"/>
      <c r="X29" s="22"/>
      <c r="Y29" s="22"/>
      <c r="Z29" s="22"/>
      <c r="AA29" s="22"/>
      <c r="AB29" s="22"/>
    </row>
    <row customHeight="1" ht="15.0" r="30">
      <c r="A30" s="32"/>
      <c r="B30" s="71"/>
      <c r="E30" s="25"/>
      <c r="F30" s="24"/>
      <c r="H30" s="58"/>
      <c r="I30" s="108" t="s">
        <v>96</v>
      </c>
      <c r="J30" s="98"/>
      <c r="K30" s="32"/>
      <c r="L30" s="56"/>
      <c r="M30" s="24"/>
      <c r="O30" s="58"/>
      <c r="P30" s="106" t="inlineStr">
        <is>
          <t>Réunions annuelles du réseau</t>
        </is>
      </c>
      <c r="Q30" s="12"/>
      <c r="R30" s="68"/>
      <c r="S30" s="107"/>
      <c r="T30" s="101"/>
      <c r="U30" s="22"/>
      <c r="V30" s="22"/>
      <c r="W30" s="22"/>
      <c r="X30" s="22"/>
      <c r="Y30" s="22"/>
      <c r="Z30" s="22"/>
      <c r="AA30" s="22"/>
      <c r="AB30" s="22"/>
    </row>
    <row customHeight="1" ht="15.75" r="31">
      <c r="A31" s="32"/>
      <c r="B31" s="71"/>
      <c r="E31" s="25"/>
      <c r="F31" s="24"/>
      <c r="H31" s="58"/>
      <c r="I31" s="85" t="s">
        <v>217</v>
      </c>
      <c r="J31" s="86"/>
      <c r="K31" s="32"/>
      <c r="L31" s="56"/>
      <c r="M31" s="24"/>
      <c r="O31" s="58"/>
      <c r="P31" s="106" t="inlineStr">
        <is>
          <t>Cartes de répartition et estimations d'abondance</t>
        </is>
      </c>
      <c r="Q31" s="12"/>
      <c r="R31" s="68"/>
      <c r="S31" s="107"/>
      <c r="T31" s="101"/>
      <c r="U31" s="22"/>
      <c r="V31" s="22"/>
      <c r="W31" s="22"/>
      <c r="X31" s="22"/>
      <c r="Y31" s="22"/>
      <c r="Z31" s="22"/>
      <c r="AA31" s="22"/>
      <c r="AB31" s="22"/>
    </row>
    <row customHeight="1" ht="15.75" r="32">
      <c r="A32" s="32"/>
      <c r="B32" s="71"/>
      <c r="E32" s="25"/>
      <c r="F32" s="24"/>
      <c r="H32" s="58"/>
      <c r="I32" s="71"/>
      <c r="J32" s="58"/>
      <c r="K32" s="32"/>
      <c r="L32" s="56"/>
      <c r="M32" s="24"/>
      <c r="O32" s="58"/>
      <c r="P32" s="106" t="inlineStr">
        <is>
          <t>Articles techniques</t>
        </is>
      </c>
      <c r="Q32" s="12"/>
      <c r="R32" s="68"/>
      <c r="S32" s="107"/>
      <c r="T32" s="101"/>
      <c r="U32" s="22"/>
      <c r="V32" s="22"/>
      <c r="W32" s="22"/>
      <c r="X32" s="22"/>
      <c r="Y32" s="22"/>
      <c r="Z32" s="22"/>
      <c r="AA32" s="22"/>
      <c r="AB32" s="22"/>
    </row>
    <row customHeight="1" ht="15.75" r="33">
      <c r="A33" s="32"/>
      <c r="B33" s="71"/>
      <c r="E33" s="25"/>
      <c r="F33" s="24"/>
      <c r="H33" s="58"/>
      <c r="I33" s="71"/>
      <c r="J33" s="58"/>
      <c r="K33" s="32"/>
      <c r="L33" s="56"/>
      <c r="M33" s="24"/>
      <c r="O33" s="58"/>
      <c r="P33" s="106"/>
      <c r="Q33" s="12"/>
      <c r="R33" s="68"/>
      <c r="S33" s="107"/>
      <c r="T33" s="101"/>
      <c r="U33" s="22"/>
      <c r="V33" s="22"/>
      <c r="W33" s="22"/>
      <c r="X33" s="22"/>
      <c r="Y33" s="22"/>
      <c r="Z33" s="22"/>
      <c r="AA33" s="22"/>
      <c r="AB33" s="22"/>
    </row>
    <row customHeight="1" ht="15.75" r="34">
      <c r="A34" s="32"/>
      <c r="B34" s="71"/>
      <c r="E34" s="25"/>
      <c r="F34" s="24"/>
      <c r="H34" s="58"/>
      <c r="I34" s="71"/>
      <c r="J34" s="58"/>
      <c r="K34" s="32"/>
      <c r="L34" s="56"/>
      <c r="M34" s="24"/>
      <c r="O34" s="58"/>
      <c r="P34" s="106"/>
      <c r="Q34" s="12"/>
      <c r="R34" s="68"/>
      <c r="S34" s="107"/>
      <c r="T34" s="101"/>
      <c r="U34" s="22"/>
      <c r="V34" s="22"/>
      <c r="W34" s="22"/>
      <c r="X34" s="22"/>
      <c r="Y34" s="22"/>
      <c r="Z34" s="22"/>
      <c r="AA34" s="22"/>
      <c r="AB34" s="22"/>
    </row>
    <row customHeight="1" ht="15.75" r="35">
      <c r="A35" s="32"/>
      <c r="B35" s="88"/>
      <c r="C35" s="74"/>
      <c r="D35" s="74"/>
      <c r="E35" s="89"/>
      <c r="F35" s="73"/>
      <c r="G35" s="74"/>
      <c r="H35" s="75"/>
      <c r="I35" s="71"/>
      <c r="J35" s="58"/>
      <c r="K35" s="32"/>
      <c r="L35" s="56"/>
      <c r="M35" s="24"/>
      <c r="O35" s="58"/>
      <c r="P35" s="106"/>
      <c r="Q35" s="12"/>
      <c r="R35" s="68"/>
      <c r="S35" s="107"/>
      <c r="T35" s="101"/>
      <c r="U35" s="22"/>
      <c r="V35" s="22"/>
      <c r="W35" s="22"/>
      <c r="X35" s="22"/>
      <c r="Y35" s="22"/>
      <c r="Z35" s="22"/>
      <c r="AA35" s="22"/>
      <c r="AB35" s="22"/>
    </row>
    <row customHeight="1" ht="15.75" r="36">
      <c r="A36" s="32"/>
      <c r="B36" s="94" t="s">
        <v>100</v>
      </c>
      <c r="C36" s="95"/>
      <c r="D36" s="95"/>
      <c r="E36" s="96"/>
      <c r="F36" s="110"/>
      <c r="G36" s="110"/>
      <c r="H36" s="110"/>
      <c r="I36" s="71"/>
      <c r="J36" s="58"/>
      <c r="K36" s="32"/>
      <c r="L36" s="56"/>
      <c r="M36" s="24"/>
      <c r="O36" s="58"/>
      <c r="P36" s="106"/>
      <c r="Q36" s="12"/>
      <c r="R36" s="68"/>
      <c r="S36" s="107"/>
      <c r="T36" s="101"/>
      <c r="U36" s="22"/>
      <c r="V36" s="22"/>
      <c r="W36" s="22"/>
      <c r="X36" s="22"/>
      <c r="Y36" s="22"/>
      <c r="Z36" s="22"/>
      <c r="AA36" s="22"/>
      <c r="AB36" s="22"/>
    </row>
    <row customHeight="1" ht="15.75" r="37">
      <c r="A37" s="32"/>
      <c r="B37" s="84"/>
      <c r="C37" s="111" t="s">
        <v>101</v>
      </c>
      <c r="D37" s="111" t="s">
        <v>102</v>
      </c>
      <c r="E37" s="111" t="s">
        <v>103</v>
      </c>
      <c r="F37" s="111" t="s">
        <v>104</v>
      </c>
      <c r="G37" s="111" t="s">
        <v>103</v>
      </c>
      <c r="H37" s="111" t="s">
        <v>101</v>
      </c>
      <c r="I37" s="71"/>
      <c r="J37" s="58"/>
      <c r="K37" s="32"/>
      <c r="L37" s="56"/>
      <c r="M37" s="24"/>
      <c r="O37" s="58"/>
      <c r="P37" s="106"/>
      <c r="Q37" s="12"/>
      <c r="R37" s="68"/>
      <c r="S37" s="107"/>
      <c r="T37" s="101"/>
      <c r="U37" s="22"/>
      <c r="V37" s="22"/>
      <c r="W37" s="22"/>
      <c r="X37" s="22"/>
      <c r="Y37" s="22"/>
      <c r="Z37" s="22"/>
      <c r="AA37" s="22"/>
      <c r="AB37" s="22"/>
    </row>
    <row customHeight="1" ht="12.75" r="38">
      <c r="A38" s="32"/>
      <c r="B38" s="112" t="s">
        <v>220</v>
      </c>
      <c r="C38" s="113"/>
      <c r="D38" s="113"/>
      <c r="E38" s="113"/>
      <c r="F38" s="113"/>
      <c r="G38" s="113" t="s">
        <v>39</v>
      </c>
      <c r="H38" s="113" t="s">
        <v>39</v>
      </c>
      <c r="I38" s="71"/>
      <c r="J38" s="58"/>
      <c r="K38" s="32"/>
      <c r="L38" s="56"/>
      <c r="M38" s="24"/>
      <c r="O38" s="58"/>
      <c r="P38" s="106"/>
      <c r="Q38" s="12"/>
      <c r="R38" s="68"/>
      <c r="S38" s="107"/>
      <c r="T38" s="101"/>
      <c r="U38" s="22"/>
      <c r="V38" s="22"/>
      <c r="W38" s="22"/>
      <c r="X38" s="22"/>
      <c r="Y38" s="22"/>
      <c r="Z38" s="22"/>
      <c r="AA38" s="22"/>
      <c r="AB38" s="22"/>
    </row>
    <row customHeight="1" ht="12.75" r="39">
      <c r="A39" s="32"/>
      <c r="B39" s="112" t="s">
        <v>221</v>
      </c>
      <c r="C39" s="114" t="s">
        <v>39</v>
      </c>
      <c r="D39" s="114" t="s">
        <v>39</v>
      </c>
      <c r="E39" s="114" t="s">
        <v>39</v>
      </c>
      <c r="F39" s="114"/>
      <c r="G39" s="114"/>
      <c r="H39" s="114"/>
      <c r="I39" s="71"/>
      <c r="J39" s="58"/>
      <c r="K39" s="32"/>
      <c r="L39" s="56"/>
      <c r="M39" s="24"/>
      <c r="O39" s="58"/>
      <c r="P39" s="106"/>
      <c r="Q39" s="12"/>
      <c r="R39" s="68"/>
      <c r="S39" s="107"/>
      <c r="T39" s="101"/>
      <c r="U39" s="22"/>
      <c r="V39" s="22"/>
      <c r="W39" s="22"/>
      <c r="X39" s="22"/>
      <c r="Y39" s="22"/>
      <c r="Z39" s="22"/>
      <c r="AA39" s="22"/>
      <c r="AB39" s="22"/>
    </row>
    <row customHeight="1" ht="12.75" r="40">
      <c r="A40" s="32"/>
      <c r="B40" s="112"/>
      <c r="C40" s="114"/>
      <c r="D40" s="114"/>
      <c r="E40" s="114"/>
      <c r="F40" s="114"/>
      <c r="G40" s="114"/>
      <c r="H40" s="114"/>
      <c r="I40" s="71"/>
      <c r="J40" s="58"/>
      <c r="K40" s="32"/>
      <c r="L40" s="56"/>
      <c r="M40" s="24"/>
      <c r="O40" s="58"/>
      <c r="P40" s="106"/>
      <c r="Q40" s="12"/>
      <c r="R40" s="68"/>
      <c r="S40" s="107"/>
      <c r="T40" s="101"/>
      <c r="U40" s="22"/>
      <c r="V40" s="22"/>
      <c r="W40" s="22"/>
      <c r="X40" s="22"/>
      <c r="Y40" s="22"/>
      <c r="Z40" s="22"/>
      <c r="AA40" s="22"/>
      <c r="AB40" s="22"/>
    </row>
    <row customHeight="1" ht="15.75" r="41">
      <c r="A41" s="32"/>
      <c r="B41" s="84"/>
      <c r="C41" s="111" t="s">
        <v>101</v>
      </c>
      <c r="D41" s="111" t="s">
        <v>104</v>
      </c>
      <c r="E41" s="111" t="s">
        <v>108</v>
      </c>
      <c r="F41" s="111" t="s">
        <v>109</v>
      </c>
      <c r="G41" s="111" t="s">
        <v>110</v>
      </c>
      <c r="H41" s="111" t="s">
        <v>111</v>
      </c>
      <c r="I41" s="71"/>
      <c r="J41" s="58"/>
      <c r="K41" s="32"/>
      <c r="L41" s="56"/>
      <c r="M41" s="24"/>
      <c r="O41" s="58"/>
      <c r="P41" s="106"/>
      <c r="Q41" s="12"/>
      <c r="R41" s="68"/>
      <c r="S41" s="107"/>
      <c r="T41" s="101"/>
      <c r="U41" s="22"/>
      <c r="V41" s="22"/>
      <c r="W41" s="22"/>
      <c r="X41" s="22"/>
      <c r="Y41" s="22"/>
      <c r="Z41" s="22"/>
      <c r="AA41" s="22"/>
      <c r="AB41" s="22"/>
    </row>
    <row customHeight="1" ht="12.75" r="42">
      <c r="A42" s="32"/>
      <c r="B42" s="112" t="s">
        <v>220</v>
      </c>
      <c r="C42" s="113"/>
      <c r="D42" s="113"/>
      <c r="E42" s="113"/>
      <c r="F42" s="113"/>
      <c r="G42" s="113"/>
      <c r="H42" s="113"/>
      <c r="I42" s="71"/>
      <c r="J42" s="58"/>
      <c r="K42" s="32"/>
      <c r="L42" s="56"/>
      <c r="M42" s="27"/>
      <c r="N42" s="29"/>
      <c r="O42" s="115"/>
      <c r="P42" s="116"/>
      <c r="Q42" s="117"/>
      <c r="R42" s="118"/>
      <c r="S42" s="119"/>
      <c r="T42" s="120"/>
      <c r="U42" s="22"/>
      <c r="V42" s="22"/>
      <c r="W42" s="22"/>
      <c r="X42" s="22"/>
      <c r="Y42" s="22"/>
      <c r="Z42" s="22"/>
      <c r="AA42" s="22"/>
      <c r="AB42" s="22"/>
    </row>
    <row customHeight="1" ht="12.75" r="43">
      <c r="A43" s="32"/>
      <c r="B43" s="112" t="s">
        <v>221</v>
      </c>
      <c r="C43" s="113"/>
      <c r="D43" s="113"/>
      <c r="E43" s="113"/>
      <c r="F43" s="113"/>
      <c r="G43" s="113" t="s">
        <v>39</v>
      </c>
      <c r="H43" s="113" t="s">
        <v>39</v>
      </c>
      <c r="I43" s="71"/>
      <c r="J43" s="58"/>
      <c r="K43" s="32"/>
      <c r="L43" s="91" t="s">
        <v>112</v>
      </c>
      <c r="M43" s="92"/>
      <c r="N43" s="92"/>
      <c r="O43" s="92"/>
      <c r="P43" s="32"/>
      <c r="Q43" s="32"/>
      <c r="R43" s="32"/>
      <c r="S43" s="32"/>
      <c r="T43" s="59"/>
      <c r="U43" s="22"/>
      <c r="V43" s="22"/>
      <c r="W43" s="22"/>
      <c r="X43" s="22"/>
      <c r="Y43" s="22"/>
      <c r="Z43" s="22"/>
      <c r="AA43" s="22"/>
      <c r="AB43" s="22"/>
    </row>
    <row customHeight="1" ht="12.75" r="44">
      <c r="A44" s="32"/>
      <c r="B44" s="112"/>
      <c r="C44" s="114"/>
      <c r="D44" s="114"/>
      <c r="E44" s="114"/>
      <c r="F44" s="114"/>
      <c r="G44" s="114"/>
      <c r="H44" s="114"/>
      <c r="I44" s="71"/>
      <c r="J44" s="58"/>
      <c r="K44" s="32"/>
      <c r="L44" s="78" t="s">
        <v>116</v>
      </c>
      <c r="M44" s="9"/>
      <c r="N44" s="9"/>
      <c r="O44" s="9"/>
      <c r="P44" s="9"/>
      <c r="Q44" s="9"/>
      <c r="R44" s="9"/>
      <c r="S44" s="9"/>
      <c r="T44" s="86"/>
      <c r="U44" s="22"/>
      <c r="V44" s="22"/>
      <c r="W44" s="22"/>
      <c r="X44" s="22"/>
      <c r="Y44" s="22"/>
      <c r="Z44" s="22"/>
      <c r="AA44" s="22"/>
      <c r="AB44" s="22"/>
    </row>
    <row customHeight="1" ht="15.75" r="45">
      <c r="A45" s="32"/>
      <c r="B45" s="139" t="s">
        <v>222</v>
      </c>
      <c r="C45" s="9"/>
      <c r="D45" s="9"/>
      <c r="E45" s="9"/>
      <c r="F45" s="9"/>
      <c r="G45" s="9"/>
      <c r="H45" s="86"/>
      <c r="I45" s="71"/>
      <c r="J45" s="58"/>
      <c r="K45" s="32"/>
      <c r="L45" s="71"/>
      <c r="T45" s="58"/>
      <c r="U45" s="22"/>
      <c r="V45" s="22"/>
      <c r="W45" s="22"/>
      <c r="X45" s="22"/>
      <c r="Y45" s="22"/>
      <c r="Z45" s="22"/>
      <c r="AA45" s="22"/>
      <c r="AB45" s="22"/>
    </row>
    <row customHeight="1" ht="15.75" r="46">
      <c r="A46" s="32"/>
      <c r="B46" s="88"/>
      <c r="C46" s="74"/>
      <c r="D46" s="74"/>
      <c r="E46" s="74"/>
      <c r="F46" s="74"/>
      <c r="G46" s="74"/>
      <c r="H46" s="75"/>
      <c r="I46" s="88"/>
      <c r="J46" s="75"/>
      <c r="K46" s="32"/>
      <c r="L46" s="122"/>
      <c r="M46" s="29"/>
      <c r="N46" s="29"/>
      <c r="O46" s="29"/>
      <c r="P46" s="29"/>
      <c r="Q46" s="29"/>
      <c r="R46" s="29"/>
      <c r="S46" s="29"/>
      <c r="T46" s="115"/>
      <c r="U46" s="22"/>
      <c r="V46" s="22"/>
      <c r="W46" s="22"/>
      <c r="X46" s="22"/>
      <c r="Y46" s="22"/>
      <c r="Z46" s="22"/>
      <c r="AA46" s="22"/>
      <c r="AB46" s="22"/>
    </row>
    <row customHeight="1" ht="15.75" r="47">
      <c r="A47" s="123" t="s">
        <v>113</v>
      </c>
      <c r="B47" s="5"/>
      <c r="C47" s="169" t="str">
        <f>=HYPERLINK("https://ofb.gouv.fr/reseau-becasse", "Réseau Bécasse")</f>
      </c>
      <c r="D47" s="95"/>
      <c r="E47" s="95"/>
      <c r="F47" s="96"/>
      <c r="G47" s="128" t="inlineStr">
        <is>
          <t/>
        </is>
      </c>
      <c r="H47" s="95"/>
      <c r="I47" s="95"/>
      <c r="J47" s="96"/>
      <c r="K47" s="125" t="s">
        <v>113</v>
      </c>
      <c r="L47" s="68"/>
      <c r="M47" s="170" t="str">
        <f>=HYPERLINK("file://ad.intra/dfs/COMMUNS/REGIONS/IDF/DR/05_CONNAISSANCE/Becasse/", "Serveur DR")</f>
      </c>
      <c r="N47" s="12"/>
      <c r="O47" s="68"/>
      <c r="P47" s="126" t="inlineStr">
        <is>
          <t/>
        </is>
      </c>
      <c r="Q47" s="12"/>
      <c r="R47" s="12"/>
      <c r="S47" s="12"/>
      <c r="T47" s="68"/>
      <c r="U47" s="22"/>
      <c r="V47" s="22"/>
      <c r="W47" s="22"/>
      <c r="X47" s="22"/>
      <c r="Y47" s="22"/>
      <c r="Z47" s="22"/>
      <c r="AA47" s="22"/>
      <c r="AB47" s="22"/>
    </row>
    <row customHeight="1" ht="15.75" r="48">
      <c r="A48" s="5"/>
      <c r="B48" s="5"/>
      <c r="C48" s="170" t="str">
        <f>=HYPERLINK("https://ofb.gouv.fr/especes/becasse-des-bois-scolopax-rusticola", "Fiche espèce")</f>
      </c>
      <c r="D48" s="12"/>
      <c r="E48" s="12"/>
      <c r="F48" s="68"/>
      <c r="G48" s="133" t="inlineStr">
        <is>
          <t/>
        </is>
      </c>
      <c r="H48" s="12"/>
      <c r="I48" s="12"/>
      <c r="J48" s="68"/>
      <c r="K48" s="5"/>
      <c r="L48" s="5"/>
      <c r="M48" s="170" t="str">
        <f>=HYPERLINK("https://drive.google.com/file/d/1PqClJnFQb2zpZGFF9P2s93YpivuMclmu/view", "Protocole de suivi Hivernage (capture et baguage)")</f>
      </c>
      <c r="N48" s="12"/>
      <c r="O48" s="68"/>
      <c r="P48" s="129" t="inlineStr">
        <is>
          <t/>
        </is>
      </c>
      <c r="Q48" s="12"/>
      <c r="R48" s="12"/>
      <c r="S48" s="12"/>
      <c r="T48" s="68"/>
      <c r="U48" s="22"/>
      <c r="V48" s="22"/>
      <c r="W48" s="22"/>
      <c r="X48" s="22"/>
      <c r="Y48" s="22"/>
      <c r="Z48" s="22"/>
      <c r="AA48" s="22"/>
      <c r="AB48" s="22"/>
    </row>
    <row customHeight="1" ht="15.75" r="49">
      <c r="A49" s="130">
        <v>45743.0</v>
      </c>
      <c r="B49" s="68"/>
      <c r="C49" s="170" t="str">
        <f>=HYPERLINK("https://inpn.mnhn.fr/docs/cahab/fiches/Becasse-desbois.pdf", "Cahiers d'Habitat Oiseaux")</f>
      </c>
      <c r="D49" s="12"/>
      <c r="E49" s="12"/>
      <c r="F49" s="68"/>
      <c r="G49" s="140" t="inlineStr">
        <is>
          <t/>
        </is>
      </c>
      <c r="H49" s="12"/>
      <c r="I49" s="12"/>
      <c r="J49" s="68"/>
      <c r="K49" s="5"/>
      <c r="L49" s="5"/>
      <c r="M49" s="126"/>
      <c r="N49" s="12"/>
      <c r="O49" s="68"/>
      <c r="P49" s="126"/>
      <c r="Q49" s="12"/>
      <c r="R49" s="12"/>
      <c r="S49" s="12"/>
      <c r="T49" s="68"/>
      <c r="U49" s="22"/>
      <c r="V49" s="22"/>
      <c r="W49" s="22"/>
      <c r="X49" s="22"/>
      <c r="Y49" s="22"/>
      <c r="Z49" s="22"/>
      <c r="AA49" s="22"/>
      <c r="AB49" s="22"/>
    </row>
    <row customHeight="1" ht="15.75"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customHeight="1" ht="15.75"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customHeight="1" ht="15.75"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customHeight="1" ht="15.75"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customHeight="1" ht="15.75"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customHeight="1" ht="15.75"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row>
    <row customHeight="1" ht="15.75"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row>
    <row customHeight="1" ht="15.75"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row>
    <row customHeight="1" ht="15.75"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row>
    <row customHeight="1" ht="15.75"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customHeight="1" ht="15.75"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row>
    <row customHeight="1" ht="15.75"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row>
    <row customHeight="1" ht="15.75"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customHeight="1" ht="15.75"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row>
    <row customHeight="1" ht="15.75"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row>
    <row customHeight="1" ht="15.75"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row>
    <row customHeight="1" ht="15.75"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row>
    <row customHeight="1" ht="15.75"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row>
    <row customHeight="1" ht="15.75"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row>
    <row customHeight="1" ht="15.75"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row>
    <row customHeight="1" ht="15.75"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row>
    <row customHeight="1" ht="15.75"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row>
    <row customHeight="1" ht="15.75"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row>
    <row customHeight="1" ht="15.75"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row>
    <row customHeight="1" ht="15.75"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row>
    <row customHeight="1" ht="15.75"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row>
    <row customHeight="1" ht="15.75"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row>
    <row customHeight="1" ht="15.75"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row>
    <row customHeight="1" ht="15.75"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row>
    <row customHeight="1" ht="15.75"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row>
    <row customHeight="1" ht="15.75"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row>
    <row customHeight="1" ht="15.75"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row>
    <row customHeight="1" ht="15.75"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row>
    <row customHeight="1" ht="15.75"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row>
    <row customHeight="1" ht="15.75"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row>
    <row customHeight="1" ht="15.75"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row>
    <row customHeight="1" ht="15.75"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row>
    <row customHeight="1" ht="15.75"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row>
    <row customHeight="1" ht="15.75"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row>
    <row customHeight="1" ht="15.75"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row>
    <row customHeight="1" ht="15.75"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customHeight="1" ht="15.75"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customHeight="1" ht="15.75"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customHeight="1" ht="15.75"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customHeight="1" ht="15.75"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customHeight="1" ht="15.75"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customHeight="1" ht="15.75"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customHeight="1" ht="15.75"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customHeight="1" ht="15.75"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customHeight="1" ht="15.75"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customHeight="1" ht="15.75"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customHeight="1" ht="15.75"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customHeight="1" ht="15.75"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customHeight="1" ht="15.75"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customHeight="1" ht="15.75"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customHeight="1" ht="15.75"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customHeight="1" ht="15.75"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customHeight="1" ht="15.75"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customHeight="1" ht="15.75"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customHeight="1" ht="15.75"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customHeight="1" ht="15.75"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customHeight="1" ht="15.75"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customHeight="1" ht="15.75"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customHeight="1" ht="15.75"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customHeight="1" ht="15.75"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customHeight="1" ht="15.75"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customHeight="1" ht="15.75"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customHeight="1" ht="15.75"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customHeight="1" ht="15.75"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customHeight="1" ht="15.75"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customHeight="1" ht="15.75"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customHeight="1" ht="15.75"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customHeight="1" ht="15.75"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customHeight="1" ht="15.75"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customHeight="1" ht="15.75"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customHeight="1" ht="15.75"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customHeight="1" ht="15.75"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customHeight="1" ht="15.75"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customHeight="1" ht="15.75"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customHeight="1" ht="15.75"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customHeight="1" ht="15.75"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customHeight="1" ht="15.75"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customHeight="1" ht="15.75"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customHeight="1" ht="15.75"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customHeight="1" ht="15.75"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customHeight="1" ht="15.75"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customHeight="1" ht="15.75"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customHeight="1" ht="15.75"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customHeight="1" ht="15.75"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customHeight="1" ht="15.75"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customHeight="1" ht="15.75"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customHeight="1" ht="15.75"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customHeight="1" ht="15.75"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customHeight="1" ht="15.75"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customHeight="1" ht="15.75"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customHeight="1" ht="15.75"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customHeight="1" ht="15.75"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customHeight="1" ht="15.75"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customHeight="1" ht="15.75"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customHeight="1" ht="15.75"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customHeight="1" ht="15.75"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customHeight="1" ht="15.75"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customHeight="1" ht="15.75"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customHeight="1" ht="15.75"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customHeight="1" ht="15.75"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customHeight="1" ht="15.75"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customHeight="1" ht="15.75"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customHeight="1" ht="15.75"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customHeight="1" ht="15.75"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customHeight="1" ht="15.75"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customHeight="1" ht="15.75"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customHeight="1" ht="15.75"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customHeight="1" ht="15.75"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customHeight="1" ht="15.75"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customHeight="1" ht="15.75"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customHeight="1" ht="15.75"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customHeight="1" ht="15.75"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customHeight="1" ht="15.75"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customHeight="1" ht="15.75"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customHeight="1" ht="15.75"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customHeight="1" ht="15.75"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customHeight="1" ht="15.75"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customHeight="1" ht="15.75"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customHeight="1" ht="15.75"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customHeight="1" ht="15.75"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customHeight="1" ht="15.75"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customHeight="1" ht="15.75"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customHeight="1" ht="15.75"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customHeight="1" ht="15.75"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customHeight="1" ht="15.75"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customHeight="1" ht="15.75"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customHeight="1" ht="15.75"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customHeight="1" ht="15.75"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customHeight="1" ht="15.75"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customHeight="1" ht="15.75"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customHeight="1" ht="15.75"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customHeight="1" ht="15.75"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customHeight="1" ht="15.75"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customHeight="1" ht="15.75"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customHeight="1" ht="15.75"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customHeight="1" ht="15.75"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customHeight="1" ht="15.75"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customHeight="1" ht="15.75"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customHeight="1" ht="15.75"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customHeight="1" ht="15.75"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customHeight="1" ht="15.75"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customHeight="1" ht="15.75"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customHeight="1" ht="15.75"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customHeight="1" ht="15.75"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customHeight="1" ht="15.75"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customHeight="1" ht="15.75"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customHeight="1" ht="15.75"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customHeight="1" ht="15.75"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customHeight="1" ht="15.75"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customHeight="1" ht="15.75"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customHeight="1" ht="15.75"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customHeight="1" ht="15.75"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customHeight="1" ht="15.75"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customHeight="1" ht="15.75"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customHeight="1" ht="15.75"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customHeight="1" ht="15.75"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customHeight="1" ht="15.75"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customHeight="1" ht="15.75"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customHeight="1" ht="15.75"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customHeight="1" ht="15.75"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customHeight="1" ht="15.75"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customHeight="1" ht="15.75"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customHeight="1" ht="15.75"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customHeight="1" ht="15.75"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customHeight="1" ht="15.75"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customHeight="1" ht="15.75"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customHeight="1" ht="15.75"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customHeight="1" ht="15.75"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customHeight="1" ht="15.75"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customHeight="1" ht="15.75"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customHeight="1" ht="15.75"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customHeight="1" ht="15.75"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customHeight="1" ht="15.75"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customHeight="1" ht="15.75"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customHeight="1" ht="15.75"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customHeight="1" ht="15.75"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customHeight="1" ht="15.75"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customHeight="1" ht="15.75"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customHeight="1" ht="15.75"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customHeight="1" ht="15.75"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customHeight="1" ht="15.75"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customHeight="1" ht="15.75"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customHeight="1" ht="15.75"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customHeight="1" ht="15.75"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customHeight="1" ht="15.75"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customHeight="1" ht="15.75"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customHeight="1" ht="15.75"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customHeight="1" ht="15.75"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customHeight="1" ht="15.75"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customHeight="1" ht="15.75"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customHeight="1" ht="15.75"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customHeight="1" ht="15.75"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customHeight="1" ht="15.75"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customHeight="1" ht="15.75"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customHeight="1" ht="15.75"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S6">
    <cfRule type="containsBlanks" dxfId="6" priority="3">
      <formula>LEN(TRIM(S6))=0</formula>
    </cfRule>
  </conditionalFormatting>
  <conditionalFormatting sqref="T6">
    <cfRule type="containsBlanks" dxfId="7" priority="4">
      <formula>LEN(TRIM(T6))=0</formula>
    </cfRule>
  </conditionalFormatting>
  <conditionalFormatting sqref="P6">
    <cfRule type="containsBlanks" dxfId="8" priority="5">
      <formula>LEN(TRIM(P6))=0</formula>
    </cfRule>
  </conditionalFormatting>
  <conditionalFormatting sqref="C38:H40 C42:H44">
    <cfRule type="notContainsBlanks" dxfId="9" priority="6">
      <formula>LEN(TRIM(C38))&gt;0</formula>
    </cfRule>
  </conditionalFormatting>
  <conditionalFormatting sqref="P7">
    <cfRule type="expression" dxfId="10" priority="7">
      <formula>ISBLANK(P6)</formula>
    </cfRule>
  </conditionalFormatting>
  <conditionalFormatting sqref="Q7">
    <cfRule type="expression" dxfId="11" priority="8">
      <formula>ISBLANK(Q6)</formula>
    </cfRule>
  </conditionalFormatting>
  <conditionalFormatting sqref="R7">
    <cfRule type="expression" dxfId="11" priority="9">
      <formula>ISBLANK(R6)</formula>
    </cfRule>
  </conditionalFormatting>
  <conditionalFormatting sqref="S7">
    <cfRule type="expression" dxfId="11" priority="10">
      <formula>ISBLANK(S6)</formula>
    </cfRule>
  </conditionalFormatting>
  <conditionalFormatting sqref="T7">
    <cfRule type="expression" dxfId="11" priority="11">
      <formula>ISBLANK(T6)</formula>
    </cfRule>
  </conditionalFormatting>
  <hyperlinks>
    <hyperlink ref="S29" r:id="rId1h"/>
    <hyperlink ref="G47" r:id="rId2h"/>
    <hyperlink ref="G48" r:id="rId3h"/>
    <hyperlink ref="P48" r:id="rId4h"/>
    <hyperlink ref="G49" r:id="rId5h"/>
  </hyperlinks>
  <printOptions/>
  <pageMargins bottom="0.07874015748031496" footer="0.0" header="0.0" left="0.07874015748031496" right="0.07874015748031496" top="0.07874015748031496"/>
  <pageSetup paperSize="9" orientation="portrait"/>
  <drawing r:id="rId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5"/>
      <c r="B1" s="5"/>
      <c r="C1" s="8" t="s">
        <v>230</v>
      </c>
      <c r="D1" s="9"/>
      <c r="E1" s="9"/>
      <c r="F1" s="9"/>
      <c r="G1" s="9"/>
      <c r="H1" s="9"/>
      <c r="I1" s="15"/>
      <c r="J1" s="5"/>
      <c r="K1" s="5"/>
      <c r="L1" s="5"/>
      <c r="M1" s="20" t="str">
        <f>C1</f>
        <v>Surveillance des cours d'eau - poissons</v>
      </c>
      <c r="N1" s="9"/>
      <c r="O1" s="9"/>
      <c r="P1" s="9"/>
      <c r="Q1" s="9"/>
      <c r="R1" s="9"/>
      <c r="S1" s="15"/>
      <c r="T1" s="5"/>
      <c r="U1" s="22"/>
      <c r="V1" s="22"/>
      <c r="W1" s="22"/>
      <c r="X1" s="22"/>
      <c r="Y1" s="22"/>
      <c r="Z1" s="22"/>
      <c r="AA1" s="22"/>
      <c r="AB1" s="22"/>
    </row>
    <row customHeight="1" ht="15.0" r="2">
      <c r="A2" s="5"/>
      <c r="B2" s="5"/>
      <c r="C2" s="24"/>
      <c r="I2" s="25"/>
      <c r="J2" s="5"/>
      <c r="K2" s="5"/>
      <c r="L2" s="5"/>
      <c r="M2" s="24"/>
      <c r="S2" s="25"/>
      <c r="T2" s="5"/>
      <c r="U2" s="22"/>
      <c r="V2" s="22"/>
      <c r="W2" s="22"/>
      <c r="X2" s="22"/>
      <c r="Y2" s="22"/>
      <c r="Z2" s="22"/>
      <c r="AA2" s="22"/>
      <c r="AB2" s="22"/>
    </row>
    <row customHeight="1" ht="15.0" r="3">
      <c r="A3" s="5"/>
      <c r="B3" s="5"/>
      <c r="C3" s="27"/>
      <c r="D3" s="29"/>
      <c r="E3" s="29"/>
      <c r="F3" s="29"/>
      <c r="G3" s="29"/>
      <c r="H3" s="29"/>
      <c r="I3" s="30"/>
      <c r="J3" s="5"/>
      <c r="K3" s="5"/>
      <c r="L3" s="5"/>
      <c r="M3" s="27"/>
      <c r="N3" s="29"/>
      <c r="O3" s="29"/>
      <c r="P3" s="29"/>
      <c r="Q3" s="29"/>
      <c r="R3" s="29"/>
      <c r="S3" s="30"/>
      <c r="T3" s="5"/>
      <c r="U3" s="22"/>
      <c r="V3" s="22"/>
      <c r="W3" s="22"/>
      <c r="X3" s="22"/>
      <c r="Y3" s="22"/>
      <c r="Z3" s="22"/>
      <c r="AA3" s="22"/>
      <c r="AB3" s="22"/>
    </row>
    <row r="4">
      <c r="A4" s="5"/>
      <c r="B4" s="5"/>
      <c r="C4" s="5"/>
      <c r="D4" s="5"/>
      <c r="E4" s="5"/>
      <c r="F4" s="5"/>
      <c r="G4" s="5"/>
      <c r="H4" s="5"/>
      <c r="I4" s="5"/>
      <c r="J4" s="5"/>
      <c r="K4" s="5"/>
      <c r="L4" s="5"/>
      <c r="M4" s="5"/>
      <c r="N4" s="5"/>
      <c r="O4" s="5"/>
      <c r="P4" s="5"/>
      <c r="Q4" s="5"/>
      <c r="R4" s="5"/>
      <c r="S4" s="5"/>
      <c r="T4" s="5"/>
      <c r="U4" s="22"/>
      <c r="V4" s="22"/>
      <c r="W4" s="22"/>
      <c r="X4" s="22"/>
      <c r="Y4" s="22"/>
      <c r="Z4" s="22"/>
      <c r="AA4" s="22"/>
      <c r="AB4" s="22"/>
    </row>
    <row r="5">
      <c r="A5" s="31" t="s">
        <v>19</v>
      </c>
      <c r="B5" s="32"/>
      <c r="C5" s="32"/>
      <c r="D5" s="32"/>
      <c r="E5" s="32"/>
      <c r="F5" s="32"/>
      <c r="G5" s="32"/>
      <c r="H5" s="32"/>
      <c r="I5" s="32"/>
      <c r="J5" s="32"/>
      <c r="K5" s="31" t="s">
        <v>22</v>
      </c>
      <c r="L5" s="32"/>
      <c r="M5" s="32"/>
      <c r="N5" s="32"/>
      <c r="O5" s="32"/>
      <c r="P5" s="33" t="s">
        <v>24</v>
      </c>
      <c r="Q5" s="32"/>
      <c r="R5" s="32"/>
      <c r="S5" s="32"/>
      <c r="T5" s="34"/>
      <c r="U5" s="22"/>
      <c r="V5" s="22"/>
      <c r="W5" s="22"/>
      <c r="X5" s="22"/>
      <c r="Y5" s="22"/>
      <c r="Z5" s="22"/>
      <c r="AA5" s="22"/>
      <c r="AB5" s="22"/>
    </row>
    <row r="6">
      <c r="A6" s="31"/>
      <c r="B6" s="32"/>
      <c r="C6" s="32"/>
      <c r="D6" s="32"/>
      <c r="E6" s="32"/>
      <c r="F6" s="32"/>
      <c r="G6" s="32"/>
      <c r="H6" s="32"/>
      <c r="I6" s="35"/>
      <c r="J6" s="15"/>
      <c r="K6" s="31"/>
      <c r="L6" s="22"/>
      <c r="M6" s="37" t="s">
        <v>32</v>
      </c>
      <c r="N6" s="39" t="s">
        <v>233</v>
      </c>
      <c r="O6" s="15"/>
      <c r="P6" s="41"/>
      <c r="Q6" s="42"/>
      <c r="R6" s="43"/>
      <c r="S6" s="44" t="s">
        <v>39</v>
      </c>
      <c r="T6" s="45"/>
      <c r="U6" s="22"/>
      <c r="V6" s="22"/>
      <c r="W6" s="22"/>
      <c r="X6" s="22"/>
      <c r="Y6" s="22"/>
      <c r="Z6" s="22"/>
      <c r="AA6" s="22"/>
      <c r="AB6" s="22"/>
    </row>
    <row r="7">
      <c r="A7" s="32"/>
      <c r="B7" s="32"/>
      <c r="C7" s="32"/>
      <c r="D7" s="32"/>
      <c r="E7" s="32"/>
      <c r="F7" s="32"/>
      <c r="G7" s="32"/>
      <c r="H7" s="46"/>
      <c r="I7" s="24"/>
      <c r="J7" s="25"/>
      <c r="K7" s="32"/>
      <c r="L7" s="32"/>
      <c r="M7" s="47"/>
      <c r="N7" s="27"/>
      <c r="O7" s="30"/>
      <c r="P7" s="48" t="s">
        <v>42</v>
      </c>
      <c r="Q7" s="49" t="s">
        <v>45</v>
      </c>
      <c r="R7" s="49" t="s">
        <v>46</v>
      </c>
      <c r="S7" s="49" t="s">
        <v>48</v>
      </c>
      <c r="T7" s="50" t="s">
        <v>50</v>
      </c>
      <c r="U7" s="22"/>
      <c r="V7" s="22"/>
      <c r="W7" s="22"/>
      <c r="X7" s="22"/>
      <c r="Y7" s="22"/>
      <c r="Z7" s="22"/>
      <c r="AA7" s="22"/>
      <c r="AB7" s="22"/>
    </row>
    <row r="8">
      <c r="A8" s="32"/>
      <c r="B8" s="51" t="s">
        <v>51</v>
      </c>
      <c r="C8" s="52" t="s">
        <v>235</v>
      </c>
      <c r="D8" s="53"/>
      <c r="E8" s="53"/>
      <c r="F8" s="53"/>
      <c r="G8" s="53"/>
      <c r="H8" s="54"/>
      <c r="I8" s="24"/>
      <c r="J8" s="25"/>
      <c r="K8" s="32"/>
      <c r="L8" s="46"/>
      <c r="M8" s="46"/>
      <c r="N8" s="46"/>
      <c r="O8" s="46"/>
      <c r="P8" s="56"/>
      <c r="Q8" s="32"/>
      <c r="R8" s="32"/>
      <c r="S8" s="32"/>
      <c r="T8" s="34"/>
      <c r="U8" s="22"/>
      <c r="V8" s="22"/>
      <c r="W8" s="22"/>
      <c r="X8" s="22"/>
      <c r="Y8" s="22"/>
      <c r="Z8" s="22"/>
      <c r="AA8" s="22"/>
      <c r="AB8" s="22"/>
    </row>
    <row r="9">
      <c r="A9" s="32"/>
      <c r="B9" s="57"/>
      <c r="C9" s="24"/>
      <c r="H9" s="58"/>
      <c r="I9" s="24"/>
      <c r="J9" s="25"/>
      <c r="K9" s="59"/>
      <c r="L9" s="60" t="s">
        <v>61</v>
      </c>
      <c r="M9" s="32"/>
      <c r="N9" s="32"/>
      <c r="O9" s="32"/>
      <c r="P9" s="61" t="s">
        <v>236</v>
      </c>
      <c r="T9" s="58"/>
      <c r="U9" s="22"/>
      <c r="V9" s="22"/>
      <c r="W9" s="22"/>
      <c r="X9" s="22"/>
      <c r="Y9" s="22"/>
      <c r="Z9" s="22"/>
      <c r="AA9" s="22"/>
      <c r="AB9" s="22"/>
    </row>
    <row r="10">
      <c r="A10" s="32"/>
      <c r="B10" s="57"/>
      <c r="C10" s="24"/>
      <c r="H10" s="58"/>
      <c r="I10" s="24"/>
      <c r="J10" s="25"/>
      <c r="K10" s="59"/>
      <c r="L10" s="63" t="s">
        <v>64</v>
      </c>
      <c r="M10" s="63" t="s">
        <v>67</v>
      </c>
      <c r="N10" s="66" t="s">
        <v>68</v>
      </c>
      <c r="O10" s="68"/>
      <c r="P10" s="71"/>
      <c r="T10" s="58"/>
      <c r="U10" s="22"/>
      <c r="V10" s="22"/>
      <c r="W10" s="22"/>
      <c r="X10" s="22"/>
      <c r="Y10" s="22"/>
      <c r="Z10" s="22"/>
      <c r="AA10" s="22"/>
      <c r="AB10" s="22"/>
    </row>
    <row customHeight="1" ht="30.0" r="11">
      <c r="A11" s="32"/>
      <c r="B11" s="72"/>
      <c r="C11" s="73"/>
      <c r="D11" s="74"/>
      <c r="E11" s="74"/>
      <c r="F11" s="74"/>
      <c r="G11" s="74"/>
      <c r="H11" s="75"/>
      <c r="I11" s="27"/>
      <c r="J11" s="30"/>
      <c r="K11" s="59"/>
      <c r="L11" s="77" t="s">
        <v>238</v>
      </c>
      <c r="M11" s="77" t="s">
        <v>239</v>
      </c>
      <c r="N11" s="78" t="s">
        <v>240</v>
      </c>
      <c r="O11" s="15"/>
      <c r="P11" s="71"/>
      <c r="T11" s="58"/>
      <c r="U11" s="22"/>
      <c r="V11" s="22"/>
      <c r="W11" s="22"/>
      <c r="X11" s="22"/>
      <c r="Y11" s="22"/>
      <c r="Z11" s="22"/>
      <c r="AA11" s="22"/>
      <c r="AB11" s="22"/>
    </row>
    <row r="12">
      <c r="A12" s="32"/>
      <c r="B12" s="79" t="s">
        <v>72</v>
      </c>
      <c r="C12" s="80" t="s">
        <v>243</v>
      </c>
      <c r="D12" s="53"/>
      <c r="E12" s="53"/>
      <c r="F12" s="53"/>
      <c r="G12" s="53"/>
      <c r="H12" s="54"/>
      <c r="I12" s="81" t="s">
        <v>74</v>
      </c>
      <c r="J12" s="82"/>
      <c r="K12" s="59"/>
      <c r="L12" s="83"/>
      <c r="M12" s="83"/>
      <c r="N12" s="71"/>
      <c r="O12" s="25"/>
      <c r="P12" s="71"/>
      <c r="T12" s="58"/>
      <c r="U12" s="22"/>
      <c r="V12" s="22"/>
      <c r="W12" s="22"/>
      <c r="X12" s="22"/>
      <c r="Y12" s="22"/>
      <c r="Z12" s="22"/>
      <c r="AA12" s="22"/>
      <c r="AB12" s="22"/>
    </row>
    <row r="13">
      <c r="A13" s="32"/>
      <c r="B13" s="84"/>
      <c r="C13" s="24"/>
      <c r="H13" s="58"/>
      <c r="I13" s="85" t="s">
        <v>246</v>
      </c>
      <c r="J13" s="86"/>
      <c r="K13" s="59"/>
      <c r="L13" s="83"/>
      <c r="M13" s="83"/>
      <c r="N13" s="71"/>
      <c r="O13" s="25"/>
      <c r="P13" s="71"/>
      <c r="T13" s="58"/>
      <c r="U13" s="22"/>
      <c r="V13" s="22"/>
      <c r="W13" s="22"/>
      <c r="X13" s="22"/>
      <c r="Y13" s="22"/>
      <c r="Z13" s="22"/>
      <c r="AA13" s="22"/>
      <c r="AB13" s="22"/>
    </row>
    <row customHeight="1" ht="30.0" r="14">
      <c r="A14" s="32"/>
      <c r="B14" s="84"/>
      <c r="C14" s="24"/>
      <c r="H14" s="58"/>
      <c r="I14" s="71"/>
      <c r="J14" s="58"/>
      <c r="K14" s="59"/>
      <c r="L14" s="87"/>
      <c r="M14" s="87"/>
      <c r="N14" s="88"/>
      <c r="O14" s="89"/>
      <c r="P14" s="88"/>
      <c r="Q14" s="74"/>
      <c r="R14" s="74"/>
      <c r="S14" s="74"/>
      <c r="T14" s="75"/>
      <c r="U14" s="22"/>
      <c r="V14" s="22"/>
      <c r="W14" s="22"/>
      <c r="X14" s="22"/>
      <c r="Y14" s="22"/>
      <c r="Z14" s="22"/>
      <c r="AA14" s="22"/>
      <c r="AB14" s="22"/>
    </row>
    <row r="15">
      <c r="A15" s="32"/>
      <c r="B15" s="90"/>
      <c r="C15" s="73"/>
      <c r="D15" s="74"/>
      <c r="E15" s="74"/>
      <c r="F15" s="74"/>
      <c r="G15" s="74"/>
      <c r="H15" s="75"/>
      <c r="I15" s="71"/>
      <c r="J15" s="58"/>
      <c r="K15" s="32"/>
      <c r="L15" s="91" t="s">
        <v>77</v>
      </c>
      <c r="M15" s="92"/>
      <c r="N15" s="92"/>
      <c r="O15" s="93"/>
      <c r="P15" s="91" t="s">
        <v>78</v>
      </c>
      <c r="Q15" s="92"/>
      <c r="R15" s="92"/>
      <c r="S15" s="92"/>
      <c r="T15" s="93"/>
      <c r="U15" s="22"/>
      <c r="V15" s="22"/>
      <c r="W15" s="22"/>
      <c r="X15" s="22"/>
      <c r="Y15" s="22"/>
      <c r="Z15" s="22"/>
      <c r="AA15" s="22"/>
      <c r="AB15" s="22"/>
    </row>
    <row r="16">
      <c r="A16" s="32"/>
      <c r="B16" s="79" t="s">
        <v>79</v>
      </c>
      <c r="C16" s="80" t="s">
        <v>249</v>
      </c>
      <c r="D16" s="53"/>
      <c r="E16" s="53"/>
      <c r="F16" s="53"/>
      <c r="G16" s="53"/>
      <c r="H16" s="54"/>
      <c r="I16" s="71"/>
      <c r="J16" s="58"/>
      <c r="K16" s="32"/>
      <c r="L16" s="78" t="s">
        <v>252</v>
      </c>
      <c r="M16" s="9"/>
      <c r="N16" s="9"/>
      <c r="O16" s="86"/>
      <c r="P16" s="78" t="s">
        <v>255</v>
      </c>
      <c r="Q16" s="9"/>
      <c r="R16" s="9"/>
      <c r="S16" s="9"/>
      <c r="T16" s="86"/>
      <c r="U16" s="22"/>
      <c r="V16" s="22"/>
      <c r="W16" s="22"/>
      <c r="X16" s="22"/>
      <c r="Y16" s="22"/>
      <c r="Z16" s="22"/>
      <c r="AA16" s="22"/>
      <c r="AB16" s="22"/>
    </row>
    <row r="17">
      <c r="A17" s="32"/>
      <c r="B17" s="84"/>
      <c r="C17" s="24"/>
      <c r="H17" s="58"/>
      <c r="I17" s="71"/>
      <c r="J17" s="58"/>
      <c r="K17" s="32"/>
      <c r="L17" s="71"/>
      <c r="O17" s="58"/>
      <c r="P17" s="71"/>
      <c r="T17" s="58"/>
      <c r="U17" s="22"/>
      <c r="V17" s="22"/>
      <c r="W17" s="22"/>
      <c r="X17" s="22"/>
      <c r="Y17" s="22"/>
      <c r="Z17" s="22"/>
      <c r="AA17" s="22"/>
      <c r="AB17" s="22"/>
    </row>
    <row r="18">
      <c r="A18" s="32"/>
      <c r="B18" s="84"/>
      <c r="C18" s="24"/>
      <c r="H18" s="58"/>
      <c r="I18" s="71"/>
      <c r="J18" s="58"/>
      <c r="K18" s="32"/>
      <c r="L18" s="71"/>
      <c r="O18" s="58"/>
      <c r="P18" s="71"/>
      <c r="T18" s="58"/>
      <c r="U18" s="22"/>
      <c r="V18" s="22"/>
      <c r="W18" s="22"/>
      <c r="X18" s="22"/>
      <c r="Y18" s="22"/>
      <c r="Z18" s="22"/>
      <c r="AA18" s="22"/>
      <c r="AB18" s="22"/>
    </row>
    <row r="19">
      <c r="A19" s="32"/>
      <c r="B19" s="84"/>
      <c r="C19" s="24"/>
      <c r="H19" s="58"/>
      <c r="I19" s="71"/>
      <c r="J19" s="58"/>
      <c r="K19" s="32"/>
      <c r="L19" s="71"/>
      <c r="O19" s="58"/>
      <c r="P19" s="71"/>
      <c r="T19" s="58"/>
      <c r="U19" s="22"/>
      <c r="V19" s="22"/>
      <c r="W19" s="22"/>
      <c r="X19" s="22"/>
      <c r="Y19" s="22"/>
      <c r="Z19" s="22"/>
      <c r="AA19" s="22"/>
      <c r="AB19" s="22"/>
    </row>
    <row customHeight="1" ht="30.0" r="20">
      <c r="A20" s="32"/>
      <c r="B20" s="90"/>
      <c r="C20" s="73"/>
      <c r="D20" s="74"/>
      <c r="E20" s="74"/>
      <c r="F20" s="74"/>
      <c r="G20" s="74"/>
      <c r="H20" s="75"/>
      <c r="I20" s="71"/>
      <c r="J20" s="58"/>
      <c r="K20" s="32"/>
      <c r="L20" s="71"/>
      <c r="O20" s="58"/>
      <c r="P20" s="71"/>
      <c r="T20" s="58"/>
      <c r="U20" s="22"/>
      <c r="V20" s="22"/>
      <c r="W20" s="22"/>
      <c r="X20" s="22"/>
      <c r="Y20" s="22"/>
      <c r="Z20" s="22"/>
      <c r="AA20" s="22"/>
      <c r="AB20" s="22"/>
    </row>
    <row customHeight="1" ht="15.75" r="21">
      <c r="A21" s="32"/>
      <c r="B21" s="94" t="s">
        <v>83</v>
      </c>
      <c r="C21" s="95"/>
      <c r="D21" s="95"/>
      <c r="E21" s="95"/>
      <c r="F21" s="96"/>
      <c r="G21" s="97"/>
      <c r="H21" s="98"/>
      <c r="I21" s="71"/>
      <c r="J21" s="58"/>
      <c r="K21" s="32"/>
      <c r="L21" s="71"/>
      <c r="O21" s="58"/>
      <c r="P21" s="71"/>
      <c r="T21" s="58"/>
      <c r="U21" s="22"/>
      <c r="V21" s="22"/>
      <c r="W21" s="22"/>
      <c r="X21" s="22"/>
      <c r="Y21" s="22"/>
      <c r="Z21" s="22"/>
      <c r="AA21" s="22"/>
      <c r="AB21" s="22"/>
    </row>
    <row customHeight="1" ht="15.75" r="22">
      <c r="A22" s="32"/>
      <c r="B22" s="99" t="s">
        <v>84</v>
      </c>
      <c r="C22" s="100" t="s">
        <v>259</v>
      </c>
      <c r="D22" s="12"/>
      <c r="E22" s="12"/>
      <c r="F22" s="12"/>
      <c r="G22" s="12"/>
      <c r="H22" s="101"/>
      <c r="I22" s="71"/>
      <c r="J22" s="58"/>
      <c r="K22" s="32"/>
      <c r="L22" s="71"/>
      <c r="O22" s="58"/>
      <c r="P22" s="71"/>
      <c r="T22" s="58"/>
      <c r="U22" s="22"/>
      <c r="V22" s="22"/>
      <c r="W22" s="22"/>
      <c r="X22" s="22"/>
      <c r="Y22" s="22"/>
      <c r="Z22" s="22"/>
      <c r="AA22" s="22"/>
      <c r="AB22" s="22"/>
    </row>
    <row customHeight="1" ht="15.75" r="23">
      <c r="A23" s="32"/>
      <c r="B23" s="102"/>
      <c r="C23" s="9"/>
      <c r="D23" s="9"/>
      <c r="E23" s="15"/>
      <c r="F23" s="103" t="s">
        <v>87</v>
      </c>
      <c r="G23" s="12"/>
      <c r="H23" s="101"/>
      <c r="I23" s="71"/>
      <c r="J23" s="58"/>
      <c r="K23" s="32"/>
      <c r="L23" s="71"/>
      <c r="O23" s="58"/>
      <c r="P23" s="71"/>
      <c r="T23" s="58"/>
      <c r="U23" s="22"/>
      <c r="V23" s="22"/>
      <c r="W23" s="22"/>
      <c r="X23" s="22"/>
      <c r="Y23" s="22"/>
      <c r="Z23" s="22"/>
      <c r="AA23" s="22"/>
      <c r="AB23" s="22"/>
    </row>
    <row customHeight="1" ht="30.0" r="24">
      <c r="A24" s="32"/>
      <c r="B24" s="71"/>
      <c r="E24" s="25"/>
      <c r="F24" s="104" t="s">
        <v>261</v>
      </c>
      <c r="G24" s="9"/>
      <c r="H24" s="86"/>
      <c r="I24" s="71"/>
      <c r="J24" s="58"/>
      <c r="K24" s="32"/>
      <c r="L24" s="71"/>
      <c r="O24" s="58"/>
      <c r="P24" s="71"/>
      <c r="T24" s="58"/>
      <c r="U24" s="22"/>
      <c r="V24" s="22"/>
      <c r="W24" s="22"/>
      <c r="X24" s="22"/>
      <c r="Y24" s="22"/>
      <c r="Z24" s="22"/>
      <c r="AA24" s="22"/>
      <c r="AB24" s="22"/>
    </row>
    <row customHeight="1" ht="15.75" r="25">
      <c r="A25" s="32"/>
      <c r="B25" s="71"/>
      <c r="E25" s="25"/>
      <c r="F25" s="24"/>
      <c r="H25" s="58"/>
      <c r="I25" s="71"/>
      <c r="J25" s="58"/>
      <c r="K25" s="32"/>
      <c r="L25" s="71"/>
      <c r="O25" s="58"/>
      <c r="P25" s="71"/>
      <c r="T25" s="58"/>
      <c r="U25" s="22"/>
      <c r="V25" s="22"/>
      <c r="W25" s="22"/>
      <c r="X25" s="22"/>
      <c r="Y25" s="22"/>
      <c r="Z25" s="22"/>
      <c r="AA25" s="22"/>
      <c r="AB25" s="22"/>
    </row>
    <row customHeight="1" ht="15.75" r="26">
      <c r="A26" s="32"/>
      <c r="B26" s="71"/>
      <c r="E26" s="25"/>
      <c r="F26" s="24"/>
      <c r="H26" s="58"/>
      <c r="I26" s="71"/>
      <c r="J26" s="58"/>
      <c r="K26" s="32"/>
      <c r="L26" s="71"/>
      <c r="O26" s="58"/>
      <c r="P26" s="71"/>
      <c r="T26" s="58"/>
      <c r="U26" s="22"/>
      <c r="V26" s="22"/>
      <c r="W26" s="22"/>
      <c r="X26" s="22"/>
      <c r="Y26" s="22"/>
      <c r="Z26" s="22"/>
      <c r="AA26" s="22"/>
      <c r="AB26" s="22"/>
    </row>
    <row customHeight="1" ht="15.75" r="27">
      <c r="A27" s="32"/>
      <c r="B27" s="71"/>
      <c r="E27" s="25"/>
      <c r="F27" s="24"/>
      <c r="H27" s="58"/>
      <c r="I27" s="71"/>
      <c r="J27" s="58"/>
      <c r="K27" s="32"/>
      <c r="L27" s="88"/>
      <c r="M27" s="74"/>
      <c r="N27" s="74"/>
      <c r="O27" s="75"/>
      <c r="P27" s="88"/>
      <c r="Q27" s="74"/>
      <c r="R27" s="74"/>
      <c r="S27" s="74"/>
      <c r="T27" s="75"/>
      <c r="U27" s="22"/>
      <c r="V27" s="22"/>
      <c r="W27" s="22"/>
      <c r="X27" s="22"/>
      <c r="Y27" s="22"/>
      <c r="Z27" s="22"/>
      <c r="AA27" s="22"/>
      <c r="AB27" s="22"/>
    </row>
    <row customHeight="1" ht="15.75" r="28">
      <c r="A28" s="32"/>
      <c r="B28" s="71"/>
      <c r="E28" s="25"/>
      <c r="F28" s="24"/>
      <c r="H28" s="58"/>
      <c r="I28" s="71"/>
      <c r="J28" s="58"/>
      <c r="K28" s="32"/>
      <c r="L28" s="91" t="s">
        <v>89</v>
      </c>
      <c r="M28" s="92"/>
      <c r="N28" s="92"/>
      <c r="O28" s="93"/>
      <c r="P28" s="91" t="s">
        <v>90</v>
      </c>
      <c r="Q28" s="92"/>
      <c r="R28" s="92"/>
      <c r="S28" s="92"/>
      <c r="T28" s="93"/>
      <c r="U28" s="22"/>
      <c r="V28" s="22"/>
      <c r="W28" s="22"/>
      <c r="X28" s="22"/>
      <c r="Y28" s="22"/>
      <c r="Z28" s="22"/>
      <c r="AA28" s="22"/>
      <c r="AB28" s="22"/>
    </row>
    <row customHeight="1" ht="15.75" r="29">
      <c r="A29" s="32"/>
      <c r="B29" s="71"/>
      <c r="E29" s="25"/>
      <c r="F29" s="24"/>
      <c r="H29" s="58"/>
      <c r="I29" s="88"/>
      <c r="J29" s="75"/>
      <c r="K29" s="32"/>
      <c r="L29" s="56"/>
      <c r="M29" s="105" t="s">
        <v>265</v>
      </c>
      <c r="N29" s="9"/>
      <c r="O29" s="86"/>
      <c r="P29" s="175" t="str">
        <f>=HYPERLINK("https://naiades.eaufrance.fr/acces-donnees%23/hydrobiologie", "Naïades")</f>
      </c>
      <c r="Q29" s="12"/>
      <c r="R29" s="68"/>
      <c r="S29" s="145" t="inlineStr">
        <is>
          <t/>
        </is>
      </c>
      <c r="T29" s="58"/>
      <c r="U29" s="22"/>
      <c r="V29" s="22"/>
      <c r="W29" s="22"/>
      <c r="X29" s="22"/>
      <c r="Y29" s="22"/>
      <c r="Z29" s="22"/>
      <c r="AA29" s="22"/>
      <c r="AB29" s="22"/>
    </row>
    <row customHeight="1" ht="15.0" r="30">
      <c r="A30" s="32"/>
      <c r="B30" s="71"/>
      <c r="E30" s="25"/>
      <c r="F30" s="24"/>
      <c r="H30" s="58"/>
      <c r="I30" s="108" t="s">
        <v>96</v>
      </c>
      <c r="J30" s="98"/>
      <c r="K30" s="32"/>
      <c r="L30" s="56"/>
      <c r="M30" s="24"/>
      <c r="O30" s="58"/>
      <c r="P30" s="175" t="str">
        <f>=HYPERLINK("https://hubeau.eaufrance.fr/page/api-poisson", "Hub'Eau - API Poisson")</f>
      </c>
      <c r="Q30" s="12"/>
      <c r="R30" s="68"/>
      <c r="S30" s="145" t="inlineStr">
        <is>
          <t/>
        </is>
      </c>
      <c r="T30" s="58"/>
      <c r="U30" s="22"/>
      <c r="V30" s="22"/>
      <c r="W30" s="22"/>
      <c r="X30" s="22"/>
      <c r="Y30" s="22"/>
      <c r="Z30" s="22"/>
      <c r="AA30" s="22"/>
      <c r="AB30" s="22"/>
    </row>
    <row customHeight="1" ht="15.75" r="31">
      <c r="A31" s="32"/>
      <c r="B31" s="71"/>
      <c r="E31" s="25"/>
      <c r="F31" s="24"/>
      <c r="H31" s="58"/>
      <c r="I31" s="85" t="s">
        <v>272</v>
      </c>
      <c r="J31" s="86"/>
      <c r="K31" s="32"/>
      <c r="L31" s="56"/>
      <c r="M31" s="24"/>
      <c r="O31" s="58"/>
      <c r="P31" s="106"/>
      <c r="Q31" s="12"/>
      <c r="R31" s="68"/>
      <c r="S31" s="107"/>
      <c r="T31" s="101"/>
      <c r="U31" s="22"/>
      <c r="V31" s="22"/>
      <c r="W31" s="22"/>
      <c r="X31" s="22"/>
      <c r="Y31" s="22"/>
      <c r="Z31" s="22"/>
      <c r="AA31" s="22"/>
      <c r="AB31" s="22"/>
    </row>
    <row customHeight="1" ht="15.75" r="32">
      <c r="A32" s="32"/>
      <c r="B32" s="71"/>
      <c r="E32" s="25"/>
      <c r="F32" s="24"/>
      <c r="H32" s="58"/>
      <c r="I32" s="71"/>
      <c r="J32" s="58"/>
      <c r="K32" s="32"/>
      <c r="L32" s="56"/>
      <c r="M32" s="24"/>
      <c r="O32" s="58"/>
      <c r="P32" s="106"/>
      <c r="Q32" s="12"/>
      <c r="R32" s="68"/>
      <c r="S32" s="107"/>
      <c r="T32" s="101"/>
      <c r="U32" s="22"/>
      <c r="V32" s="22"/>
      <c r="W32" s="22"/>
      <c r="X32" s="22"/>
      <c r="Y32" s="22"/>
      <c r="Z32" s="22"/>
      <c r="AA32" s="22"/>
      <c r="AB32" s="22"/>
    </row>
    <row customHeight="1" ht="15.75" r="33">
      <c r="A33" s="32"/>
      <c r="B33" s="71"/>
      <c r="E33" s="25"/>
      <c r="F33" s="24"/>
      <c r="H33" s="58"/>
      <c r="I33" s="71"/>
      <c r="J33" s="58"/>
      <c r="K33" s="32"/>
      <c r="L33" s="56"/>
      <c r="M33" s="24"/>
      <c r="O33" s="58"/>
      <c r="P33" s="106"/>
      <c r="Q33" s="12"/>
      <c r="R33" s="68"/>
      <c r="S33" s="107"/>
      <c r="T33" s="101"/>
      <c r="U33" s="22"/>
      <c r="V33" s="22"/>
      <c r="W33" s="22"/>
      <c r="X33" s="22"/>
      <c r="Y33" s="22"/>
      <c r="Z33" s="22"/>
      <c r="AA33" s="22"/>
      <c r="AB33" s="22"/>
    </row>
    <row customHeight="1" ht="15.75" r="34">
      <c r="A34" s="32"/>
      <c r="B34" s="71"/>
      <c r="E34" s="25"/>
      <c r="F34" s="24"/>
      <c r="H34" s="58"/>
      <c r="I34" s="71"/>
      <c r="J34" s="58"/>
      <c r="K34" s="32"/>
      <c r="L34" s="56"/>
      <c r="M34" s="24"/>
      <c r="O34" s="58"/>
      <c r="P34" s="106"/>
      <c r="Q34" s="12"/>
      <c r="R34" s="68"/>
      <c r="S34" s="107"/>
      <c r="T34" s="101"/>
      <c r="U34" s="22"/>
      <c r="V34" s="22"/>
      <c r="W34" s="22"/>
      <c r="X34" s="22"/>
      <c r="Y34" s="22"/>
      <c r="Z34" s="22"/>
      <c r="AA34" s="22"/>
      <c r="AB34" s="22"/>
    </row>
    <row customHeight="1" ht="15.75" r="35">
      <c r="A35" s="32"/>
      <c r="B35" s="88"/>
      <c r="C35" s="74"/>
      <c r="D35" s="74"/>
      <c r="E35" s="89"/>
      <c r="F35" s="73"/>
      <c r="G35" s="74"/>
      <c r="H35" s="75"/>
      <c r="I35" s="71"/>
      <c r="J35" s="58"/>
      <c r="K35" s="32"/>
      <c r="L35" s="56"/>
      <c r="M35" s="24"/>
      <c r="O35" s="58"/>
      <c r="P35" s="106"/>
      <c r="Q35" s="12"/>
      <c r="R35" s="68"/>
      <c r="S35" s="107"/>
      <c r="T35" s="101"/>
      <c r="U35" s="22"/>
      <c r="V35" s="22"/>
      <c r="W35" s="22"/>
      <c r="X35" s="22"/>
      <c r="Y35" s="22"/>
      <c r="Z35" s="22"/>
      <c r="AA35" s="22"/>
      <c r="AB35" s="22"/>
    </row>
    <row customHeight="1" ht="15.75" r="36">
      <c r="A36" s="32"/>
      <c r="B36" s="94" t="s">
        <v>100</v>
      </c>
      <c r="C36" s="95"/>
      <c r="D36" s="95"/>
      <c r="E36" s="96"/>
      <c r="F36" s="110"/>
      <c r="G36" s="110"/>
      <c r="H36" s="110"/>
      <c r="I36" s="71"/>
      <c r="J36" s="58"/>
      <c r="K36" s="32"/>
      <c r="L36" s="56"/>
      <c r="M36" s="24"/>
      <c r="O36" s="58"/>
      <c r="P36" s="106"/>
      <c r="Q36" s="12"/>
      <c r="R36" s="68"/>
      <c r="S36" s="107"/>
      <c r="T36" s="101"/>
      <c r="U36" s="22"/>
      <c r="V36" s="22"/>
      <c r="W36" s="22"/>
      <c r="X36" s="22"/>
      <c r="Y36" s="22"/>
      <c r="Z36" s="22"/>
      <c r="AA36" s="22"/>
      <c r="AB36" s="22"/>
    </row>
    <row customHeight="1" ht="15.75" r="37">
      <c r="A37" s="32"/>
      <c r="B37" s="84"/>
      <c r="C37" s="111" t="s">
        <v>101</v>
      </c>
      <c r="D37" s="111" t="s">
        <v>102</v>
      </c>
      <c r="E37" s="111" t="s">
        <v>103</v>
      </c>
      <c r="F37" s="111" t="s">
        <v>104</v>
      </c>
      <c r="G37" s="111" t="s">
        <v>103</v>
      </c>
      <c r="H37" s="111" t="s">
        <v>101</v>
      </c>
      <c r="I37" s="71"/>
      <c r="J37" s="58"/>
      <c r="K37" s="32"/>
      <c r="L37" s="56"/>
      <c r="M37" s="24"/>
      <c r="O37" s="58"/>
      <c r="P37" s="106"/>
      <c r="Q37" s="12"/>
      <c r="R37" s="68"/>
      <c r="S37" s="107"/>
      <c r="T37" s="101"/>
      <c r="U37" s="22"/>
      <c r="V37" s="22"/>
      <c r="W37" s="22"/>
      <c r="X37" s="22"/>
      <c r="Y37" s="22"/>
      <c r="Z37" s="22"/>
      <c r="AA37" s="22"/>
      <c r="AB37" s="22"/>
    </row>
    <row customHeight="1" ht="12.75" r="38">
      <c r="A38" s="32"/>
      <c r="B38" s="112" t="s">
        <v>277</v>
      </c>
      <c r="C38" s="113"/>
      <c r="D38" s="113"/>
      <c r="E38" s="113"/>
      <c r="F38" s="113"/>
      <c r="G38" s="113"/>
      <c r="H38" s="113"/>
      <c r="I38" s="71"/>
      <c r="J38" s="58"/>
      <c r="K38" s="32"/>
      <c r="L38" s="56"/>
      <c r="M38" s="24"/>
      <c r="O38" s="58"/>
      <c r="P38" s="106"/>
      <c r="Q38" s="12"/>
      <c r="R38" s="68"/>
      <c r="S38" s="107"/>
      <c r="T38" s="101"/>
      <c r="U38" s="22"/>
      <c r="V38" s="22"/>
      <c r="W38" s="22"/>
      <c r="X38" s="22"/>
      <c r="Y38" s="22"/>
      <c r="Z38" s="22"/>
      <c r="AA38" s="22"/>
      <c r="AB38" s="22"/>
    </row>
    <row customHeight="1" ht="12.75" r="39">
      <c r="A39" s="32"/>
      <c r="B39" s="112"/>
      <c r="C39" s="114"/>
      <c r="D39" s="114"/>
      <c r="E39" s="114"/>
      <c r="F39" s="114"/>
      <c r="G39" s="114"/>
      <c r="H39" s="114"/>
      <c r="I39" s="71"/>
      <c r="J39" s="58"/>
      <c r="K39" s="32"/>
      <c r="L39" s="56"/>
      <c r="M39" s="24"/>
      <c r="O39" s="58"/>
      <c r="P39" s="106"/>
      <c r="Q39" s="12"/>
      <c r="R39" s="68"/>
      <c r="S39" s="107"/>
      <c r="T39" s="101"/>
      <c r="U39" s="22"/>
      <c r="V39" s="22"/>
      <c r="W39" s="22"/>
      <c r="X39" s="22"/>
      <c r="Y39" s="22"/>
      <c r="Z39" s="22"/>
      <c r="AA39" s="22"/>
      <c r="AB39" s="22"/>
    </row>
    <row customHeight="1" ht="12.75" r="40">
      <c r="A40" s="32"/>
      <c r="B40" s="112"/>
      <c r="C40" s="114"/>
      <c r="D40" s="114"/>
      <c r="E40" s="114"/>
      <c r="F40" s="114"/>
      <c r="G40" s="114"/>
      <c r="H40" s="114"/>
      <c r="I40" s="71"/>
      <c r="J40" s="58"/>
      <c r="K40" s="32"/>
      <c r="L40" s="56"/>
      <c r="M40" s="24"/>
      <c r="O40" s="58"/>
      <c r="P40" s="106"/>
      <c r="Q40" s="12"/>
      <c r="R40" s="68"/>
      <c r="S40" s="107"/>
      <c r="T40" s="101"/>
      <c r="U40" s="22"/>
      <c r="V40" s="22"/>
      <c r="W40" s="22"/>
      <c r="X40" s="22"/>
      <c r="Y40" s="22"/>
      <c r="Z40" s="22"/>
      <c r="AA40" s="22"/>
      <c r="AB40" s="22"/>
    </row>
    <row customHeight="1" ht="15.75" r="41">
      <c r="A41" s="32"/>
      <c r="B41" s="84"/>
      <c r="C41" s="111" t="s">
        <v>101</v>
      </c>
      <c r="D41" s="111" t="s">
        <v>104</v>
      </c>
      <c r="E41" s="111" t="s">
        <v>108</v>
      </c>
      <c r="F41" s="111" t="s">
        <v>109</v>
      </c>
      <c r="G41" s="111" t="s">
        <v>110</v>
      </c>
      <c r="H41" s="111" t="s">
        <v>111</v>
      </c>
      <c r="I41" s="71"/>
      <c r="J41" s="58"/>
      <c r="K41" s="32"/>
      <c r="L41" s="56"/>
      <c r="M41" s="24"/>
      <c r="O41" s="58"/>
      <c r="P41" s="106"/>
      <c r="Q41" s="12"/>
      <c r="R41" s="68"/>
      <c r="S41" s="107"/>
      <c r="T41" s="101"/>
      <c r="U41" s="22"/>
      <c r="V41" s="22"/>
      <c r="W41" s="22"/>
      <c r="X41" s="22"/>
      <c r="Y41" s="22"/>
      <c r="Z41" s="22"/>
      <c r="AA41" s="22"/>
      <c r="AB41" s="22"/>
    </row>
    <row customHeight="1" ht="12.75" r="42">
      <c r="A42" s="32"/>
      <c r="B42" s="112" t="s">
        <v>277</v>
      </c>
      <c r="C42" s="113"/>
      <c r="D42" s="113" t="s">
        <v>39</v>
      </c>
      <c r="E42" s="113" t="s">
        <v>39</v>
      </c>
      <c r="F42" s="113" t="s">
        <v>39</v>
      </c>
      <c r="G42" s="113"/>
      <c r="H42" s="113"/>
      <c r="I42" s="71"/>
      <c r="J42" s="58"/>
      <c r="K42" s="32"/>
      <c r="L42" s="56"/>
      <c r="M42" s="27"/>
      <c r="N42" s="29"/>
      <c r="O42" s="115"/>
      <c r="P42" s="116"/>
      <c r="Q42" s="117"/>
      <c r="R42" s="118"/>
      <c r="S42" s="119"/>
      <c r="T42" s="120"/>
      <c r="U42" s="22"/>
      <c r="V42" s="22"/>
      <c r="W42" s="22"/>
      <c r="X42" s="22"/>
      <c r="Y42" s="22"/>
      <c r="Z42" s="22"/>
      <c r="AA42" s="22"/>
      <c r="AB42" s="22"/>
    </row>
    <row customHeight="1" ht="12.75" r="43">
      <c r="A43" s="32"/>
      <c r="B43" s="112"/>
      <c r="C43" s="113"/>
      <c r="D43" s="113"/>
      <c r="E43" s="113"/>
      <c r="F43" s="113"/>
      <c r="G43" s="113"/>
      <c r="H43" s="113"/>
      <c r="I43" s="71"/>
      <c r="J43" s="58"/>
      <c r="K43" s="32"/>
      <c r="L43" s="91" t="s">
        <v>112</v>
      </c>
      <c r="M43" s="92"/>
      <c r="N43" s="92"/>
      <c r="O43" s="92"/>
      <c r="P43" s="32"/>
      <c r="Q43" s="32"/>
      <c r="R43" s="32"/>
      <c r="S43" s="32"/>
      <c r="T43" s="59"/>
      <c r="U43" s="22"/>
      <c r="V43" s="22"/>
      <c r="W43" s="22"/>
      <c r="X43" s="22"/>
      <c r="Y43" s="22"/>
      <c r="Z43" s="22"/>
      <c r="AA43" s="22"/>
      <c r="AB43" s="22"/>
    </row>
    <row customHeight="1" ht="12.75" r="44">
      <c r="A44" s="32"/>
      <c r="B44" s="112"/>
      <c r="C44" s="114"/>
      <c r="D44" s="114"/>
      <c r="E44" s="114"/>
      <c r="F44" s="114"/>
      <c r="G44" s="114"/>
      <c r="H44" s="114"/>
      <c r="I44" s="71"/>
      <c r="J44" s="58"/>
      <c r="K44" s="32"/>
      <c r="L44" s="78" t="s">
        <v>279</v>
      </c>
      <c r="M44" s="9"/>
      <c r="N44" s="9"/>
      <c r="O44" s="9"/>
      <c r="P44" s="9"/>
      <c r="Q44" s="9"/>
      <c r="R44" s="9"/>
      <c r="S44" s="9"/>
      <c r="T44" s="86"/>
      <c r="U44" s="22"/>
      <c r="V44" s="22"/>
      <c r="W44" s="22"/>
      <c r="X44" s="22"/>
      <c r="Y44" s="22"/>
      <c r="Z44" s="22"/>
      <c r="AA44" s="22"/>
      <c r="AB44" s="22"/>
    </row>
    <row customHeight="1" ht="15.75" r="45">
      <c r="A45" s="32"/>
      <c r="B45" s="121" t="s">
        <v>281</v>
      </c>
      <c r="C45" s="9"/>
      <c r="D45" s="9"/>
      <c r="E45" s="9"/>
      <c r="F45" s="9"/>
      <c r="G45" s="9"/>
      <c r="H45" s="86"/>
      <c r="I45" s="71"/>
      <c r="J45" s="58"/>
      <c r="K45" s="32"/>
      <c r="L45" s="71"/>
      <c r="T45" s="58"/>
      <c r="U45" s="22"/>
      <c r="V45" s="22"/>
      <c r="W45" s="22"/>
      <c r="X45" s="22"/>
      <c r="Y45" s="22"/>
      <c r="Z45" s="22"/>
      <c r="AA45" s="22"/>
      <c r="AB45" s="22"/>
    </row>
    <row customHeight="1" ht="15.75" r="46">
      <c r="A46" s="32"/>
      <c r="B46" s="88"/>
      <c r="C46" s="74"/>
      <c r="D46" s="74"/>
      <c r="E46" s="74"/>
      <c r="F46" s="74"/>
      <c r="G46" s="74"/>
      <c r="H46" s="75"/>
      <c r="I46" s="88"/>
      <c r="J46" s="75"/>
      <c r="K46" s="32"/>
      <c r="L46" s="122"/>
      <c r="M46" s="29"/>
      <c r="N46" s="29"/>
      <c r="O46" s="29"/>
      <c r="P46" s="29"/>
      <c r="Q46" s="29"/>
      <c r="R46" s="29"/>
      <c r="S46" s="29"/>
      <c r="T46" s="115"/>
      <c r="U46" s="22"/>
      <c r="V46" s="22"/>
      <c r="W46" s="22"/>
      <c r="X46" s="22"/>
      <c r="Y46" s="22"/>
      <c r="Z46" s="22"/>
      <c r="AA46" s="22"/>
      <c r="AB46" s="22"/>
    </row>
    <row customHeight="1" ht="15.75" r="47">
      <c r="A47" s="123" t="s">
        <v>113</v>
      </c>
      <c r="B47" s="5"/>
      <c r="C47" s="172" t="str">
        <f>=HYPERLINK("https://ofb.gouv.fr/la-peche-scientifique-a-electricite-milieux-aquatiques-continentaux", "La pêche scientifique à l’électricité (milieux aquatiques continentaux)")</f>
      </c>
      <c r="D47" s="149"/>
      <c r="E47" s="149"/>
      <c r="F47" s="150"/>
      <c r="G47" s="151" t="inlineStr">
        <is>
          <t/>
        </is>
      </c>
      <c r="H47" s="95"/>
      <c r="I47" s="95"/>
      <c r="J47" s="96"/>
      <c r="K47" s="125" t="s">
        <v>113</v>
      </c>
      <c r="L47" s="68"/>
      <c r="M47" s="174" t="str">
        <f>=HYPERLINK("https://ofb.gouv.fr/doc/guide-pratique-de-mise-en-oeuvre-des-operations-de-peche-a-electricite-dans-le-cadre-des", "Guide pratique de mise en oeuvre des opérations de pêche à l'électricité")</f>
      </c>
      <c r="N47" s="12"/>
      <c r="O47" s="68"/>
      <c r="P47" s="154" t="inlineStr">
        <is>
          <t/>
        </is>
      </c>
      <c r="Q47" s="12"/>
      <c r="R47" s="12"/>
      <c r="S47" s="12"/>
      <c r="T47" s="68"/>
      <c r="U47" s="22"/>
      <c r="V47" s="22"/>
      <c r="W47" s="22"/>
      <c r="X47" s="22"/>
      <c r="Y47" s="22"/>
      <c r="Z47" s="22"/>
      <c r="AA47" s="22"/>
      <c r="AB47" s="22"/>
    </row>
    <row customHeight="1" ht="15.75" r="48">
      <c r="A48" s="5"/>
      <c r="B48" s="5"/>
      <c r="C48" s="173" t="str">
        <f>=HYPERLINK("https://ofb.gouv.fr/doc/dataviz-regard-sur-3-decennies-de-suivi-des-poissons-en-france-metropolitaine", "Dataviz nationale")</f>
      </c>
      <c r="D48" s="12"/>
      <c r="E48" s="12"/>
      <c r="F48" s="68"/>
      <c r="G48" s="154" t="inlineStr">
        <is>
          <t/>
        </is>
      </c>
      <c r="H48" s="12"/>
      <c r="I48" s="12"/>
      <c r="J48" s="68"/>
      <c r="K48" s="5"/>
      <c r="L48" s="5"/>
      <c r="M48" s="174" t="str">
        <f>=HYPERLINK("https://srcidf-hydrobioidf.share.connect.posit.cloud/", "Suivis hydrobiologiques en Île-de-France")</f>
      </c>
      <c r="N48" s="12"/>
      <c r="O48" s="68"/>
      <c r="P48" s="154" t="inlineStr">
        <is>
          <t/>
        </is>
      </c>
      <c r="Q48" s="12"/>
      <c r="R48" s="12"/>
      <c r="S48" s="12"/>
      <c r="T48" s="68"/>
      <c r="U48" s="22"/>
      <c r="V48" s="22"/>
      <c r="W48" s="22"/>
      <c r="X48" s="22"/>
      <c r="Y48" s="22"/>
      <c r="Z48" s="22"/>
      <c r="AA48" s="22"/>
      <c r="AB48" s="22"/>
    </row>
    <row customHeight="1" ht="15.75" r="49">
      <c r="A49" s="158">
        <v>45765.0</v>
      </c>
      <c r="B49" s="68"/>
      <c r="C49" s="174" t="str">
        <f>=HYPERLINK("https://www.documentation.eauetbiodiversite.fr/notice/l-indice-poissons-riviere-ipr-notice-de-presentation-et-d-utilisation0", "L'indice poissons rivière (IPR). Notice de présentation et d'utilisation")</f>
      </c>
      <c r="D49" s="12"/>
      <c r="E49" s="12"/>
      <c r="F49" s="68"/>
      <c r="G49" s="140" t="inlineStr">
        <is>
          <t/>
        </is>
      </c>
      <c r="H49" s="12"/>
      <c r="I49" s="12"/>
      <c r="J49" s="68"/>
      <c r="K49" s="5"/>
      <c r="L49" s="5"/>
      <c r="M49" s="152"/>
      <c r="N49" s="12"/>
      <c r="O49" s="68"/>
      <c r="P49" s="159"/>
      <c r="Q49" s="12"/>
      <c r="R49" s="12"/>
      <c r="S49" s="12"/>
      <c r="T49" s="68"/>
      <c r="U49" s="22"/>
      <c r="V49" s="22"/>
      <c r="W49" s="22"/>
      <c r="X49" s="22"/>
      <c r="Y49" s="22"/>
      <c r="Z49" s="22"/>
      <c r="AA49" s="22"/>
      <c r="AB49" s="22"/>
    </row>
    <row customHeight="1" ht="15.75"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customHeight="1" ht="15.75"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customHeight="1" ht="15.75"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customHeight="1" ht="15.75"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customHeight="1" ht="15.75"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customHeight="1" ht="15.75"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row>
    <row customHeight="1" ht="15.75"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row>
    <row customHeight="1" ht="15.75"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row>
    <row customHeight="1" ht="15.75"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row>
    <row customHeight="1" ht="15.75"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customHeight="1" ht="15.75"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row>
    <row customHeight="1" ht="15.75"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row>
    <row customHeight="1" ht="15.75"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customHeight="1" ht="15.75"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row>
    <row customHeight="1" ht="15.75"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row>
    <row customHeight="1" ht="15.75"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row>
    <row customHeight="1" ht="15.75"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row>
    <row customHeight="1" ht="15.75"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row>
    <row customHeight="1" ht="15.75"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row>
    <row customHeight="1" ht="15.75"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row>
    <row customHeight="1" ht="15.75"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row>
    <row customHeight="1" ht="15.75"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row>
    <row customHeight="1" ht="15.75"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row>
    <row customHeight="1" ht="15.75"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row>
    <row customHeight="1" ht="15.75"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row>
    <row customHeight="1" ht="15.75"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row>
    <row customHeight="1" ht="15.75"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row>
    <row customHeight="1" ht="15.75"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row>
    <row customHeight="1" ht="15.75"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row>
    <row customHeight="1" ht="15.75"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row>
    <row customHeight="1" ht="15.75"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row>
    <row customHeight="1" ht="15.75"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row>
    <row customHeight="1" ht="15.75"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row>
    <row customHeight="1" ht="15.75"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row>
    <row customHeight="1" ht="15.75"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row>
    <row customHeight="1" ht="15.75"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row>
    <row customHeight="1" ht="15.75"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row>
    <row customHeight="1" ht="15.75"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row>
    <row customHeight="1" ht="15.75"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row>
    <row customHeight="1" ht="15.75"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row>
    <row customHeight="1" ht="15.75"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customHeight="1" ht="15.75"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customHeight="1" ht="15.75"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customHeight="1" ht="15.75"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customHeight="1" ht="15.75"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customHeight="1" ht="15.75"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customHeight="1" ht="15.75"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customHeight="1" ht="15.75"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customHeight="1" ht="15.75"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customHeight="1" ht="15.75"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customHeight="1" ht="15.75"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customHeight="1" ht="15.75"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customHeight="1" ht="15.75"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customHeight="1" ht="15.75"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customHeight="1" ht="15.75"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customHeight="1" ht="15.75"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customHeight="1" ht="15.75"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customHeight="1" ht="15.75"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customHeight="1" ht="15.75"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customHeight="1" ht="15.75"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customHeight="1" ht="15.75"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customHeight="1" ht="15.75"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customHeight="1" ht="15.75"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customHeight="1" ht="15.75"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customHeight="1" ht="15.75"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customHeight="1" ht="15.75"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customHeight="1" ht="15.75"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customHeight="1" ht="15.75"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customHeight="1" ht="15.75"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customHeight="1" ht="15.75"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customHeight="1" ht="15.75"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customHeight="1" ht="15.75"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customHeight="1" ht="15.75"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customHeight="1" ht="15.75"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customHeight="1" ht="15.75"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customHeight="1" ht="15.75"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customHeight="1" ht="15.75"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customHeight="1" ht="15.75"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customHeight="1" ht="15.75"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customHeight="1" ht="15.75"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customHeight="1" ht="15.75"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customHeight="1" ht="15.75"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customHeight="1" ht="15.75"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customHeight="1" ht="15.75"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customHeight="1" ht="15.75"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customHeight="1" ht="15.75"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customHeight="1" ht="15.75"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customHeight="1" ht="15.75"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customHeight="1" ht="15.75"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customHeight="1" ht="15.75"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customHeight="1" ht="15.75"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customHeight="1" ht="15.75"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customHeight="1" ht="15.75"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customHeight="1" ht="15.75"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customHeight="1" ht="15.75"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customHeight="1" ht="15.75"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customHeight="1" ht="15.75"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customHeight="1" ht="15.75"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customHeight="1" ht="15.75"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customHeight="1" ht="15.75"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customHeight="1" ht="15.75"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customHeight="1" ht="15.75"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customHeight="1" ht="15.75"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customHeight="1" ht="15.75"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customHeight="1" ht="15.75"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customHeight="1" ht="15.75"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customHeight="1" ht="15.75"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customHeight="1" ht="15.75"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customHeight="1" ht="15.75"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customHeight="1" ht="15.75"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customHeight="1" ht="15.75"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customHeight="1" ht="15.75"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customHeight="1" ht="15.75"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customHeight="1" ht="15.75"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customHeight="1" ht="15.75"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customHeight="1" ht="15.75"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customHeight="1" ht="15.75"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customHeight="1" ht="15.75"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customHeight="1" ht="15.75"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customHeight="1" ht="15.75"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customHeight="1" ht="15.75"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customHeight="1" ht="15.75"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customHeight="1" ht="15.75"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customHeight="1" ht="15.75"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customHeight="1" ht="15.75"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customHeight="1" ht="15.75"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customHeight="1" ht="15.75"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customHeight="1" ht="15.75"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customHeight="1" ht="15.75"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customHeight="1" ht="15.75"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customHeight="1" ht="15.75"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customHeight="1" ht="15.75"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customHeight="1" ht="15.75"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customHeight="1" ht="15.75"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customHeight="1" ht="15.75"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customHeight="1" ht="15.75"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customHeight="1" ht="15.75"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customHeight="1" ht="15.75"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customHeight="1" ht="15.75"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customHeight="1" ht="15.75"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customHeight="1" ht="15.75"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customHeight="1" ht="15.75"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customHeight="1" ht="15.75"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customHeight="1" ht="15.75"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customHeight="1" ht="15.75"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customHeight="1" ht="15.75"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customHeight="1" ht="15.75"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customHeight="1" ht="15.75"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customHeight="1" ht="15.75"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customHeight="1" ht="15.75"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customHeight="1" ht="15.75"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customHeight="1" ht="15.75"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customHeight="1" ht="15.75"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customHeight="1" ht="15.75"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customHeight="1" ht="15.75"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customHeight="1" ht="15.75"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customHeight="1" ht="15.75"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customHeight="1" ht="15.75"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customHeight="1" ht="15.75"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customHeight="1" ht="15.75"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customHeight="1" ht="15.75"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customHeight="1" ht="15.75"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customHeight="1" ht="15.75"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customHeight="1" ht="15.75"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customHeight="1" ht="15.75"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customHeight="1" ht="15.75"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customHeight="1" ht="15.75"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customHeight="1" ht="15.75"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customHeight="1" ht="15.75"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customHeight="1" ht="15.75"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customHeight="1" ht="15.75"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customHeight="1" ht="15.75"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customHeight="1" ht="15.75"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customHeight="1" ht="15.75"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customHeight="1" ht="15.75"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customHeight="1" ht="15.75"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customHeight="1" ht="15.75"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customHeight="1" ht="15.75"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customHeight="1" ht="15.75"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customHeight="1" ht="15.75"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customHeight="1" ht="15.75"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customHeight="1" ht="15.75"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customHeight="1" ht="15.75"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customHeight="1" ht="15.75"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customHeight="1" ht="15.75"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customHeight="1" ht="15.75"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customHeight="1" ht="15.75"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customHeight="1" ht="15.75"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customHeight="1" ht="15.75"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customHeight="1" ht="15.75"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customHeight="1" ht="15.75"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customHeight="1" ht="15.75"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customHeight="1" ht="15.75"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customHeight="1" ht="15.75"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customHeight="1" ht="15.75"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customHeight="1" ht="15.75"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customHeight="1" ht="15.75"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customHeight="1" ht="15.75"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customHeight="1" ht="15.75"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customHeight="1" ht="15.75"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S6">
    <cfRule type="containsBlanks" dxfId="6" priority="3">
      <formula>LEN(TRIM(S6))=0</formula>
    </cfRule>
  </conditionalFormatting>
  <conditionalFormatting sqref="T6">
    <cfRule type="containsBlanks" dxfId="7" priority="4">
      <formula>LEN(TRIM(T6))=0</formula>
    </cfRule>
  </conditionalFormatting>
  <conditionalFormatting sqref="P6">
    <cfRule type="containsBlanks" dxfId="8" priority="5">
      <formula>LEN(TRIM(P6))=0</formula>
    </cfRule>
  </conditionalFormatting>
  <conditionalFormatting sqref="C38:H40 C42:H44">
    <cfRule type="notContainsBlanks" dxfId="9" priority="6">
      <formula>LEN(TRIM(C38))&gt;0</formula>
    </cfRule>
  </conditionalFormatting>
  <conditionalFormatting sqref="P7">
    <cfRule type="expression" dxfId="10" priority="7">
      <formula>ISBLANK(P6)</formula>
    </cfRule>
  </conditionalFormatting>
  <conditionalFormatting sqref="Q7">
    <cfRule type="expression" dxfId="11" priority="8">
      <formula>ISBLANK(Q6)</formula>
    </cfRule>
  </conditionalFormatting>
  <conditionalFormatting sqref="R7">
    <cfRule type="expression" dxfId="11" priority="9">
      <formula>ISBLANK(R6)</formula>
    </cfRule>
  </conditionalFormatting>
  <conditionalFormatting sqref="S7">
    <cfRule type="expression" dxfId="11" priority="10">
      <formula>ISBLANK(S6)</formula>
    </cfRule>
  </conditionalFormatting>
  <conditionalFormatting sqref="T7">
    <cfRule type="expression" dxfId="11" priority="11">
      <formula>ISBLANK(T6)</formula>
    </cfRule>
  </conditionalFormatting>
  <hyperlinks>
    <hyperlink ref="S29" r:id="rId1h"/>
    <hyperlink ref="S30" r:id="rId2h"/>
    <hyperlink ref="G47" r:id="rId3h"/>
    <hyperlink ref="P47" r:id="rId4h"/>
    <hyperlink ref="G48" r:id="rId5h"/>
    <hyperlink ref="P48" r:id="rId6h"/>
    <hyperlink ref="G49" r:id="rId7h"/>
  </hyperlinks>
  <printOptions/>
  <pageMargins bottom="0.07874015748031496" footer="0.0" header="0.0" left="0.07874015748031496" right="0.07874015748031496" top="0.07874015748031496"/>
  <pageSetup paperSize="9" orientation="portrait"/>
  <drawing r:id="rId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5"/>
      <c r="B1" s="5"/>
      <c r="C1" s="8" t="s">
        <v>231</v>
      </c>
      <c r="D1" s="9"/>
      <c r="E1" s="9"/>
      <c r="F1" s="9"/>
      <c r="G1" s="9"/>
      <c r="H1" s="9"/>
      <c r="I1" s="15"/>
      <c r="J1" s="5"/>
      <c r="K1" s="5"/>
      <c r="L1" s="5"/>
      <c r="M1" s="20" t="str">
        <f>C1</f>
        <v>Surveillance des cours d'eau - Invertébrés</v>
      </c>
      <c r="N1" s="9"/>
      <c r="O1" s="9"/>
      <c r="P1" s="9"/>
      <c r="Q1" s="9"/>
      <c r="R1" s="9"/>
      <c r="S1" s="15"/>
      <c r="T1" s="5"/>
      <c r="U1" s="22"/>
      <c r="V1" s="22"/>
      <c r="W1" s="22"/>
      <c r="X1" s="22"/>
      <c r="Y1" s="22"/>
      <c r="Z1" s="22"/>
      <c r="AA1" s="22"/>
      <c r="AB1" s="22"/>
    </row>
    <row customHeight="1" ht="15.0" r="2">
      <c r="A2" s="5"/>
      <c r="B2" s="5"/>
      <c r="C2" s="24"/>
      <c r="I2" s="25"/>
      <c r="J2" s="5"/>
      <c r="K2" s="5"/>
      <c r="L2" s="5"/>
      <c r="M2" s="24"/>
      <c r="S2" s="25"/>
      <c r="T2" s="5"/>
      <c r="U2" s="22"/>
      <c r="V2" s="22"/>
      <c r="W2" s="22"/>
      <c r="X2" s="22"/>
      <c r="Y2" s="22"/>
      <c r="Z2" s="22"/>
      <c r="AA2" s="22"/>
      <c r="AB2" s="22"/>
    </row>
    <row customHeight="1" ht="15.0" r="3">
      <c r="A3" s="5"/>
      <c r="B3" s="5"/>
      <c r="C3" s="27"/>
      <c r="D3" s="29"/>
      <c r="E3" s="29"/>
      <c r="F3" s="29"/>
      <c r="G3" s="29"/>
      <c r="H3" s="29"/>
      <c r="I3" s="30"/>
      <c r="J3" s="5"/>
      <c r="K3" s="5"/>
      <c r="L3" s="5"/>
      <c r="M3" s="27"/>
      <c r="N3" s="29"/>
      <c r="O3" s="29"/>
      <c r="P3" s="29"/>
      <c r="Q3" s="29"/>
      <c r="R3" s="29"/>
      <c r="S3" s="30"/>
      <c r="T3" s="5"/>
      <c r="U3" s="22"/>
      <c r="V3" s="22"/>
      <c r="W3" s="22"/>
      <c r="X3" s="22"/>
      <c r="Y3" s="22"/>
      <c r="Z3" s="22"/>
      <c r="AA3" s="22"/>
      <c r="AB3" s="22"/>
    </row>
    <row r="4">
      <c r="A4" s="5"/>
      <c r="B4" s="5"/>
      <c r="C4" s="5"/>
      <c r="D4" s="5"/>
      <c r="E4" s="5"/>
      <c r="F4" s="5"/>
      <c r="G4" s="5"/>
      <c r="H4" s="5"/>
      <c r="I4" s="5"/>
      <c r="J4" s="5"/>
      <c r="K4" s="5"/>
      <c r="L4" s="5"/>
      <c r="M4" s="5"/>
      <c r="N4" s="5"/>
      <c r="O4" s="5"/>
      <c r="P4" s="5"/>
      <c r="Q4" s="5"/>
      <c r="R4" s="5"/>
      <c r="S4" s="5"/>
      <c r="T4" s="5"/>
      <c r="U4" s="22"/>
      <c r="V4" s="22"/>
      <c r="W4" s="22"/>
      <c r="X4" s="22"/>
      <c r="Y4" s="22"/>
      <c r="Z4" s="22"/>
      <c r="AA4" s="22"/>
      <c r="AB4" s="22"/>
    </row>
    <row r="5">
      <c r="A5" s="31" t="s">
        <v>19</v>
      </c>
      <c r="B5" s="32"/>
      <c r="C5" s="32"/>
      <c r="D5" s="32"/>
      <c r="E5" s="32"/>
      <c r="F5" s="32"/>
      <c r="G5" s="32"/>
      <c r="H5" s="32"/>
      <c r="I5" s="32"/>
      <c r="J5" s="32"/>
      <c r="K5" s="31" t="s">
        <v>22</v>
      </c>
      <c r="L5" s="32"/>
      <c r="M5" s="32"/>
      <c r="N5" s="32"/>
      <c r="O5" s="32"/>
      <c r="P5" s="33" t="s">
        <v>24</v>
      </c>
      <c r="Q5" s="32"/>
      <c r="R5" s="32"/>
      <c r="S5" s="32"/>
      <c r="T5" s="34"/>
      <c r="U5" s="22"/>
      <c r="V5" s="22"/>
      <c r="W5" s="22"/>
      <c r="X5" s="22"/>
      <c r="Y5" s="22"/>
      <c r="Z5" s="22"/>
      <c r="AA5" s="22"/>
      <c r="AB5" s="22"/>
    </row>
    <row r="6">
      <c r="A6" s="31"/>
      <c r="B6" s="32"/>
      <c r="C6" s="32"/>
      <c r="D6" s="32"/>
      <c r="E6" s="32"/>
      <c r="F6" s="32"/>
      <c r="G6" s="32"/>
      <c r="H6" s="32"/>
      <c r="I6" s="35"/>
      <c r="J6" s="15"/>
      <c r="K6" s="31"/>
      <c r="L6" s="22"/>
      <c r="M6" s="37" t="s">
        <v>30</v>
      </c>
      <c r="N6" s="39" t="s">
        <v>33</v>
      </c>
      <c r="O6" s="15"/>
      <c r="P6" s="41"/>
      <c r="Q6" s="42"/>
      <c r="R6" s="43"/>
      <c r="S6" s="44" t="s">
        <v>39</v>
      </c>
      <c r="T6" s="45"/>
      <c r="U6" s="22"/>
      <c r="V6" s="22"/>
      <c r="W6" s="22"/>
      <c r="X6" s="22"/>
      <c r="Y6" s="22"/>
      <c r="Z6" s="22"/>
      <c r="AA6" s="22"/>
      <c r="AB6" s="22"/>
    </row>
    <row r="7">
      <c r="A7" s="32"/>
      <c r="B7" s="32"/>
      <c r="C7" s="32"/>
      <c r="D7" s="32"/>
      <c r="E7" s="32"/>
      <c r="F7" s="32"/>
      <c r="G7" s="32"/>
      <c r="H7" s="46"/>
      <c r="I7" s="24"/>
      <c r="J7" s="25"/>
      <c r="K7" s="32"/>
      <c r="L7" s="32"/>
      <c r="M7" s="47"/>
      <c r="N7" s="27"/>
      <c r="O7" s="30"/>
      <c r="P7" s="48" t="s">
        <v>42</v>
      </c>
      <c r="Q7" s="49" t="s">
        <v>45</v>
      </c>
      <c r="R7" s="49" t="s">
        <v>46</v>
      </c>
      <c r="S7" s="49" t="s">
        <v>48</v>
      </c>
      <c r="T7" s="50" t="s">
        <v>50</v>
      </c>
      <c r="U7" s="22"/>
      <c r="V7" s="22"/>
      <c r="W7" s="22"/>
      <c r="X7" s="22"/>
      <c r="Y7" s="22"/>
      <c r="Z7" s="22"/>
      <c r="AA7" s="22"/>
      <c r="AB7" s="22"/>
    </row>
    <row r="8">
      <c r="A8" s="32"/>
      <c r="B8" s="51" t="s">
        <v>51</v>
      </c>
      <c r="C8" s="52" t="s">
        <v>237</v>
      </c>
      <c r="D8" s="53"/>
      <c r="E8" s="53"/>
      <c r="F8" s="53"/>
      <c r="G8" s="53"/>
      <c r="H8" s="54"/>
      <c r="I8" s="24"/>
      <c r="J8" s="25"/>
      <c r="K8" s="32"/>
      <c r="L8" s="46"/>
      <c r="M8" s="46"/>
      <c r="N8" s="46"/>
      <c r="O8" s="46"/>
      <c r="P8" s="56"/>
      <c r="Q8" s="32"/>
      <c r="R8" s="32"/>
      <c r="S8" s="32"/>
      <c r="T8" s="34"/>
      <c r="U8" s="22"/>
      <c r="V8" s="22"/>
      <c r="W8" s="22"/>
      <c r="X8" s="22"/>
      <c r="Y8" s="22"/>
      <c r="Z8" s="22"/>
      <c r="AA8" s="22"/>
      <c r="AB8" s="22"/>
    </row>
    <row r="9">
      <c r="A9" s="32"/>
      <c r="B9" s="57"/>
      <c r="C9" s="24"/>
      <c r="H9" s="58"/>
      <c r="I9" s="24"/>
      <c r="J9" s="25"/>
      <c r="K9" s="59"/>
      <c r="L9" s="60" t="s">
        <v>61</v>
      </c>
      <c r="M9" s="32"/>
      <c r="N9" s="32"/>
      <c r="O9" s="32"/>
      <c r="P9" s="61" t="s">
        <v>242</v>
      </c>
      <c r="T9" s="58"/>
      <c r="U9" s="22"/>
      <c r="V9" s="22"/>
      <c r="W9" s="22"/>
      <c r="X9" s="22"/>
      <c r="Y9" s="22"/>
      <c r="Z9" s="22"/>
      <c r="AA9" s="22"/>
      <c r="AB9" s="22"/>
    </row>
    <row r="10">
      <c r="A10" s="32"/>
      <c r="B10" s="57"/>
      <c r="C10" s="24"/>
      <c r="H10" s="58"/>
      <c r="I10" s="24"/>
      <c r="J10" s="25"/>
      <c r="K10" s="59"/>
      <c r="L10" s="63" t="s">
        <v>64</v>
      </c>
      <c r="M10" s="63" t="s">
        <v>67</v>
      </c>
      <c r="N10" s="66" t="s">
        <v>68</v>
      </c>
      <c r="O10" s="68"/>
      <c r="P10" s="71"/>
      <c r="T10" s="58"/>
      <c r="U10" s="22"/>
      <c r="V10" s="22"/>
      <c r="W10" s="22"/>
      <c r="X10" s="22"/>
      <c r="Y10" s="22"/>
      <c r="Z10" s="22"/>
      <c r="AA10" s="22"/>
      <c r="AB10" s="22"/>
    </row>
    <row customHeight="1" ht="30.0" r="11">
      <c r="A11" s="32"/>
      <c r="B11" s="72"/>
      <c r="C11" s="73"/>
      <c r="D11" s="74"/>
      <c r="E11" s="74"/>
      <c r="F11" s="74"/>
      <c r="G11" s="74"/>
      <c r="H11" s="75"/>
      <c r="I11" s="27"/>
      <c r="J11" s="30"/>
      <c r="K11" s="59"/>
      <c r="L11" s="77" t="s">
        <v>244</v>
      </c>
      <c r="M11" s="77" t="s">
        <v>245</v>
      </c>
      <c r="N11" s="78"/>
      <c r="O11" s="15"/>
      <c r="P11" s="71"/>
      <c r="T11" s="58"/>
      <c r="U11" s="22"/>
      <c r="V11" s="22"/>
      <c r="W11" s="22"/>
      <c r="X11" s="22"/>
      <c r="Y11" s="22"/>
      <c r="Z11" s="22"/>
      <c r="AA11" s="22"/>
      <c r="AB11" s="22"/>
    </row>
    <row r="12">
      <c r="A12" s="32"/>
      <c r="B12" s="79" t="s">
        <v>72</v>
      </c>
      <c r="C12" s="80" t="s">
        <v>247</v>
      </c>
      <c r="D12" s="53"/>
      <c r="E12" s="53"/>
      <c r="F12" s="53"/>
      <c r="G12" s="53"/>
      <c r="H12" s="54"/>
      <c r="I12" s="81" t="s">
        <v>74</v>
      </c>
      <c r="J12" s="82"/>
      <c r="K12" s="59"/>
      <c r="L12" s="83"/>
      <c r="M12" s="83"/>
      <c r="N12" s="71"/>
      <c r="O12" s="25"/>
      <c r="P12" s="71"/>
      <c r="T12" s="58"/>
      <c r="U12" s="22"/>
      <c r="V12" s="22"/>
      <c r="W12" s="22"/>
      <c r="X12" s="22"/>
      <c r="Y12" s="22"/>
      <c r="Z12" s="22"/>
      <c r="AA12" s="22"/>
      <c r="AB12" s="22"/>
    </row>
    <row r="13">
      <c r="A13" s="32"/>
      <c r="B13" s="84"/>
      <c r="C13" s="24"/>
      <c r="H13" s="58"/>
      <c r="I13" s="85" t="s">
        <v>253</v>
      </c>
      <c r="J13" s="86"/>
      <c r="K13" s="59"/>
      <c r="L13" s="83"/>
      <c r="M13" s="83"/>
      <c r="N13" s="71"/>
      <c r="O13" s="25"/>
      <c r="P13" s="71"/>
      <c r="T13" s="58"/>
      <c r="U13" s="22"/>
      <c r="V13" s="22"/>
      <c r="W13" s="22"/>
      <c r="X13" s="22"/>
      <c r="Y13" s="22"/>
      <c r="Z13" s="22"/>
      <c r="AA13" s="22"/>
      <c r="AB13" s="22"/>
    </row>
    <row customHeight="1" ht="30.0" r="14">
      <c r="A14" s="32"/>
      <c r="B14" s="84"/>
      <c r="C14" s="24"/>
      <c r="H14" s="58"/>
      <c r="I14" s="71"/>
      <c r="J14" s="58"/>
      <c r="K14" s="59"/>
      <c r="L14" s="87"/>
      <c r="M14" s="87"/>
      <c r="N14" s="88"/>
      <c r="O14" s="89"/>
      <c r="P14" s="88"/>
      <c r="Q14" s="74"/>
      <c r="R14" s="74"/>
      <c r="S14" s="74"/>
      <c r="T14" s="75"/>
      <c r="U14" s="22"/>
      <c r="V14" s="22"/>
      <c r="W14" s="22"/>
      <c r="X14" s="22"/>
      <c r="Y14" s="22"/>
      <c r="Z14" s="22"/>
      <c r="AA14" s="22"/>
      <c r="AB14" s="22"/>
    </row>
    <row r="15">
      <c r="A15" s="32"/>
      <c r="B15" s="90"/>
      <c r="C15" s="73"/>
      <c r="D15" s="74"/>
      <c r="E15" s="74"/>
      <c r="F15" s="74"/>
      <c r="G15" s="74"/>
      <c r="H15" s="75"/>
      <c r="I15" s="71"/>
      <c r="J15" s="58"/>
      <c r="K15" s="32"/>
      <c r="L15" s="91" t="s">
        <v>77</v>
      </c>
      <c r="M15" s="92"/>
      <c r="N15" s="92"/>
      <c r="O15" s="93"/>
      <c r="P15" s="91" t="s">
        <v>78</v>
      </c>
      <c r="Q15" s="92"/>
      <c r="R15" s="92"/>
      <c r="S15" s="92"/>
      <c r="T15" s="93"/>
      <c r="U15" s="22"/>
      <c r="V15" s="22"/>
      <c r="W15" s="22"/>
      <c r="X15" s="22"/>
      <c r="Y15" s="22"/>
      <c r="Z15" s="22"/>
      <c r="AA15" s="22"/>
      <c r="AB15" s="22"/>
    </row>
    <row r="16">
      <c r="A16" s="32"/>
      <c r="B16" s="79" t="s">
        <v>79</v>
      </c>
      <c r="C16" s="80" t="s">
        <v>256</v>
      </c>
      <c r="D16" s="53"/>
      <c r="E16" s="53"/>
      <c r="F16" s="53"/>
      <c r="G16" s="53"/>
      <c r="H16" s="54"/>
      <c r="I16" s="71"/>
      <c r="J16" s="58"/>
      <c r="K16" s="32"/>
      <c r="L16" s="78" t="s">
        <v>257</v>
      </c>
      <c r="M16" s="9"/>
      <c r="N16" s="9"/>
      <c r="O16" s="86"/>
      <c r="P16" s="78" t="s">
        <v>258</v>
      </c>
      <c r="Q16" s="9"/>
      <c r="R16" s="9"/>
      <c r="S16" s="9"/>
      <c r="T16" s="86"/>
      <c r="U16" s="22"/>
      <c r="V16" s="22"/>
      <c r="W16" s="22"/>
      <c r="X16" s="22"/>
      <c r="Y16" s="22"/>
      <c r="Z16" s="22"/>
      <c r="AA16" s="22"/>
      <c r="AB16" s="22"/>
    </row>
    <row r="17">
      <c r="A17" s="32"/>
      <c r="B17" s="84"/>
      <c r="C17" s="24"/>
      <c r="H17" s="58"/>
      <c r="I17" s="71"/>
      <c r="J17" s="58"/>
      <c r="K17" s="32"/>
      <c r="L17" s="71"/>
      <c r="O17" s="58"/>
      <c r="P17" s="71"/>
      <c r="T17" s="58"/>
      <c r="U17" s="22"/>
      <c r="V17" s="22"/>
      <c r="W17" s="22"/>
      <c r="X17" s="22"/>
      <c r="Y17" s="22"/>
      <c r="Z17" s="22"/>
      <c r="AA17" s="22"/>
      <c r="AB17" s="22"/>
    </row>
    <row r="18">
      <c r="A18" s="32"/>
      <c r="B18" s="84"/>
      <c r="C18" s="24"/>
      <c r="H18" s="58"/>
      <c r="I18" s="71"/>
      <c r="J18" s="58"/>
      <c r="K18" s="32"/>
      <c r="L18" s="71"/>
      <c r="O18" s="58"/>
      <c r="P18" s="71"/>
      <c r="T18" s="58"/>
      <c r="U18" s="22"/>
      <c r="V18" s="22"/>
      <c r="W18" s="22"/>
      <c r="X18" s="22"/>
      <c r="Y18" s="22"/>
      <c r="Z18" s="22"/>
      <c r="AA18" s="22"/>
      <c r="AB18" s="22"/>
    </row>
    <row r="19">
      <c r="A19" s="32"/>
      <c r="B19" s="84"/>
      <c r="C19" s="24"/>
      <c r="H19" s="58"/>
      <c r="I19" s="71"/>
      <c r="J19" s="58"/>
      <c r="K19" s="32"/>
      <c r="L19" s="71"/>
      <c r="O19" s="58"/>
      <c r="P19" s="71"/>
      <c r="T19" s="58"/>
      <c r="U19" s="22"/>
      <c r="V19" s="22"/>
      <c r="W19" s="22"/>
      <c r="X19" s="22"/>
      <c r="Y19" s="22"/>
      <c r="Z19" s="22"/>
      <c r="AA19" s="22"/>
      <c r="AB19" s="22"/>
    </row>
    <row customHeight="1" ht="30.0" r="20">
      <c r="A20" s="32"/>
      <c r="B20" s="90"/>
      <c r="C20" s="73"/>
      <c r="D20" s="74"/>
      <c r="E20" s="74"/>
      <c r="F20" s="74"/>
      <c r="G20" s="74"/>
      <c r="H20" s="75"/>
      <c r="I20" s="71"/>
      <c r="J20" s="58"/>
      <c r="K20" s="32"/>
      <c r="L20" s="71"/>
      <c r="O20" s="58"/>
      <c r="P20" s="71"/>
      <c r="T20" s="58"/>
      <c r="U20" s="22"/>
      <c r="V20" s="22"/>
      <c r="W20" s="22"/>
      <c r="X20" s="22"/>
      <c r="Y20" s="22"/>
      <c r="Z20" s="22"/>
      <c r="AA20" s="22"/>
      <c r="AB20" s="22"/>
    </row>
    <row customHeight="1" ht="15.75" r="21">
      <c r="A21" s="32"/>
      <c r="B21" s="94" t="s">
        <v>83</v>
      </c>
      <c r="C21" s="95"/>
      <c r="D21" s="95"/>
      <c r="E21" s="95"/>
      <c r="F21" s="96"/>
      <c r="G21" s="97"/>
      <c r="H21" s="98"/>
      <c r="I21" s="71"/>
      <c r="J21" s="58"/>
      <c r="K21" s="32"/>
      <c r="L21" s="71"/>
      <c r="O21" s="58"/>
      <c r="P21" s="71"/>
      <c r="T21" s="58"/>
      <c r="U21" s="22"/>
      <c r="V21" s="22"/>
      <c r="W21" s="22"/>
      <c r="X21" s="22"/>
      <c r="Y21" s="22"/>
      <c r="Z21" s="22"/>
      <c r="AA21" s="22"/>
      <c r="AB21" s="22"/>
    </row>
    <row customHeight="1" ht="15.75" r="22">
      <c r="A22" s="32"/>
      <c r="B22" s="99" t="s">
        <v>84</v>
      </c>
      <c r="C22" s="141" t="s">
        <v>86</v>
      </c>
      <c r="D22" s="12"/>
      <c r="E22" s="12"/>
      <c r="F22" s="12"/>
      <c r="G22" s="12"/>
      <c r="H22" s="101"/>
      <c r="I22" s="71"/>
      <c r="J22" s="58"/>
      <c r="K22" s="32"/>
      <c r="L22" s="71"/>
      <c r="O22" s="58"/>
      <c r="P22" s="71"/>
      <c r="T22" s="58"/>
      <c r="U22" s="22"/>
      <c r="V22" s="22"/>
      <c r="W22" s="22"/>
      <c r="X22" s="22"/>
      <c r="Y22" s="22"/>
      <c r="Z22" s="22"/>
      <c r="AA22" s="22"/>
      <c r="AB22" s="22"/>
    </row>
    <row customHeight="1" ht="15.75" r="23">
      <c r="A23" s="32"/>
      <c r="B23" s="102"/>
      <c r="C23" s="9"/>
      <c r="D23" s="9"/>
      <c r="E23" s="15"/>
      <c r="F23" s="103" t="s">
        <v>87</v>
      </c>
      <c r="G23" s="12"/>
      <c r="H23" s="101"/>
      <c r="I23" s="71"/>
      <c r="J23" s="58"/>
      <c r="K23" s="32"/>
      <c r="L23" s="71"/>
      <c r="O23" s="58"/>
      <c r="P23" s="71"/>
      <c r="T23" s="58"/>
      <c r="U23" s="22"/>
      <c r="V23" s="22"/>
      <c r="W23" s="22"/>
      <c r="X23" s="22"/>
      <c r="Y23" s="22"/>
      <c r="Z23" s="22"/>
      <c r="AA23" s="22"/>
      <c r="AB23" s="22"/>
    </row>
    <row customHeight="1" ht="30.0" r="24">
      <c r="A24" s="32"/>
      <c r="B24" s="71"/>
      <c r="E24" s="25"/>
      <c r="F24" s="142" t="s">
        <v>268</v>
      </c>
      <c r="G24" s="9"/>
      <c r="H24" s="86"/>
      <c r="I24" s="71"/>
      <c r="J24" s="58"/>
      <c r="K24" s="32"/>
      <c r="L24" s="71"/>
      <c r="O24" s="58"/>
      <c r="P24" s="71"/>
      <c r="T24" s="58"/>
      <c r="U24" s="22"/>
      <c r="V24" s="22"/>
      <c r="W24" s="22"/>
      <c r="X24" s="22"/>
      <c r="Y24" s="22"/>
      <c r="Z24" s="22"/>
      <c r="AA24" s="22"/>
      <c r="AB24" s="22"/>
    </row>
    <row customHeight="1" ht="15.75" r="25">
      <c r="A25" s="32"/>
      <c r="B25" s="71"/>
      <c r="E25" s="25"/>
      <c r="F25" s="24"/>
      <c r="H25" s="58"/>
      <c r="I25" s="71"/>
      <c r="J25" s="58"/>
      <c r="K25" s="32"/>
      <c r="L25" s="71"/>
      <c r="O25" s="58"/>
      <c r="P25" s="71"/>
      <c r="T25" s="58"/>
      <c r="U25" s="22"/>
      <c r="V25" s="22"/>
      <c r="W25" s="22"/>
      <c r="X25" s="22"/>
      <c r="Y25" s="22"/>
      <c r="Z25" s="22"/>
      <c r="AA25" s="22"/>
      <c r="AB25" s="22"/>
    </row>
    <row customHeight="1" ht="15.75" r="26">
      <c r="A26" s="32"/>
      <c r="B26" s="71"/>
      <c r="E26" s="25"/>
      <c r="F26" s="24"/>
      <c r="H26" s="58"/>
      <c r="I26" s="71"/>
      <c r="J26" s="58"/>
      <c r="K26" s="32"/>
      <c r="L26" s="71"/>
      <c r="O26" s="58"/>
      <c r="P26" s="71"/>
      <c r="T26" s="58"/>
      <c r="U26" s="22"/>
      <c r="V26" s="22"/>
      <c r="W26" s="22"/>
      <c r="X26" s="22"/>
      <c r="Y26" s="22"/>
      <c r="Z26" s="22"/>
      <c r="AA26" s="22"/>
      <c r="AB26" s="22"/>
    </row>
    <row customHeight="1" ht="15.75" r="27">
      <c r="A27" s="32"/>
      <c r="B27" s="71"/>
      <c r="E27" s="25"/>
      <c r="F27" s="24"/>
      <c r="H27" s="58"/>
      <c r="I27" s="71"/>
      <c r="J27" s="58"/>
      <c r="K27" s="32"/>
      <c r="L27" s="88"/>
      <c r="M27" s="74"/>
      <c r="N27" s="74"/>
      <c r="O27" s="75"/>
      <c r="P27" s="88"/>
      <c r="Q27" s="74"/>
      <c r="R27" s="74"/>
      <c r="S27" s="74"/>
      <c r="T27" s="75"/>
      <c r="U27" s="22"/>
      <c r="V27" s="22"/>
      <c r="W27" s="22"/>
      <c r="X27" s="22"/>
      <c r="Y27" s="22"/>
      <c r="Z27" s="22"/>
      <c r="AA27" s="22"/>
      <c r="AB27" s="22"/>
    </row>
    <row customHeight="1" ht="15.75" r="28">
      <c r="A28" s="32"/>
      <c r="B28" s="71"/>
      <c r="E28" s="25"/>
      <c r="F28" s="24"/>
      <c r="H28" s="58"/>
      <c r="I28" s="71"/>
      <c r="J28" s="58"/>
      <c r="K28" s="32"/>
      <c r="L28" s="91" t="s">
        <v>89</v>
      </c>
      <c r="M28" s="92"/>
      <c r="N28" s="92"/>
      <c r="O28" s="93"/>
      <c r="P28" s="91" t="s">
        <v>90</v>
      </c>
      <c r="Q28" s="92"/>
      <c r="R28" s="92"/>
      <c r="S28" s="92"/>
      <c r="T28" s="93"/>
      <c r="U28" s="22"/>
      <c r="V28" s="22"/>
      <c r="W28" s="22"/>
      <c r="X28" s="22"/>
      <c r="Y28" s="22"/>
      <c r="Z28" s="22"/>
      <c r="AA28" s="22"/>
      <c r="AB28" s="22"/>
    </row>
    <row customHeight="1" ht="15.75" r="29">
      <c r="A29" s="32"/>
      <c r="B29" s="71"/>
      <c r="E29" s="25"/>
      <c r="F29" s="24"/>
      <c r="H29" s="58"/>
      <c r="I29" s="88"/>
      <c r="J29" s="75"/>
      <c r="K29" s="32"/>
      <c r="L29" s="56"/>
      <c r="M29" s="105" t="s">
        <v>273</v>
      </c>
      <c r="N29" s="9"/>
      <c r="O29" s="86"/>
      <c r="P29" s="171" t="str">
        <f>=HYPERLINK("https://naiades.eaufrance.fr/acces-donnees%23/hydrobiologie", "Naïades")</f>
      </c>
      <c r="Q29" s="12"/>
      <c r="R29" s="68"/>
      <c r="S29" s="143" t="inlineStr">
        <is>
          <t/>
        </is>
      </c>
      <c r="T29" s="101"/>
      <c r="U29" s="22"/>
      <c r="V29" s="22"/>
      <c r="W29" s="22"/>
      <c r="X29" s="22"/>
      <c r="Y29" s="22"/>
      <c r="Z29" s="22"/>
      <c r="AA29" s="22"/>
      <c r="AB29" s="22"/>
    </row>
    <row customHeight="1" ht="15.0" r="30">
      <c r="A30" s="32"/>
      <c r="B30" s="71"/>
      <c r="E30" s="25"/>
      <c r="F30" s="24"/>
      <c r="H30" s="58"/>
      <c r="I30" s="108" t="s">
        <v>96</v>
      </c>
      <c r="J30" s="98"/>
      <c r="K30" s="32"/>
      <c r="L30" s="56"/>
      <c r="M30" s="24"/>
      <c r="O30" s="58"/>
      <c r="P30" s="106"/>
      <c r="Q30" s="12"/>
      <c r="R30" s="68"/>
      <c r="S30" s="107"/>
      <c r="T30" s="101"/>
      <c r="U30" s="22"/>
      <c r="V30" s="22"/>
      <c r="W30" s="22"/>
      <c r="X30" s="22"/>
      <c r="Y30" s="22"/>
      <c r="Z30" s="22"/>
      <c r="AA30" s="22"/>
      <c r="AB30" s="22"/>
    </row>
    <row customHeight="1" ht="15.75" r="31">
      <c r="A31" s="32"/>
      <c r="B31" s="71"/>
      <c r="E31" s="25"/>
      <c r="F31" s="24"/>
      <c r="H31" s="58"/>
      <c r="I31" s="85" t="s">
        <v>267</v>
      </c>
      <c r="J31" s="86"/>
      <c r="K31" s="32"/>
      <c r="L31" s="56"/>
      <c r="M31" s="24"/>
      <c r="O31" s="58"/>
      <c r="P31" s="106"/>
      <c r="Q31" s="12"/>
      <c r="R31" s="68"/>
      <c r="S31" s="107"/>
      <c r="T31" s="101"/>
      <c r="U31" s="22"/>
      <c r="V31" s="22"/>
      <c r="W31" s="22"/>
      <c r="X31" s="22"/>
      <c r="Y31" s="22"/>
      <c r="Z31" s="22"/>
      <c r="AA31" s="22"/>
      <c r="AB31" s="22"/>
    </row>
    <row customHeight="1" ht="15.75" r="32">
      <c r="A32" s="32"/>
      <c r="B32" s="71"/>
      <c r="E32" s="25"/>
      <c r="F32" s="24"/>
      <c r="H32" s="58"/>
      <c r="I32" s="71"/>
      <c r="J32" s="58"/>
      <c r="K32" s="32"/>
      <c r="L32" s="56"/>
      <c r="M32" s="24"/>
      <c r="O32" s="58"/>
      <c r="P32" s="106"/>
      <c r="Q32" s="12"/>
      <c r="R32" s="68"/>
      <c r="S32" s="107"/>
      <c r="T32" s="101"/>
      <c r="U32" s="22"/>
      <c r="V32" s="22"/>
      <c r="W32" s="22"/>
      <c r="X32" s="22"/>
      <c r="Y32" s="22"/>
      <c r="Z32" s="22"/>
      <c r="AA32" s="22"/>
      <c r="AB32" s="22"/>
    </row>
    <row customHeight="1" ht="15.75" r="33">
      <c r="A33" s="32"/>
      <c r="B33" s="71"/>
      <c r="E33" s="25"/>
      <c r="F33" s="24"/>
      <c r="H33" s="58"/>
      <c r="I33" s="71"/>
      <c r="J33" s="58"/>
      <c r="K33" s="32"/>
      <c r="L33" s="56"/>
      <c r="M33" s="24"/>
      <c r="O33" s="58"/>
      <c r="P33" s="106"/>
      <c r="Q33" s="12"/>
      <c r="R33" s="68"/>
      <c r="S33" s="107"/>
      <c r="T33" s="101"/>
      <c r="U33" s="22"/>
      <c r="V33" s="22"/>
      <c r="W33" s="22"/>
      <c r="X33" s="22"/>
      <c r="Y33" s="22"/>
      <c r="Z33" s="22"/>
      <c r="AA33" s="22"/>
      <c r="AB33" s="22"/>
    </row>
    <row customHeight="1" ht="15.75" r="34">
      <c r="A34" s="32"/>
      <c r="B34" s="71"/>
      <c r="E34" s="25"/>
      <c r="F34" s="24"/>
      <c r="H34" s="58"/>
      <c r="I34" s="71"/>
      <c r="J34" s="58"/>
      <c r="K34" s="32"/>
      <c r="L34" s="56"/>
      <c r="M34" s="24"/>
      <c r="O34" s="58"/>
      <c r="P34" s="106"/>
      <c r="Q34" s="12"/>
      <c r="R34" s="68"/>
      <c r="S34" s="107"/>
      <c r="T34" s="101"/>
      <c r="U34" s="22"/>
      <c r="V34" s="22"/>
      <c r="W34" s="22"/>
      <c r="X34" s="22"/>
      <c r="Y34" s="22"/>
      <c r="Z34" s="22"/>
      <c r="AA34" s="22"/>
      <c r="AB34" s="22"/>
    </row>
    <row customHeight="1" ht="15.75" r="35">
      <c r="A35" s="32"/>
      <c r="B35" s="88"/>
      <c r="C35" s="74"/>
      <c r="D35" s="74"/>
      <c r="E35" s="89"/>
      <c r="F35" s="73"/>
      <c r="G35" s="74"/>
      <c r="H35" s="75"/>
      <c r="I35" s="71"/>
      <c r="J35" s="58"/>
      <c r="K35" s="32"/>
      <c r="L35" s="56"/>
      <c r="M35" s="24"/>
      <c r="O35" s="58"/>
      <c r="P35" s="106"/>
      <c r="Q35" s="12"/>
      <c r="R35" s="68"/>
      <c r="S35" s="107"/>
      <c r="T35" s="101"/>
      <c r="U35" s="22"/>
      <c r="V35" s="22"/>
      <c r="W35" s="22"/>
      <c r="X35" s="22"/>
      <c r="Y35" s="22"/>
      <c r="Z35" s="22"/>
      <c r="AA35" s="22"/>
      <c r="AB35" s="22"/>
    </row>
    <row customHeight="1" ht="15.75" r="36">
      <c r="A36" s="32"/>
      <c r="B36" s="94" t="s">
        <v>100</v>
      </c>
      <c r="C36" s="95"/>
      <c r="D36" s="95"/>
      <c r="E36" s="96"/>
      <c r="F36" s="110"/>
      <c r="G36" s="110"/>
      <c r="H36" s="110"/>
      <c r="I36" s="71"/>
      <c r="J36" s="58"/>
      <c r="K36" s="32"/>
      <c r="L36" s="56"/>
      <c r="M36" s="24"/>
      <c r="O36" s="58"/>
      <c r="P36" s="106"/>
      <c r="Q36" s="12"/>
      <c r="R36" s="68"/>
      <c r="S36" s="107"/>
      <c r="T36" s="101"/>
      <c r="U36" s="22"/>
      <c r="V36" s="22"/>
      <c r="W36" s="22"/>
      <c r="X36" s="22"/>
      <c r="Y36" s="22"/>
      <c r="Z36" s="22"/>
      <c r="AA36" s="22"/>
      <c r="AB36" s="22"/>
    </row>
    <row customHeight="1" ht="15.75" r="37">
      <c r="A37" s="32"/>
      <c r="B37" s="84"/>
      <c r="C37" s="111" t="s">
        <v>101</v>
      </c>
      <c r="D37" s="111" t="s">
        <v>102</v>
      </c>
      <c r="E37" s="111" t="s">
        <v>103</v>
      </c>
      <c r="F37" s="111" t="s">
        <v>104</v>
      </c>
      <c r="G37" s="111" t="s">
        <v>103</v>
      </c>
      <c r="H37" s="111" t="s">
        <v>101</v>
      </c>
      <c r="I37" s="71"/>
      <c r="J37" s="58"/>
      <c r="K37" s="32"/>
      <c r="L37" s="56"/>
      <c r="M37" s="24"/>
      <c r="O37" s="58"/>
      <c r="P37" s="106"/>
      <c r="Q37" s="12"/>
      <c r="R37" s="68"/>
      <c r="S37" s="107"/>
      <c r="T37" s="101"/>
      <c r="U37" s="22"/>
      <c r="V37" s="22"/>
      <c r="W37" s="22"/>
      <c r="X37" s="22"/>
      <c r="Y37" s="22"/>
      <c r="Z37" s="22"/>
      <c r="AA37" s="22"/>
      <c r="AB37" s="22"/>
    </row>
    <row customHeight="1" ht="12.75" r="38">
      <c r="A38" s="32"/>
      <c r="B38" s="112" t="s">
        <v>274</v>
      </c>
      <c r="C38" s="113"/>
      <c r="D38" s="113"/>
      <c r="E38" s="113"/>
      <c r="F38" s="113"/>
      <c r="G38" s="113" t="s">
        <v>39</v>
      </c>
      <c r="H38" s="113" t="s">
        <v>39</v>
      </c>
      <c r="I38" s="71"/>
      <c r="J38" s="58"/>
      <c r="K38" s="32"/>
      <c r="L38" s="56"/>
      <c r="M38" s="24"/>
      <c r="O38" s="58"/>
      <c r="P38" s="106"/>
      <c r="Q38" s="12"/>
      <c r="R38" s="68"/>
      <c r="S38" s="107"/>
      <c r="T38" s="101"/>
      <c r="U38" s="22"/>
      <c r="V38" s="22"/>
      <c r="W38" s="22"/>
      <c r="X38" s="22"/>
      <c r="Y38" s="22"/>
      <c r="Z38" s="22"/>
      <c r="AA38" s="22"/>
      <c r="AB38" s="22"/>
    </row>
    <row customHeight="1" ht="12.75" r="39">
      <c r="A39" s="32"/>
      <c r="B39" s="112" t="s">
        <v>289</v>
      </c>
      <c r="C39" s="114" t="s">
        <v>39</v>
      </c>
      <c r="D39" s="114" t="s">
        <v>39</v>
      </c>
      <c r="E39" s="114" t="s">
        <v>39</v>
      </c>
      <c r="F39" s="114" t="s">
        <v>39</v>
      </c>
      <c r="G39" s="114" t="s">
        <v>39</v>
      </c>
      <c r="H39" s="114" t="s">
        <v>39</v>
      </c>
      <c r="I39" s="71"/>
      <c r="J39" s="58"/>
      <c r="K39" s="32"/>
      <c r="L39" s="56"/>
      <c r="M39" s="24"/>
      <c r="O39" s="58"/>
      <c r="P39" s="106"/>
      <c r="Q39" s="12"/>
      <c r="R39" s="68"/>
      <c r="S39" s="107"/>
      <c r="T39" s="101"/>
      <c r="U39" s="22"/>
      <c r="V39" s="22"/>
      <c r="W39" s="22"/>
      <c r="X39" s="22"/>
      <c r="Y39" s="22"/>
      <c r="Z39" s="22"/>
      <c r="AA39" s="22"/>
      <c r="AB39" s="22"/>
    </row>
    <row customHeight="1" ht="12.75" r="40">
      <c r="A40" s="32"/>
      <c r="B40" s="112"/>
      <c r="C40" s="114"/>
      <c r="D40" s="114"/>
      <c r="E40" s="114"/>
      <c r="F40" s="114"/>
      <c r="G40" s="114"/>
      <c r="H40" s="114"/>
      <c r="I40" s="71"/>
      <c r="J40" s="58"/>
      <c r="K40" s="32"/>
      <c r="L40" s="56"/>
      <c r="M40" s="24"/>
      <c r="O40" s="58"/>
      <c r="P40" s="106"/>
      <c r="Q40" s="12"/>
      <c r="R40" s="68"/>
      <c r="S40" s="107"/>
      <c r="T40" s="101"/>
      <c r="U40" s="22"/>
      <c r="V40" s="22"/>
      <c r="W40" s="22"/>
      <c r="X40" s="22"/>
      <c r="Y40" s="22"/>
      <c r="Z40" s="22"/>
      <c r="AA40" s="22"/>
      <c r="AB40" s="22"/>
    </row>
    <row customHeight="1" ht="15.75" r="41">
      <c r="A41" s="32"/>
      <c r="B41" s="84"/>
      <c r="C41" s="111" t="s">
        <v>101</v>
      </c>
      <c r="D41" s="111" t="s">
        <v>104</v>
      </c>
      <c r="E41" s="111" t="s">
        <v>108</v>
      </c>
      <c r="F41" s="111" t="s">
        <v>109</v>
      </c>
      <c r="G41" s="111" t="s">
        <v>110</v>
      </c>
      <c r="H41" s="111" t="s">
        <v>111</v>
      </c>
      <c r="I41" s="71"/>
      <c r="J41" s="58"/>
      <c r="K41" s="32"/>
      <c r="L41" s="56"/>
      <c r="M41" s="24"/>
      <c r="O41" s="58"/>
      <c r="P41" s="106"/>
      <c r="Q41" s="12"/>
      <c r="R41" s="68"/>
      <c r="S41" s="107"/>
      <c r="T41" s="101"/>
      <c r="U41" s="22"/>
      <c r="V41" s="22"/>
      <c r="W41" s="22"/>
      <c r="X41" s="22"/>
      <c r="Y41" s="22"/>
      <c r="Z41" s="22"/>
      <c r="AA41" s="22"/>
      <c r="AB41" s="22"/>
    </row>
    <row customHeight="1" ht="12.75" r="42">
      <c r="A42" s="32"/>
      <c r="B42" s="112" t="s">
        <v>274</v>
      </c>
      <c r="C42" s="113" t="s">
        <v>39</v>
      </c>
      <c r="D42" s="113" t="s">
        <v>39</v>
      </c>
      <c r="E42" s="113" t="s">
        <v>39</v>
      </c>
      <c r="F42" s="113"/>
      <c r="G42" s="113"/>
      <c r="H42" s="113"/>
      <c r="I42" s="71"/>
      <c r="J42" s="58"/>
      <c r="K42" s="32"/>
      <c r="L42" s="56"/>
      <c r="M42" s="27"/>
      <c r="N42" s="29"/>
      <c r="O42" s="115"/>
      <c r="P42" s="116"/>
      <c r="Q42" s="117"/>
      <c r="R42" s="118"/>
      <c r="S42" s="119"/>
      <c r="T42" s="120"/>
      <c r="U42" s="22"/>
      <c r="V42" s="22"/>
      <c r="W42" s="22"/>
      <c r="X42" s="22"/>
      <c r="Y42" s="22"/>
      <c r="Z42" s="22"/>
      <c r="AA42" s="22"/>
      <c r="AB42" s="22"/>
    </row>
    <row customHeight="1" ht="12.75" r="43">
      <c r="A43" s="32"/>
      <c r="B43" s="112" t="s">
        <v>289</v>
      </c>
      <c r="C43" s="113"/>
      <c r="D43" s="113"/>
      <c r="E43" s="113" t="s">
        <v>39</v>
      </c>
      <c r="F43" s="113" t="s">
        <v>39</v>
      </c>
      <c r="G43" s="113" t="s">
        <v>39</v>
      </c>
      <c r="H43" s="113" t="s">
        <v>39</v>
      </c>
      <c r="I43" s="71"/>
      <c r="J43" s="58"/>
      <c r="K43" s="32"/>
      <c r="L43" s="91" t="s">
        <v>112</v>
      </c>
      <c r="M43" s="92"/>
      <c r="N43" s="92"/>
      <c r="O43" s="92"/>
      <c r="P43" s="32"/>
      <c r="Q43" s="32"/>
      <c r="R43" s="32"/>
      <c r="S43" s="32"/>
      <c r="T43" s="59"/>
      <c r="U43" s="22"/>
      <c r="V43" s="22"/>
      <c r="W43" s="22"/>
      <c r="X43" s="22"/>
      <c r="Y43" s="22"/>
      <c r="Z43" s="22"/>
      <c r="AA43" s="22"/>
      <c r="AB43" s="22"/>
    </row>
    <row customHeight="1" ht="12.75" r="44">
      <c r="A44" s="32"/>
      <c r="B44" s="112"/>
      <c r="C44" s="114"/>
      <c r="D44" s="114"/>
      <c r="E44" s="114"/>
      <c r="F44" s="114"/>
      <c r="G44" s="114"/>
      <c r="H44" s="114"/>
      <c r="I44" s="71"/>
      <c r="J44" s="58"/>
      <c r="K44" s="32"/>
      <c r="L44" s="78"/>
      <c r="M44" s="9"/>
      <c r="N44" s="9"/>
      <c r="O44" s="9"/>
      <c r="P44" s="9"/>
      <c r="Q44" s="9"/>
      <c r="R44" s="9"/>
      <c r="S44" s="9"/>
      <c r="T44" s="86"/>
      <c r="U44" s="22"/>
      <c r="V44" s="22"/>
      <c r="W44" s="22"/>
      <c r="X44" s="22"/>
      <c r="Y44" s="22"/>
      <c r="Z44" s="22"/>
      <c r="AA44" s="22"/>
      <c r="AB44" s="22"/>
    </row>
    <row customHeight="1" ht="15.75" r="45">
      <c r="A45" s="32"/>
      <c r="B45" s="121"/>
      <c r="C45" s="9"/>
      <c r="D45" s="9"/>
      <c r="E45" s="9"/>
      <c r="F45" s="9"/>
      <c r="G45" s="9"/>
      <c r="H45" s="86"/>
      <c r="I45" s="71"/>
      <c r="J45" s="58"/>
      <c r="K45" s="32"/>
      <c r="L45" s="71"/>
      <c r="T45" s="58"/>
      <c r="U45" s="22"/>
      <c r="V45" s="22"/>
      <c r="W45" s="22"/>
      <c r="X45" s="22"/>
      <c r="Y45" s="22"/>
      <c r="Z45" s="22"/>
      <c r="AA45" s="22"/>
      <c r="AB45" s="22"/>
    </row>
    <row customHeight="1" ht="15.75" r="46">
      <c r="A46" s="32"/>
      <c r="B46" s="88"/>
      <c r="C46" s="74"/>
      <c r="D46" s="74"/>
      <c r="E46" s="74"/>
      <c r="F46" s="74"/>
      <c r="G46" s="74"/>
      <c r="H46" s="75"/>
      <c r="I46" s="88"/>
      <c r="J46" s="75"/>
      <c r="K46" s="32"/>
      <c r="L46" s="122"/>
      <c r="M46" s="29"/>
      <c r="N46" s="29"/>
      <c r="O46" s="29"/>
      <c r="P46" s="29"/>
      <c r="Q46" s="29"/>
      <c r="R46" s="29"/>
      <c r="S46" s="29"/>
      <c r="T46" s="115"/>
      <c r="U46" s="22"/>
      <c r="V46" s="22"/>
      <c r="W46" s="22"/>
      <c r="X46" s="22"/>
      <c r="Y46" s="22"/>
      <c r="Z46" s="22"/>
      <c r="AA46" s="22"/>
      <c r="AB46" s="22"/>
    </row>
    <row customHeight="1" ht="15.75" r="47">
      <c r="A47" s="123" t="s">
        <v>113</v>
      </c>
      <c r="B47" s="5"/>
      <c r="C47" s="169" t="str">
        <f>=HYPERLINK("https://ofb.gouv.fr/surveillance-de-la-qualite-de-eau-chimique-ecologique-dans-le-cadre-dce", "Surveillance de la qualité de l’eau dans le cadre DCE")</f>
      </c>
      <c r="D47" s="95"/>
      <c r="E47" s="95"/>
      <c r="F47" s="96"/>
      <c r="G47" s="147" t="inlineStr">
        <is>
          <t/>
        </is>
      </c>
      <c r="H47" s="95"/>
      <c r="I47" s="95"/>
      <c r="J47" s="96"/>
      <c r="K47" s="125" t="s">
        <v>113</v>
      </c>
      <c r="L47" s="68"/>
      <c r="M47" s="126"/>
      <c r="N47" s="12"/>
      <c r="O47" s="68"/>
      <c r="P47" s="126"/>
      <c r="Q47" s="12"/>
      <c r="R47" s="12"/>
      <c r="S47" s="12"/>
      <c r="T47" s="68"/>
      <c r="U47" s="22"/>
      <c r="V47" s="22"/>
      <c r="W47" s="22"/>
      <c r="X47" s="22"/>
      <c r="Y47" s="22"/>
      <c r="Z47" s="22"/>
      <c r="AA47" s="22"/>
      <c r="AB47" s="22"/>
    </row>
    <row customHeight="1" ht="15.75" r="48">
      <c r="A48" s="5"/>
      <c r="B48" s="5"/>
      <c r="C48" s="170" t="str">
        <f>=HYPERLINK("https://ofb.gouv.fr/les-laboratoires-hydrobiologie", "Les laboratoires d'hydrobiologie")</f>
      </c>
      <c r="D48" s="12"/>
      <c r="E48" s="12"/>
      <c r="F48" s="68"/>
      <c r="G48" s="155" t="inlineStr">
        <is>
          <t/>
        </is>
      </c>
      <c r="H48" s="12"/>
      <c r="I48" s="12"/>
      <c r="J48" s="68"/>
      <c r="K48" s="5"/>
      <c r="L48" s="5"/>
      <c r="M48" s="126"/>
      <c r="N48" s="12"/>
      <c r="O48" s="68"/>
      <c r="P48" s="126"/>
      <c r="Q48" s="12"/>
      <c r="R48" s="12"/>
      <c r="S48" s="12"/>
      <c r="T48" s="68"/>
      <c r="U48" s="22"/>
      <c r="V48" s="22"/>
      <c r="W48" s="22"/>
      <c r="X48" s="22"/>
      <c r="Y48" s="22"/>
      <c r="Z48" s="22"/>
      <c r="AA48" s="22"/>
      <c r="AB48" s="22"/>
    </row>
    <row customHeight="1" ht="15.75" r="49">
      <c r="A49" s="157">
        <v>45933.0</v>
      </c>
      <c r="B49" s="68"/>
      <c r="C49" s="170" t="str">
        <f>=HYPERLINK("https://srcidf-hydrobioidf.share.connect.posit.cloud/", "Suivis hydrobiologiques en Île-de-France")</f>
      </c>
      <c r="D49" s="12"/>
      <c r="E49" s="12"/>
      <c r="F49" s="68"/>
      <c r="G49" s="155" t="inlineStr">
        <is>
          <t/>
        </is>
      </c>
      <c r="H49" s="12"/>
      <c r="I49" s="12"/>
      <c r="J49" s="68"/>
      <c r="K49" s="5"/>
      <c r="L49" s="5"/>
      <c r="M49" s="126"/>
      <c r="N49" s="12"/>
      <c r="O49" s="68"/>
      <c r="P49" s="126"/>
      <c r="Q49" s="12"/>
      <c r="R49" s="12"/>
      <c r="S49" s="12"/>
      <c r="T49" s="68"/>
      <c r="U49" s="22"/>
      <c r="V49" s="22"/>
      <c r="W49" s="22"/>
      <c r="X49" s="22"/>
      <c r="Y49" s="22"/>
      <c r="Z49" s="22"/>
      <c r="AA49" s="22"/>
      <c r="AB49" s="22"/>
    </row>
    <row customHeight="1" ht="15.75"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customHeight="1" ht="15.75"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customHeight="1" ht="15.75"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customHeight="1" ht="15.75"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customHeight="1" ht="15.75"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customHeight="1" ht="15.75"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row>
    <row customHeight="1" ht="15.75"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row>
    <row customHeight="1" ht="15.75"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row>
    <row customHeight="1" ht="15.75"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row>
    <row customHeight="1" ht="15.75"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customHeight="1" ht="15.75"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row>
    <row customHeight="1" ht="15.75"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row>
    <row customHeight="1" ht="15.75"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customHeight="1" ht="15.75"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row>
    <row customHeight="1" ht="15.75"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row>
    <row customHeight="1" ht="15.75"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row>
    <row customHeight="1" ht="15.75"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row>
    <row customHeight="1" ht="15.75"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row>
    <row customHeight="1" ht="15.75"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row>
    <row customHeight="1" ht="15.75"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row>
    <row customHeight="1" ht="15.75"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row>
    <row customHeight="1" ht="15.75"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row>
    <row customHeight="1" ht="15.75"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row>
    <row customHeight="1" ht="15.75"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row>
    <row customHeight="1" ht="15.75"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row>
    <row customHeight="1" ht="15.75"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row>
    <row customHeight="1" ht="15.75"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row>
    <row customHeight="1" ht="15.75"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row>
    <row customHeight="1" ht="15.75"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row>
    <row customHeight="1" ht="15.75"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row>
    <row customHeight="1" ht="15.75"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row>
    <row customHeight="1" ht="15.75"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row>
    <row customHeight="1" ht="15.75"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row>
    <row customHeight="1" ht="15.75"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row>
    <row customHeight="1" ht="15.75"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row>
    <row customHeight="1" ht="15.75"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row>
    <row customHeight="1" ht="15.75"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row>
    <row customHeight="1" ht="15.75"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row>
    <row customHeight="1" ht="15.75"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row>
    <row customHeight="1" ht="15.75"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row>
    <row customHeight="1" ht="15.75"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customHeight="1" ht="15.75"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customHeight="1" ht="15.75"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customHeight="1" ht="15.75"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customHeight="1" ht="15.75"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customHeight="1" ht="15.75"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customHeight="1" ht="15.75"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customHeight="1" ht="15.75"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customHeight="1" ht="15.75"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customHeight="1" ht="15.75"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customHeight="1" ht="15.75"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customHeight="1" ht="15.75"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customHeight="1" ht="15.75"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customHeight="1" ht="15.75"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customHeight="1" ht="15.75"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customHeight="1" ht="15.75"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customHeight="1" ht="15.75"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customHeight="1" ht="15.75"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customHeight="1" ht="15.75"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customHeight="1" ht="15.75"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customHeight="1" ht="15.75"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customHeight="1" ht="15.75"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customHeight="1" ht="15.75"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customHeight="1" ht="15.75"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customHeight="1" ht="15.75"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customHeight="1" ht="15.75"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customHeight="1" ht="15.75"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customHeight="1" ht="15.75"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customHeight="1" ht="15.75"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customHeight="1" ht="15.75"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customHeight="1" ht="15.75"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customHeight="1" ht="15.75"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customHeight="1" ht="15.75"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customHeight="1" ht="15.75"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customHeight="1" ht="15.75"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customHeight="1" ht="15.75"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customHeight="1" ht="15.75"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customHeight="1" ht="15.75"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customHeight="1" ht="15.75"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customHeight="1" ht="15.75"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customHeight="1" ht="15.75"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customHeight="1" ht="15.75"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customHeight="1" ht="15.75"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customHeight="1" ht="15.75"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customHeight="1" ht="15.75"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customHeight="1" ht="15.75"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customHeight="1" ht="15.75"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customHeight="1" ht="15.75"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customHeight="1" ht="15.75"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customHeight="1" ht="15.75"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customHeight="1" ht="15.75"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customHeight="1" ht="15.75"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customHeight="1" ht="15.75"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customHeight="1" ht="15.75"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customHeight="1" ht="15.75"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customHeight="1" ht="15.75"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customHeight="1" ht="15.75"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customHeight="1" ht="15.75"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customHeight="1" ht="15.75"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customHeight="1" ht="15.75"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customHeight="1" ht="15.75"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customHeight="1" ht="15.75"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customHeight="1" ht="15.75"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customHeight="1" ht="15.75"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customHeight="1" ht="15.75"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customHeight="1" ht="15.75"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customHeight="1" ht="15.75"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customHeight="1" ht="15.75"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customHeight="1" ht="15.75"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customHeight="1" ht="15.75"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customHeight="1" ht="15.75"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customHeight="1" ht="15.75"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customHeight="1" ht="15.75"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customHeight="1" ht="15.75"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customHeight="1" ht="15.75"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customHeight="1" ht="15.75"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customHeight="1" ht="15.75"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customHeight="1" ht="15.75"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customHeight="1" ht="15.75"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customHeight="1" ht="15.75"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customHeight="1" ht="15.75"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customHeight="1" ht="15.75"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customHeight="1" ht="15.75"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customHeight="1" ht="15.75"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customHeight="1" ht="15.75"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customHeight="1" ht="15.75"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customHeight="1" ht="15.75"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customHeight="1" ht="15.75"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customHeight="1" ht="15.75"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customHeight="1" ht="15.75"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customHeight="1" ht="15.75"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customHeight="1" ht="15.75"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customHeight="1" ht="15.75"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customHeight="1" ht="15.75"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customHeight="1" ht="15.75"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customHeight="1" ht="15.75"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customHeight="1" ht="15.75"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customHeight="1" ht="15.75"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customHeight="1" ht="15.75"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customHeight="1" ht="15.75"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customHeight="1" ht="15.75"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customHeight="1" ht="15.75"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customHeight="1" ht="15.75"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customHeight="1" ht="15.75"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customHeight="1" ht="15.75"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customHeight="1" ht="15.75"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customHeight="1" ht="15.75"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customHeight="1" ht="15.75"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customHeight="1" ht="15.75"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customHeight="1" ht="15.75"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customHeight="1" ht="15.75"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customHeight="1" ht="15.75"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customHeight="1" ht="15.75"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customHeight="1" ht="15.75"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customHeight="1" ht="15.75"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customHeight="1" ht="15.75"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customHeight="1" ht="15.75"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customHeight="1" ht="15.75"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customHeight="1" ht="15.75"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customHeight="1" ht="15.75"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customHeight="1" ht="15.75"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customHeight="1" ht="15.75"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customHeight="1" ht="15.75"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customHeight="1" ht="15.75"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customHeight="1" ht="15.75"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customHeight="1" ht="15.75"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customHeight="1" ht="15.75"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customHeight="1" ht="15.75"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customHeight="1" ht="15.75"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customHeight="1" ht="15.75"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customHeight="1" ht="15.75"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customHeight="1" ht="15.75"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customHeight="1" ht="15.75"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customHeight="1" ht="15.75"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customHeight="1" ht="15.75"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customHeight="1" ht="15.75"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customHeight="1" ht="15.75"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customHeight="1" ht="15.75"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customHeight="1" ht="15.75"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customHeight="1" ht="15.75"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customHeight="1" ht="15.75"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customHeight="1" ht="15.75"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customHeight="1" ht="15.75"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customHeight="1" ht="15.75"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customHeight="1" ht="15.75"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customHeight="1" ht="15.75"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customHeight="1" ht="15.75"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customHeight="1" ht="15.75"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customHeight="1" ht="15.75"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customHeight="1" ht="15.75"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customHeight="1" ht="15.75"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customHeight="1" ht="15.75"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customHeight="1" ht="15.75"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customHeight="1" ht="15.75"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customHeight="1" ht="15.75"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customHeight="1" ht="15.75"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customHeight="1" ht="15.75"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customHeight="1" ht="15.75"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customHeight="1" ht="15.75"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customHeight="1" ht="15.75"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T6">
    <cfRule type="containsBlanks" dxfId="7" priority="3">
      <formula>LEN(TRIM(T6))=0</formula>
    </cfRule>
  </conditionalFormatting>
  <conditionalFormatting sqref="P6">
    <cfRule type="containsBlanks" dxfId="8" priority="4">
      <formula>LEN(TRIM(P6))=0</formula>
    </cfRule>
  </conditionalFormatting>
  <conditionalFormatting sqref="C38:H40 C42:H44">
    <cfRule type="notContainsBlanks" dxfId="9" priority="5">
      <formula>LEN(TRIM(C38))&gt;0</formula>
    </cfRule>
  </conditionalFormatting>
  <conditionalFormatting sqref="P7">
    <cfRule type="expression" dxfId="10" priority="6">
      <formula>ISBLANK(P6)</formula>
    </cfRule>
  </conditionalFormatting>
  <conditionalFormatting sqref="Q7">
    <cfRule type="expression" dxfId="11" priority="7">
      <formula>ISBLANK(Q6)</formula>
    </cfRule>
  </conditionalFormatting>
  <conditionalFormatting sqref="R7">
    <cfRule type="expression" dxfId="11" priority="8">
      <formula>ISBLANK(R6)</formula>
    </cfRule>
  </conditionalFormatting>
  <conditionalFormatting sqref="S7">
    <cfRule type="expression" dxfId="11" priority="9">
      <formula>ISBLANK(S6)</formula>
    </cfRule>
  </conditionalFormatting>
  <conditionalFormatting sqref="T7">
    <cfRule type="expression" dxfId="11" priority="10">
      <formula>ISBLANK(T6)</formula>
    </cfRule>
  </conditionalFormatting>
  <conditionalFormatting sqref="S6">
    <cfRule type="containsBlanks" dxfId="6" priority="11">
      <formula>LEN(TRIM(S6))=0</formula>
    </cfRule>
  </conditionalFormatting>
  <hyperlinks>
    <hyperlink ref="S29" r:id="rId1h"/>
    <hyperlink ref="G47" r:id="rId2h"/>
    <hyperlink ref="G48" r:id="rId3h"/>
    <hyperlink ref="G49" r:id="rId4h"/>
  </hyperlinks>
  <printOptions/>
  <pageMargins bottom="0.07874015748031496" footer="0.0" header="0.0" left="0.07874015748031496" right="0.07874015748031496" top="0.07874015748031496"/>
  <pageSetup paperSize="9" orientation="portrait"/>
  <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5"/>
      <c r="B1" s="5"/>
      <c r="C1" s="8" t="s">
        <v>232</v>
      </c>
      <c r="D1" s="9"/>
      <c r="E1" s="9"/>
      <c r="F1" s="9"/>
      <c r="G1" s="9"/>
      <c r="H1" s="9"/>
      <c r="I1" s="15"/>
      <c r="J1" s="5"/>
      <c r="K1" s="5"/>
      <c r="L1" s="5"/>
      <c r="M1" s="20" t="str">
        <f>C1</f>
        <v>Surveillance des cours d'eau - Diatomées</v>
      </c>
      <c r="N1" s="9"/>
      <c r="O1" s="9"/>
      <c r="P1" s="9"/>
      <c r="Q1" s="9"/>
      <c r="R1" s="9"/>
      <c r="S1" s="15"/>
      <c r="T1" s="5"/>
      <c r="U1" s="22"/>
      <c r="V1" s="22"/>
      <c r="W1" s="22"/>
      <c r="X1" s="22"/>
      <c r="Y1" s="22"/>
      <c r="Z1" s="22"/>
      <c r="AA1" s="22"/>
      <c r="AB1" s="22"/>
    </row>
    <row customHeight="1" ht="15.0" r="2">
      <c r="A2" s="5"/>
      <c r="B2" s="5"/>
      <c r="C2" s="24"/>
      <c r="I2" s="25"/>
      <c r="J2" s="5"/>
      <c r="K2" s="5"/>
      <c r="L2" s="5"/>
      <c r="M2" s="24"/>
      <c r="S2" s="25"/>
      <c r="T2" s="5"/>
      <c r="U2" s="22"/>
      <c r="V2" s="22"/>
      <c r="W2" s="22"/>
      <c r="X2" s="22"/>
      <c r="Y2" s="22"/>
      <c r="Z2" s="22"/>
      <c r="AA2" s="22"/>
      <c r="AB2" s="22"/>
    </row>
    <row customHeight="1" ht="15.0" r="3">
      <c r="A3" s="5"/>
      <c r="B3" s="5"/>
      <c r="C3" s="27"/>
      <c r="D3" s="29"/>
      <c r="E3" s="29"/>
      <c r="F3" s="29"/>
      <c r="G3" s="29"/>
      <c r="H3" s="29"/>
      <c r="I3" s="30"/>
      <c r="J3" s="5"/>
      <c r="K3" s="5"/>
      <c r="L3" s="5"/>
      <c r="M3" s="27"/>
      <c r="N3" s="29"/>
      <c r="O3" s="29"/>
      <c r="P3" s="29"/>
      <c r="Q3" s="29"/>
      <c r="R3" s="29"/>
      <c r="S3" s="30"/>
      <c r="T3" s="5"/>
      <c r="U3" s="22"/>
      <c r="V3" s="22"/>
      <c r="W3" s="22"/>
      <c r="X3" s="22"/>
      <c r="Y3" s="22"/>
      <c r="Z3" s="22"/>
      <c r="AA3" s="22"/>
      <c r="AB3" s="22"/>
    </row>
    <row r="4">
      <c r="A4" s="5"/>
      <c r="B4" s="5"/>
      <c r="C4" s="5"/>
      <c r="D4" s="5"/>
      <c r="E4" s="5"/>
      <c r="F4" s="5"/>
      <c r="G4" s="5"/>
      <c r="H4" s="5"/>
      <c r="I4" s="5"/>
      <c r="J4" s="5"/>
      <c r="K4" s="5"/>
      <c r="L4" s="5"/>
      <c r="M4" s="5"/>
      <c r="N4" s="5"/>
      <c r="O4" s="5"/>
      <c r="P4" s="5"/>
      <c r="Q4" s="5"/>
      <c r="R4" s="5"/>
      <c r="S4" s="5"/>
      <c r="T4" s="5"/>
      <c r="U4" s="22"/>
      <c r="V4" s="22"/>
      <c r="W4" s="22"/>
      <c r="X4" s="22"/>
      <c r="Y4" s="22"/>
      <c r="Z4" s="22"/>
      <c r="AA4" s="22"/>
      <c r="AB4" s="22"/>
    </row>
    <row r="5">
      <c r="A5" s="31" t="s">
        <v>19</v>
      </c>
      <c r="B5" s="32"/>
      <c r="C5" s="32"/>
      <c r="D5" s="32"/>
      <c r="E5" s="32"/>
      <c r="F5" s="32"/>
      <c r="G5" s="32"/>
      <c r="H5" s="32"/>
      <c r="I5" s="32"/>
      <c r="J5" s="32"/>
      <c r="K5" s="31" t="s">
        <v>22</v>
      </c>
      <c r="L5" s="32"/>
      <c r="M5" s="32"/>
      <c r="N5" s="32"/>
      <c r="O5" s="32"/>
      <c r="P5" s="33" t="s">
        <v>24</v>
      </c>
      <c r="Q5" s="32"/>
      <c r="R5" s="32"/>
      <c r="S5" s="32"/>
      <c r="T5" s="34"/>
      <c r="U5" s="22"/>
      <c r="V5" s="22"/>
      <c r="W5" s="22"/>
      <c r="X5" s="22"/>
      <c r="Y5" s="22"/>
      <c r="Z5" s="22"/>
      <c r="AA5" s="22"/>
      <c r="AB5" s="22"/>
    </row>
    <row r="6">
      <c r="A6" s="31"/>
      <c r="B6" s="32"/>
      <c r="C6" s="32"/>
      <c r="D6" s="32"/>
      <c r="E6" s="32"/>
      <c r="F6" s="32"/>
      <c r="G6" s="32"/>
      <c r="H6" s="32"/>
      <c r="I6" s="35"/>
      <c r="J6" s="15"/>
      <c r="K6" s="31"/>
      <c r="L6" s="22"/>
      <c r="M6" s="37" t="s">
        <v>234</v>
      </c>
      <c r="N6" s="39">
        <v>1.0</v>
      </c>
      <c r="O6" s="15"/>
      <c r="P6" s="41"/>
      <c r="Q6" s="42"/>
      <c r="R6" s="43"/>
      <c r="S6" s="44" t="s">
        <v>39</v>
      </c>
      <c r="T6" s="45"/>
      <c r="U6" s="22"/>
      <c r="V6" s="22"/>
      <c r="W6" s="22"/>
      <c r="X6" s="22"/>
      <c r="Y6" s="22"/>
      <c r="Z6" s="22"/>
      <c r="AA6" s="22"/>
      <c r="AB6" s="22"/>
    </row>
    <row r="7">
      <c r="A7" s="32"/>
      <c r="B7" s="32"/>
      <c r="C7" s="32"/>
      <c r="D7" s="32"/>
      <c r="E7" s="32"/>
      <c r="F7" s="32"/>
      <c r="G7" s="32"/>
      <c r="H7" s="46"/>
      <c r="I7" s="24"/>
      <c r="J7" s="25"/>
      <c r="K7" s="32"/>
      <c r="L7" s="32"/>
      <c r="M7" s="47"/>
      <c r="N7" s="27"/>
      <c r="O7" s="30"/>
      <c r="P7" s="48" t="s">
        <v>42</v>
      </c>
      <c r="Q7" s="49" t="s">
        <v>45</v>
      </c>
      <c r="R7" s="49" t="s">
        <v>46</v>
      </c>
      <c r="S7" s="49" t="s">
        <v>48</v>
      </c>
      <c r="T7" s="50" t="s">
        <v>50</v>
      </c>
      <c r="U7" s="22"/>
      <c r="V7" s="22"/>
      <c r="W7" s="22"/>
      <c r="X7" s="22"/>
      <c r="Y7" s="22"/>
      <c r="Z7" s="22"/>
      <c r="AA7" s="22"/>
      <c r="AB7" s="22"/>
    </row>
    <row r="8">
      <c r="A8" s="32"/>
      <c r="B8" s="51" t="s">
        <v>51</v>
      </c>
      <c r="C8" s="52" t="s">
        <v>237</v>
      </c>
      <c r="D8" s="53"/>
      <c r="E8" s="53"/>
      <c r="F8" s="53"/>
      <c r="G8" s="53"/>
      <c r="H8" s="54"/>
      <c r="I8" s="24"/>
      <c r="J8" s="25"/>
      <c r="K8" s="32"/>
      <c r="L8" s="46"/>
      <c r="M8" s="46"/>
      <c r="N8" s="46"/>
      <c r="O8" s="46"/>
      <c r="P8" s="56"/>
      <c r="Q8" s="32"/>
      <c r="R8" s="32"/>
      <c r="S8" s="32"/>
      <c r="T8" s="34"/>
      <c r="U8" s="22"/>
      <c r="V8" s="22"/>
      <c r="W8" s="22"/>
      <c r="X8" s="22"/>
      <c r="Y8" s="22"/>
      <c r="Z8" s="22"/>
      <c r="AA8" s="22"/>
      <c r="AB8" s="22"/>
    </row>
    <row r="9">
      <c r="A9" s="32"/>
      <c r="B9" s="57"/>
      <c r="C9" s="24"/>
      <c r="H9" s="58"/>
      <c r="I9" s="24"/>
      <c r="J9" s="25"/>
      <c r="K9" s="59"/>
      <c r="L9" s="60" t="s">
        <v>61</v>
      </c>
      <c r="M9" s="32"/>
      <c r="N9" s="32"/>
      <c r="O9" s="32"/>
      <c r="P9" s="61" t="s">
        <v>241</v>
      </c>
      <c r="T9" s="58"/>
      <c r="U9" s="22"/>
      <c r="V9" s="22"/>
      <c r="W9" s="22"/>
      <c r="X9" s="22"/>
      <c r="Y9" s="22"/>
      <c r="Z9" s="22"/>
      <c r="AA9" s="22"/>
      <c r="AB9" s="22"/>
    </row>
    <row r="10">
      <c r="A10" s="32"/>
      <c r="B10" s="57"/>
      <c r="C10" s="24"/>
      <c r="H10" s="58"/>
      <c r="I10" s="24"/>
      <c r="J10" s="25"/>
      <c r="K10" s="59"/>
      <c r="L10" s="63" t="s">
        <v>64</v>
      </c>
      <c r="M10" s="63" t="s">
        <v>67</v>
      </c>
      <c r="N10" s="66" t="s">
        <v>68</v>
      </c>
      <c r="O10" s="68"/>
      <c r="P10" s="71"/>
      <c r="T10" s="58"/>
      <c r="U10" s="22"/>
      <c r="V10" s="22"/>
      <c r="W10" s="22"/>
      <c r="X10" s="22"/>
      <c r="Y10" s="22"/>
      <c r="Z10" s="22"/>
      <c r="AA10" s="22"/>
      <c r="AB10" s="22"/>
    </row>
    <row customHeight="1" ht="30.0" r="11">
      <c r="A11" s="32"/>
      <c r="B11" s="72"/>
      <c r="C11" s="73"/>
      <c r="D11" s="74"/>
      <c r="E11" s="74"/>
      <c r="F11" s="74"/>
      <c r="G11" s="74"/>
      <c r="H11" s="75"/>
      <c r="I11" s="27"/>
      <c r="J11" s="30"/>
      <c r="K11" s="59"/>
      <c r="L11" s="77" t="s">
        <v>244</v>
      </c>
      <c r="M11" s="77" t="s">
        <v>245</v>
      </c>
      <c r="N11" s="78"/>
      <c r="O11" s="15"/>
      <c r="P11" s="71"/>
      <c r="T11" s="58"/>
      <c r="U11" s="22"/>
      <c r="V11" s="22"/>
      <c r="W11" s="22"/>
      <c r="X11" s="22"/>
      <c r="Y11" s="22"/>
      <c r="Z11" s="22"/>
      <c r="AA11" s="22"/>
      <c r="AB11" s="22"/>
    </row>
    <row r="12">
      <c r="A12" s="32"/>
      <c r="B12" s="79" t="s">
        <v>72</v>
      </c>
      <c r="C12" s="80" t="s">
        <v>247</v>
      </c>
      <c r="D12" s="53"/>
      <c r="E12" s="53"/>
      <c r="F12" s="53"/>
      <c r="G12" s="53"/>
      <c r="H12" s="54"/>
      <c r="I12" s="81" t="s">
        <v>74</v>
      </c>
      <c r="J12" s="82"/>
      <c r="K12" s="59"/>
      <c r="L12" s="83"/>
      <c r="M12" s="83"/>
      <c r="N12" s="71"/>
      <c r="O12" s="25"/>
      <c r="P12" s="71"/>
      <c r="T12" s="58"/>
      <c r="U12" s="22"/>
      <c r="V12" s="22"/>
      <c r="W12" s="22"/>
      <c r="X12" s="22"/>
      <c r="Y12" s="22"/>
      <c r="Z12" s="22"/>
      <c r="AA12" s="22"/>
      <c r="AB12" s="22"/>
    </row>
    <row r="13">
      <c r="A13" s="32"/>
      <c r="B13" s="84"/>
      <c r="C13" s="24"/>
      <c r="H13" s="58"/>
      <c r="I13" s="85" t="s">
        <v>248</v>
      </c>
      <c r="J13" s="86"/>
      <c r="K13" s="59"/>
      <c r="L13" s="83"/>
      <c r="M13" s="83"/>
      <c r="N13" s="71"/>
      <c r="O13" s="25"/>
      <c r="P13" s="71"/>
      <c r="T13" s="58"/>
      <c r="U13" s="22"/>
      <c r="V13" s="22"/>
      <c r="W13" s="22"/>
      <c r="X13" s="22"/>
      <c r="Y13" s="22"/>
      <c r="Z13" s="22"/>
      <c r="AA13" s="22"/>
      <c r="AB13" s="22"/>
    </row>
    <row customHeight="1" ht="30.0" r="14">
      <c r="A14" s="32"/>
      <c r="B14" s="84"/>
      <c r="C14" s="24"/>
      <c r="H14" s="58"/>
      <c r="I14" s="71"/>
      <c r="J14" s="58"/>
      <c r="K14" s="59"/>
      <c r="L14" s="87"/>
      <c r="M14" s="87"/>
      <c r="N14" s="88"/>
      <c r="O14" s="89"/>
      <c r="P14" s="88"/>
      <c r="Q14" s="74"/>
      <c r="R14" s="74"/>
      <c r="S14" s="74"/>
      <c r="T14" s="75"/>
      <c r="U14" s="22"/>
      <c r="V14" s="22"/>
      <c r="W14" s="22"/>
      <c r="X14" s="22"/>
      <c r="Y14" s="22"/>
      <c r="Z14" s="22"/>
      <c r="AA14" s="22"/>
      <c r="AB14" s="22"/>
    </row>
    <row r="15">
      <c r="A15" s="32"/>
      <c r="B15" s="90"/>
      <c r="C15" s="73"/>
      <c r="D15" s="74"/>
      <c r="E15" s="74"/>
      <c r="F15" s="74"/>
      <c r="G15" s="74"/>
      <c r="H15" s="75"/>
      <c r="I15" s="71"/>
      <c r="J15" s="58"/>
      <c r="K15" s="32"/>
      <c r="L15" s="91" t="s">
        <v>77</v>
      </c>
      <c r="M15" s="92"/>
      <c r="N15" s="92"/>
      <c r="O15" s="93"/>
      <c r="P15" s="91" t="s">
        <v>78</v>
      </c>
      <c r="Q15" s="92"/>
      <c r="R15" s="92"/>
      <c r="S15" s="92"/>
      <c r="T15" s="93"/>
      <c r="U15" s="22"/>
      <c r="V15" s="22"/>
      <c r="W15" s="22"/>
      <c r="X15" s="22"/>
      <c r="Y15" s="22"/>
      <c r="Z15" s="22"/>
      <c r="AA15" s="22"/>
      <c r="AB15" s="22"/>
    </row>
    <row r="16">
      <c r="A16" s="32"/>
      <c r="B16" s="79" t="s">
        <v>79</v>
      </c>
      <c r="C16" s="80" t="s">
        <v>250</v>
      </c>
      <c r="D16" s="53"/>
      <c r="E16" s="53"/>
      <c r="F16" s="53"/>
      <c r="G16" s="53"/>
      <c r="H16" s="54"/>
      <c r="I16" s="71"/>
      <c r="J16" s="58"/>
      <c r="K16" s="32"/>
      <c r="L16" s="78" t="s">
        <v>251</v>
      </c>
      <c r="M16" s="9"/>
      <c r="N16" s="9"/>
      <c r="O16" s="86"/>
      <c r="P16" s="78" t="s">
        <v>254</v>
      </c>
      <c r="Q16" s="9"/>
      <c r="R16" s="9"/>
      <c r="S16" s="9"/>
      <c r="T16" s="86"/>
      <c r="U16" s="22"/>
      <c r="V16" s="22"/>
      <c r="W16" s="22"/>
      <c r="X16" s="22"/>
      <c r="Y16" s="22"/>
      <c r="Z16" s="22"/>
      <c r="AA16" s="22"/>
      <c r="AB16" s="22"/>
    </row>
    <row r="17">
      <c r="A17" s="32"/>
      <c r="B17" s="84"/>
      <c r="C17" s="24"/>
      <c r="H17" s="58"/>
      <c r="I17" s="71"/>
      <c r="J17" s="58"/>
      <c r="K17" s="32"/>
      <c r="L17" s="71"/>
      <c r="O17" s="58"/>
      <c r="P17" s="71"/>
      <c r="T17" s="58"/>
      <c r="U17" s="22"/>
      <c r="V17" s="22"/>
      <c r="W17" s="22"/>
      <c r="X17" s="22"/>
      <c r="Y17" s="22"/>
      <c r="Z17" s="22"/>
      <c r="AA17" s="22"/>
      <c r="AB17" s="22"/>
    </row>
    <row r="18">
      <c r="A18" s="32"/>
      <c r="B18" s="84"/>
      <c r="C18" s="24"/>
      <c r="H18" s="58"/>
      <c r="I18" s="71"/>
      <c r="J18" s="58"/>
      <c r="K18" s="32"/>
      <c r="L18" s="71"/>
      <c r="O18" s="58"/>
      <c r="P18" s="71"/>
      <c r="T18" s="58"/>
      <c r="U18" s="22"/>
      <c r="V18" s="22"/>
      <c r="W18" s="22"/>
      <c r="X18" s="22"/>
      <c r="Y18" s="22"/>
      <c r="Z18" s="22"/>
      <c r="AA18" s="22"/>
      <c r="AB18" s="22"/>
    </row>
    <row r="19">
      <c r="A19" s="32"/>
      <c r="B19" s="84"/>
      <c r="C19" s="24"/>
      <c r="H19" s="58"/>
      <c r="I19" s="71"/>
      <c r="J19" s="58"/>
      <c r="K19" s="32"/>
      <c r="L19" s="71"/>
      <c r="O19" s="58"/>
      <c r="P19" s="71"/>
      <c r="T19" s="58"/>
      <c r="U19" s="22"/>
      <c r="V19" s="22"/>
      <c r="W19" s="22"/>
      <c r="X19" s="22"/>
      <c r="Y19" s="22"/>
      <c r="Z19" s="22"/>
      <c r="AA19" s="22"/>
      <c r="AB19" s="22"/>
    </row>
    <row customHeight="1" ht="30.0" r="20">
      <c r="A20" s="32"/>
      <c r="B20" s="90"/>
      <c r="C20" s="73"/>
      <c r="D20" s="74"/>
      <c r="E20" s="74"/>
      <c r="F20" s="74"/>
      <c r="G20" s="74"/>
      <c r="H20" s="75"/>
      <c r="I20" s="71"/>
      <c r="J20" s="58"/>
      <c r="K20" s="32"/>
      <c r="L20" s="71"/>
      <c r="O20" s="58"/>
      <c r="P20" s="71"/>
      <c r="T20" s="58"/>
      <c r="U20" s="22"/>
      <c r="V20" s="22"/>
      <c r="W20" s="22"/>
      <c r="X20" s="22"/>
      <c r="Y20" s="22"/>
      <c r="Z20" s="22"/>
      <c r="AA20" s="22"/>
      <c r="AB20" s="22"/>
    </row>
    <row customHeight="1" ht="15.75" r="21">
      <c r="A21" s="32"/>
      <c r="B21" s="94" t="s">
        <v>83</v>
      </c>
      <c r="C21" s="95"/>
      <c r="D21" s="95"/>
      <c r="E21" s="95"/>
      <c r="F21" s="96"/>
      <c r="G21" s="97"/>
      <c r="H21" s="98"/>
      <c r="I21" s="71"/>
      <c r="J21" s="58"/>
      <c r="K21" s="32"/>
      <c r="L21" s="71"/>
      <c r="O21" s="58"/>
      <c r="P21" s="71"/>
      <c r="T21" s="58"/>
      <c r="U21" s="22"/>
      <c r="V21" s="22"/>
      <c r="W21" s="22"/>
      <c r="X21" s="22"/>
      <c r="Y21" s="22"/>
      <c r="Z21" s="22"/>
      <c r="AA21" s="22"/>
      <c r="AB21" s="22"/>
    </row>
    <row customHeight="1" ht="15.75" r="22">
      <c r="A22" s="32"/>
      <c r="B22" s="99" t="s">
        <v>84</v>
      </c>
      <c r="C22" s="141" t="s">
        <v>86</v>
      </c>
      <c r="D22" s="12"/>
      <c r="E22" s="12"/>
      <c r="F22" s="12"/>
      <c r="G22" s="12"/>
      <c r="H22" s="101"/>
      <c r="I22" s="71"/>
      <c r="J22" s="58"/>
      <c r="K22" s="32"/>
      <c r="L22" s="71"/>
      <c r="O22" s="58"/>
      <c r="P22" s="71"/>
      <c r="T22" s="58"/>
      <c r="U22" s="22"/>
      <c r="V22" s="22"/>
      <c r="W22" s="22"/>
      <c r="X22" s="22"/>
      <c r="Y22" s="22"/>
      <c r="Z22" s="22"/>
      <c r="AA22" s="22"/>
      <c r="AB22" s="22"/>
    </row>
    <row customHeight="1" ht="15.75" r="23">
      <c r="A23" s="32"/>
      <c r="B23" s="102"/>
      <c r="C23" s="9"/>
      <c r="D23" s="9"/>
      <c r="E23" s="15"/>
      <c r="F23" s="103" t="s">
        <v>87</v>
      </c>
      <c r="G23" s="12"/>
      <c r="H23" s="101"/>
      <c r="I23" s="71"/>
      <c r="J23" s="58"/>
      <c r="K23" s="32"/>
      <c r="L23" s="71"/>
      <c r="O23" s="58"/>
      <c r="P23" s="71"/>
      <c r="T23" s="58"/>
      <c r="U23" s="22"/>
      <c r="V23" s="22"/>
      <c r="W23" s="22"/>
      <c r="X23" s="22"/>
      <c r="Y23" s="22"/>
      <c r="Z23" s="22"/>
      <c r="AA23" s="22"/>
      <c r="AB23" s="22"/>
    </row>
    <row customHeight="1" ht="30.0" r="24">
      <c r="A24" s="32"/>
      <c r="B24" s="71"/>
      <c r="E24" s="25"/>
      <c r="F24" s="142" t="s">
        <v>260</v>
      </c>
      <c r="G24" s="9"/>
      <c r="H24" s="86"/>
      <c r="I24" s="71"/>
      <c r="J24" s="58"/>
      <c r="K24" s="32"/>
      <c r="L24" s="71"/>
      <c r="O24" s="58"/>
      <c r="P24" s="71"/>
      <c r="T24" s="58"/>
      <c r="U24" s="22"/>
      <c r="V24" s="22"/>
      <c r="W24" s="22"/>
      <c r="X24" s="22"/>
      <c r="Y24" s="22"/>
      <c r="Z24" s="22"/>
      <c r="AA24" s="22"/>
      <c r="AB24" s="22"/>
    </row>
    <row customHeight="1" ht="15.75" r="25">
      <c r="A25" s="32"/>
      <c r="B25" s="71"/>
      <c r="E25" s="25"/>
      <c r="F25" s="24"/>
      <c r="H25" s="58"/>
      <c r="I25" s="71"/>
      <c r="J25" s="58"/>
      <c r="K25" s="32"/>
      <c r="L25" s="71"/>
      <c r="O25" s="58"/>
      <c r="P25" s="71"/>
      <c r="T25" s="58"/>
      <c r="U25" s="22"/>
      <c r="V25" s="22"/>
      <c r="W25" s="22"/>
      <c r="X25" s="22"/>
      <c r="Y25" s="22"/>
      <c r="Z25" s="22"/>
      <c r="AA25" s="22"/>
      <c r="AB25" s="22"/>
    </row>
    <row customHeight="1" ht="15.75" r="26">
      <c r="A26" s="32"/>
      <c r="B26" s="71"/>
      <c r="E26" s="25"/>
      <c r="F26" s="24"/>
      <c r="H26" s="58"/>
      <c r="I26" s="71"/>
      <c r="J26" s="58"/>
      <c r="K26" s="32"/>
      <c r="L26" s="71"/>
      <c r="O26" s="58"/>
      <c r="P26" s="71"/>
      <c r="T26" s="58"/>
      <c r="U26" s="22"/>
      <c r="V26" s="22"/>
      <c r="W26" s="22"/>
      <c r="X26" s="22"/>
      <c r="Y26" s="22"/>
      <c r="Z26" s="22"/>
      <c r="AA26" s="22"/>
      <c r="AB26" s="22"/>
    </row>
    <row customHeight="1" ht="15.75" r="27">
      <c r="A27" s="32"/>
      <c r="B27" s="71"/>
      <c r="E27" s="25"/>
      <c r="F27" s="24"/>
      <c r="H27" s="58"/>
      <c r="I27" s="71"/>
      <c r="J27" s="58"/>
      <c r="K27" s="32"/>
      <c r="L27" s="88"/>
      <c r="M27" s="74"/>
      <c r="N27" s="74"/>
      <c r="O27" s="75"/>
      <c r="P27" s="88"/>
      <c r="Q27" s="74"/>
      <c r="R27" s="74"/>
      <c r="S27" s="74"/>
      <c r="T27" s="75"/>
      <c r="U27" s="22"/>
      <c r="V27" s="22"/>
      <c r="W27" s="22"/>
      <c r="X27" s="22"/>
      <c r="Y27" s="22"/>
      <c r="Z27" s="22"/>
      <c r="AA27" s="22"/>
      <c r="AB27" s="22"/>
    </row>
    <row customHeight="1" ht="15.75" r="28">
      <c r="A28" s="32"/>
      <c r="B28" s="71"/>
      <c r="E28" s="25"/>
      <c r="F28" s="24"/>
      <c r="H28" s="58"/>
      <c r="I28" s="71"/>
      <c r="J28" s="58"/>
      <c r="K28" s="32"/>
      <c r="L28" s="91" t="s">
        <v>89</v>
      </c>
      <c r="M28" s="92"/>
      <c r="N28" s="92"/>
      <c r="O28" s="93"/>
      <c r="P28" s="91" t="s">
        <v>90</v>
      </c>
      <c r="Q28" s="92"/>
      <c r="R28" s="92"/>
      <c r="S28" s="92"/>
      <c r="T28" s="93"/>
      <c r="U28" s="22"/>
      <c r="V28" s="22"/>
      <c r="W28" s="22"/>
      <c r="X28" s="22"/>
      <c r="Y28" s="22"/>
      <c r="Z28" s="22"/>
      <c r="AA28" s="22"/>
      <c r="AB28" s="22"/>
    </row>
    <row customHeight="1" ht="15.75" r="29">
      <c r="A29" s="32"/>
      <c r="B29" s="71"/>
      <c r="E29" s="25"/>
      <c r="F29" s="24"/>
      <c r="H29" s="58"/>
      <c r="I29" s="88"/>
      <c r="J29" s="75"/>
      <c r="K29" s="32"/>
      <c r="L29" s="56"/>
      <c r="M29" s="105" t="s">
        <v>262</v>
      </c>
      <c r="N29" s="9"/>
      <c r="O29" s="86"/>
      <c r="P29" s="171" t="str">
        <f>=HYPERLINK("https://naiades.eaufrance.fr/acces-donnees%23/hydrobiologie", "Naïades")</f>
      </c>
      <c r="Q29" s="12"/>
      <c r="R29" s="68"/>
      <c r="S29" s="143" t="inlineStr">
        <is>
          <t/>
        </is>
      </c>
      <c r="T29" s="101"/>
      <c r="U29" s="22"/>
      <c r="V29" s="22"/>
      <c r="W29" s="22"/>
      <c r="X29" s="22"/>
      <c r="Y29" s="22"/>
      <c r="Z29" s="22"/>
      <c r="AA29" s="22"/>
      <c r="AB29" s="22"/>
    </row>
    <row customHeight="1" ht="15.0" r="30">
      <c r="A30" s="32"/>
      <c r="B30" s="71"/>
      <c r="E30" s="25"/>
      <c r="F30" s="24"/>
      <c r="H30" s="58"/>
      <c r="I30" s="108" t="s">
        <v>96</v>
      </c>
      <c r="J30" s="98"/>
      <c r="K30" s="32"/>
      <c r="L30" s="56"/>
      <c r="M30" s="24"/>
      <c r="O30" s="58"/>
      <c r="P30" s="106"/>
      <c r="Q30" s="12"/>
      <c r="R30" s="68"/>
      <c r="S30" s="107"/>
      <c r="T30" s="101"/>
      <c r="U30" s="22"/>
      <c r="V30" s="22"/>
      <c r="W30" s="22"/>
      <c r="X30" s="22"/>
      <c r="Y30" s="22"/>
      <c r="Z30" s="22"/>
      <c r="AA30" s="22"/>
      <c r="AB30" s="22"/>
    </row>
    <row customHeight="1" ht="15.75" r="31">
      <c r="A31" s="32"/>
      <c r="B31" s="71"/>
      <c r="E31" s="25"/>
      <c r="F31" s="24"/>
      <c r="H31" s="58"/>
      <c r="I31" s="85" t="s">
        <v>267</v>
      </c>
      <c r="J31" s="86"/>
      <c r="K31" s="32"/>
      <c r="L31" s="56"/>
      <c r="M31" s="24"/>
      <c r="O31" s="58"/>
      <c r="P31" s="106"/>
      <c r="Q31" s="12"/>
      <c r="R31" s="68"/>
      <c r="S31" s="107"/>
      <c r="T31" s="101"/>
      <c r="U31" s="22"/>
      <c r="V31" s="22"/>
      <c r="W31" s="22"/>
      <c r="X31" s="22"/>
      <c r="Y31" s="22"/>
      <c r="Z31" s="22"/>
      <c r="AA31" s="22"/>
      <c r="AB31" s="22"/>
    </row>
    <row customHeight="1" ht="15.75" r="32">
      <c r="A32" s="32"/>
      <c r="B32" s="71"/>
      <c r="E32" s="25"/>
      <c r="F32" s="24"/>
      <c r="H32" s="58"/>
      <c r="I32" s="71"/>
      <c r="J32" s="58"/>
      <c r="K32" s="32"/>
      <c r="L32" s="56"/>
      <c r="M32" s="24"/>
      <c r="O32" s="58"/>
      <c r="P32" s="106"/>
      <c r="Q32" s="12"/>
      <c r="R32" s="68"/>
      <c r="S32" s="107"/>
      <c r="T32" s="101"/>
      <c r="U32" s="22"/>
      <c r="V32" s="22"/>
      <c r="W32" s="22"/>
      <c r="X32" s="22"/>
      <c r="Y32" s="22"/>
      <c r="Z32" s="22"/>
      <c r="AA32" s="22"/>
      <c r="AB32" s="22"/>
    </row>
    <row customHeight="1" ht="15.75" r="33">
      <c r="A33" s="32"/>
      <c r="B33" s="71"/>
      <c r="E33" s="25"/>
      <c r="F33" s="24"/>
      <c r="H33" s="58"/>
      <c r="I33" s="71"/>
      <c r="J33" s="58"/>
      <c r="K33" s="32"/>
      <c r="L33" s="56"/>
      <c r="M33" s="24"/>
      <c r="O33" s="58"/>
      <c r="P33" s="106"/>
      <c r="Q33" s="12"/>
      <c r="R33" s="68"/>
      <c r="S33" s="107"/>
      <c r="T33" s="101"/>
      <c r="U33" s="22"/>
      <c r="V33" s="22"/>
      <c r="W33" s="22"/>
      <c r="X33" s="22"/>
      <c r="Y33" s="22"/>
      <c r="Z33" s="22"/>
      <c r="AA33" s="22"/>
      <c r="AB33" s="22"/>
    </row>
    <row customHeight="1" ht="15.75" r="34">
      <c r="A34" s="32"/>
      <c r="B34" s="71"/>
      <c r="E34" s="25"/>
      <c r="F34" s="24"/>
      <c r="H34" s="58"/>
      <c r="I34" s="71"/>
      <c r="J34" s="58"/>
      <c r="K34" s="32"/>
      <c r="L34" s="56"/>
      <c r="M34" s="24"/>
      <c r="O34" s="58"/>
      <c r="P34" s="106"/>
      <c r="Q34" s="12"/>
      <c r="R34" s="68"/>
      <c r="S34" s="107"/>
      <c r="T34" s="101"/>
      <c r="U34" s="22"/>
      <c r="V34" s="22"/>
      <c r="W34" s="22"/>
      <c r="X34" s="22"/>
      <c r="Y34" s="22"/>
      <c r="Z34" s="22"/>
      <c r="AA34" s="22"/>
      <c r="AB34" s="22"/>
    </row>
    <row customHeight="1" ht="15.75" r="35">
      <c r="A35" s="32"/>
      <c r="B35" s="88"/>
      <c r="C35" s="74"/>
      <c r="D35" s="74"/>
      <c r="E35" s="89"/>
      <c r="F35" s="73"/>
      <c r="G35" s="74"/>
      <c r="H35" s="75"/>
      <c r="I35" s="71"/>
      <c r="J35" s="58"/>
      <c r="K35" s="32"/>
      <c r="L35" s="56"/>
      <c r="M35" s="24"/>
      <c r="O35" s="58"/>
      <c r="P35" s="106"/>
      <c r="Q35" s="12"/>
      <c r="R35" s="68"/>
      <c r="S35" s="107"/>
      <c r="T35" s="101"/>
      <c r="U35" s="22"/>
      <c r="V35" s="22"/>
      <c r="W35" s="22"/>
      <c r="X35" s="22"/>
      <c r="Y35" s="22"/>
      <c r="Z35" s="22"/>
      <c r="AA35" s="22"/>
      <c r="AB35" s="22"/>
    </row>
    <row customHeight="1" ht="15.75" r="36">
      <c r="A36" s="32"/>
      <c r="B36" s="94" t="s">
        <v>100</v>
      </c>
      <c r="C36" s="95"/>
      <c r="D36" s="95"/>
      <c r="E36" s="96"/>
      <c r="F36" s="110"/>
      <c r="G36" s="110"/>
      <c r="H36" s="110"/>
      <c r="I36" s="71"/>
      <c r="J36" s="58"/>
      <c r="K36" s="32"/>
      <c r="L36" s="56"/>
      <c r="M36" s="24"/>
      <c r="O36" s="58"/>
      <c r="P36" s="106"/>
      <c r="Q36" s="12"/>
      <c r="R36" s="68"/>
      <c r="S36" s="107"/>
      <c r="T36" s="101"/>
      <c r="U36" s="22"/>
      <c r="V36" s="22"/>
      <c r="W36" s="22"/>
      <c r="X36" s="22"/>
      <c r="Y36" s="22"/>
      <c r="Z36" s="22"/>
      <c r="AA36" s="22"/>
      <c r="AB36" s="22"/>
    </row>
    <row customHeight="1" ht="15.75" r="37">
      <c r="A37" s="32"/>
      <c r="B37" s="84"/>
      <c r="C37" s="111" t="s">
        <v>101</v>
      </c>
      <c r="D37" s="111" t="s">
        <v>102</v>
      </c>
      <c r="E37" s="111" t="s">
        <v>103</v>
      </c>
      <c r="F37" s="111" t="s">
        <v>104</v>
      </c>
      <c r="G37" s="111" t="s">
        <v>103</v>
      </c>
      <c r="H37" s="111" t="s">
        <v>101</v>
      </c>
      <c r="I37" s="71"/>
      <c r="J37" s="58"/>
      <c r="K37" s="32"/>
      <c r="L37" s="56"/>
      <c r="M37" s="24"/>
      <c r="O37" s="58"/>
      <c r="P37" s="106"/>
      <c r="Q37" s="12"/>
      <c r="R37" s="68"/>
      <c r="S37" s="107"/>
      <c r="T37" s="101"/>
      <c r="U37" s="22"/>
      <c r="V37" s="22"/>
      <c r="W37" s="22"/>
      <c r="X37" s="22"/>
      <c r="Y37" s="22"/>
      <c r="Z37" s="22"/>
      <c r="AA37" s="22"/>
      <c r="AB37" s="22"/>
    </row>
    <row customHeight="1" ht="12.75" r="38">
      <c r="A38" s="32"/>
      <c r="B38" s="112" t="s">
        <v>274</v>
      </c>
      <c r="C38" s="113"/>
      <c r="D38" s="113"/>
      <c r="E38" s="113"/>
      <c r="F38" s="113"/>
      <c r="G38" s="113" t="s">
        <v>39</v>
      </c>
      <c r="H38" s="113" t="s">
        <v>39</v>
      </c>
      <c r="I38" s="71"/>
      <c r="J38" s="58"/>
      <c r="K38" s="32"/>
      <c r="L38" s="56"/>
      <c r="M38" s="24"/>
      <c r="O38" s="58"/>
      <c r="P38" s="106"/>
      <c r="Q38" s="12"/>
      <c r="R38" s="68"/>
      <c r="S38" s="107"/>
      <c r="T38" s="101"/>
      <c r="U38" s="22"/>
      <c r="V38" s="22"/>
      <c r="W38" s="22"/>
      <c r="X38" s="22"/>
      <c r="Y38" s="22"/>
      <c r="Z38" s="22"/>
      <c r="AA38" s="22"/>
      <c r="AB38" s="22"/>
    </row>
    <row customHeight="1" ht="12.75" r="39">
      <c r="A39" s="32"/>
      <c r="B39" s="112" t="s">
        <v>275</v>
      </c>
      <c r="C39" s="114" t="s">
        <v>39</v>
      </c>
      <c r="D39" s="114" t="s">
        <v>39</v>
      </c>
      <c r="E39" s="114"/>
      <c r="F39" s="114"/>
      <c r="G39" s="114"/>
      <c r="H39" s="114"/>
      <c r="I39" s="71"/>
      <c r="J39" s="58"/>
      <c r="K39" s="32"/>
      <c r="L39" s="56"/>
      <c r="M39" s="24"/>
      <c r="O39" s="58"/>
      <c r="P39" s="106"/>
      <c r="Q39" s="12"/>
      <c r="R39" s="68"/>
      <c r="S39" s="107"/>
      <c r="T39" s="101"/>
      <c r="U39" s="22"/>
      <c r="V39" s="22"/>
      <c r="W39" s="22"/>
      <c r="X39" s="22"/>
      <c r="Y39" s="22"/>
      <c r="Z39" s="22"/>
      <c r="AA39" s="22"/>
      <c r="AB39" s="22"/>
    </row>
    <row customHeight="1" ht="12.75" r="40">
      <c r="A40" s="32"/>
      <c r="B40" s="112" t="s">
        <v>276</v>
      </c>
      <c r="C40" s="114" t="s">
        <v>39</v>
      </c>
      <c r="D40" s="114" t="s">
        <v>39</v>
      </c>
      <c r="E40" s="114" t="s">
        <v>39</v>
      </c>
      <c r="F40" s="114" t="s">
        <v>39</v>
      </c>
      <c r="G40" s="114" t="s">
        <v>39</v>
      </c>
      <c r="H40" s="114" t="s">
        <v>39</v>
      </c>
      <c r="I40" s="71"/>
      <c r="J40" s="58"/>
      <c r="K40" s="32"/>
      <c r="L40" s="56"/>
      <c r="M40" s="24"/>
      <c r="O40" s="58"/>
      <c r="P40" s="106"/>
      <c r="Q40" s="12"/>
      <c r="R40" s="68"/>
      <c r="S40" s="107"/>
      <c r="T40" s="101"/>
      <c r="U40" s="22"/>
      <c r="V40" s="22"/>
      <c r="W40" s="22"/>
      <c r="X40" s="22"/>
      <c r="Y40" s="22"/>
      <c r="Z40" s="22"/>
      <c r="AA40" s="22"/>
      <c r="AB40" s="22"/>
    </row>
    <row customHeight="1" ht="15.75" r="41">
      <c r="A41" s="32"/>
      <c r="B41" s="84"/>
      <c r="C41" s="111" t="s">
        <v>101</v>
      </c>
      <c r="D41" s="111" t="s">
        <v>104</v>
      </c>
      <c r="E41" s="111" t="s">
        <v>108</v>
      </c>
      <c r="F41" s="111" t="s">
        <v>109</v>
      </c>
      <c r="G41" s="111" t="s">
        <v>110</v>
      </c>
      <c r="H41" s="111" t="s">
        <v>111</v>
      </c>
      <c r="I41" s="71"/>
      <c r="J41" s="58"/>
      <c r="K41" s="32"/>
      <c r="L41" s="56"/>
      <c r="M41" s="24"/>
      <c r="O41" s="58"/>
      <c r="P41" s="106"/>
      <c r="Q41" s="12"/>
      <c r="R41" s="68"/>
      <c r="S41" s="107"/>
      <c r="T41" s="101"/>
      <c r="U41" s="22"/>
      <c r="V41" s="22"/>
      <c r="W41" s="22"/>
      <c r="X41" s="22"/>
      <c r="Y41" s="22"/>
      <c r="Z41" s="22"/>
      <c r="AA41" s="22"/>
      <c r="AB41" s="22"/>
    </row>
    <row customHeight="1" ht="12.75" r="42">
      <c r="A42" s="32"/>
      <c r="B42" s="112" t="s">
        <v>274</v>
      </c>
      <c r="C42" s="113" t="s">
        <v>39</v>
      </c>
      <c r="D42" s="113" t="s">
        <v>39</v>
      </c>
      <c r="E42" s="113" t="s">
        <v>39</v>
      </c>
      <c r="F42" s="113"/>
      <c r="G42" s="113"/>
      <c r="H42" s="113"/>
      <c r="I42" s="71"/>
      <c r="J42" s="58"/>
      <c r="K42" s="32"/>
      <c r="L42" s="56"/>
      <c r="M42" s="27"/>
      <c r="N42" s="29"/>
      <c r="O42" s="115"/>
      <c r="P42" s="116"/>
      <c r="Q42" s="117"/>
      <c r="R42" s="118"/>
      <c r="S42" s="119"/>
      <c r="T42" s="120"/>
      <c r="U42" s="22"/>
      <c r="V42" s="22"/>
      <c r="W42" s="22"/>
      <c r="X42" s="22"/>
      <c r="Y42" s="22"/>
      <c r="Z42" s="22"/>
      <c r="AA42" s="22"/>
      <c r="AB42" s="22"/>
    </row>
    <row customHeight="1" ht="12.75" r="43">
      <c r="A43" s="32"/>
      <c r="B43" s="112" t="s">
        <v>275</v>
      </c>
      <c r="C43" s="113"/>
      <c r="D43" s="113"/>
      <c r="E43" s="113" t="s">
        <v>39</v>
      </c>
      <c r="F43" s="113" t="s">
        <v>39</v>
      </c>
      <c r="G43" s="113" t="s">
        <v>39</v>
      </c>
      <c r="H43" s="113" t="s">
        <v>39</v>
      </c>
      <c r="I43" s="71"/>
      <c r="J43" s="58"/>
      <c r="K43" s="32"/>
      <c r="L43" s="91" t="s">
        <v>112</v>
      </c>
      <c r="M43" s="92"/>
      <c r="N43" s="92"/>
      <c r="O43" s="92"/>
      <c r="P43" s="32"/>
      <c r="Q43" s="32"/>
      <c r="R43" s="32"/>
      <c r="S43" s="32"/>
      <c r="T43" s="59"/>
      <c r="U43" s="22"/>
      <c r="V43" s="22"/>
      <c r="W43" s="22"/>
      <c r="X43" s="22"/>
      <c r="Y43" s="22"/>
      <c r="Z43" s="22"/>
      <c r="AA43" s="22"/>
      <c r="AB43" s="22"/>
    </row>
    <row customHeight="1" ht="12.75" r="44">
      <c r="A44" s="32"/>
      <c r="B44" s="112" t="s">
        <v>276</v>
      </c>
      <c r="C44" s="114"/>
      <c r="D44" s="114"/>
      <c r="E44" s="114"/>
      <c r="F44" s="114" t="s">
        <v>39</v>
      </c>
      <c r="G44" s="114" t="s">
        <v>39</v>
      </c>
      <c r="H44" s="114" t="s">
        <v>39</v>
      </c>
      <c r="I44" s="71"/>
      <c r="J44" s="58"/>
      <c r="K44" s="32"/>
      <c r="L44" s="78"/>
      <c r="M44" s="9"/>
      <c r="N44" s="9"/>
      <c r="O44" s="9"/>
      <c r="P44" s="9"/>
      <c r="Q44" s="9"/>
      <c r="R44" s="9"/>
      <c r="S44" s="9"/>
      <c r="T44" s="86"/>
      <c r="U44" s="22"/>
      <c r="V44" s="22"/>
      <c r="W44" s="22"/>
      <c r="X44" s="22"/>
      <c r="Y44" s="22"/>
      <c r="Z44" s="22"/>
      <c r="AA44" s="22"/>
      <c r="AB44" s="22"/>
    </row>
    <row customHeight="1" ht="15.75" r="45">
      <c r="A45" s="32"/>
      <c r="B45" s="121"/>
      <c r="C45" s="9"/>
      <c r="D45" s="9"/>
      <c r="E45" s="9"/>
      <c r="F45" s="9"/>
      <c r="G45" s="9"/>
      <c r="H45" s="86"/>
      <c r="I45" s="71"/>
      <c r="J45" s="58"/>
      <c r="K45" s="32"/>
      <c r="L45" s="71"/>
      <c r="T45" s="58"/>
      <c r="U45" s="22"/>
      <c r="V45" s="22"/>
      <c r="W45" s="22"/>
      <c r="X45" s="22"/>
      <c r="Y45" s="22"/>
      <c r="Z45" s="22"/>
      <c r="AA45" s="22"/>
      <c r="AB45" s="22"/>
    </row>
    <row customHeight="1" ht="15.75" r="46">
      <c r="A46" s="32"/>
      <c r="B46" s="88"/>
      <c r="C46" s="74"/>
      <c r="D46" s="74"/>
      <c r="E46" s="74"/>
      <c r="F46" s="74"/>
      <c r="G46" s="74"/>
      <c r="H46" s="75"/>
      <c r="I46" s="88"/>
      <c r="J46" s="75"/>
      <c r="K46" s="32"/>
      <c r="L46" s="122"/>
      <c r="M46" s="29"/>
      <c r="N46" s="29"/>
      <c r="O46" s="29"/>
      <c r="P46" s="29"/>
      <c r="Q46" s="29"/>
      <c r="R46" s="29"/>
      <c r="S46" s="29"/>
      <c r="T46" s="115"/>
      <c r="U46" s="22"/>
      <c r="V46" s="22"/>
      <c r="W46" s="22"/>
      <c r="X46" s="22"/>
      <c r="Y46" s="22"/>
      <c r="Z46" s="22"/>
      <c r="AA46" s="22"/>
      <c r="AB46" s="22"/>
    </row>
    <row customHeight="1" ht="15.75" r="47">
      <c r="A47" s="123" t="s">
        <v>113</v>
      </c>
      <c r="B47" s="5"/>
      <c r="C47" s="169" t="str">
        <f>=HYPERLINK("https://ofb.gouv.fr/surveillance-de-la-qualite-de-eau-chimique-ecologique-dans-le-cadre-dce", "Surveillance de la qualité de l’eau dans le cadre DCE")</f>
      </c>
      <c r="D47" s="95"/>
      <c r="E47" s="95"/>
      <c r="F47" s="96"/>
      <c r="G47" s="147" t="inlineStr">
        <is>
          <t/>
        </is>
      </c>
      <c r="H47" s="95"/>
      <c r="I47" s="95"/>
      <c r="J47" s="96"/>
      <c r="K47" s="125" t="s">
        <v>113</v>
      </c>
      <c r="L47" s="68"/>
      <c r="M47" s="170" t="str">
        <f>=HYPERLINK("https://www.auvergne-rhone-alpes.developpement-durable.gouv.fr/IMG/pdf/PlaquetteIBD_cle79cf43.pdf", "L'Indice Biologique Diatomées (IBD)")</f>
      </c>
      <c r="N47" s="12"/>
      <c r="O47" s="68"/>
      <c r="P47" s="153" t="inlineStr">
        <is>
          <t/>
        </is>
      </c>
      <c r="Q47" s="12"/>
      <c r="R47" s="12"/>
      <c r="S47" s="12"/>
      <c r="T47" s="68"/>
      <c r="U47" s="22"/>
      <c r="V47" s="22"/>
      <c r="W47" s="22"/>
      <c r="X47" s="22"/>
      <c r="Y47" s="22"/>
      <c r="Z47" s="22"/>
      <c r="AA47" s="22"/>
      <c r="AB47" s="22"/>
    </row>
    <row customHeight="1" ht="15.75" r="48">
      <c r="A48" s="5"/>
      <c r="B48" s="5"/>
      <c r="C48" s="170" t="str">
        <f>=HYPERLINK("https://ofb.gouv.fr/les-laboratoires-hydrobiologie", "Les laboratoires d'hydrobiologie")</f>
      </c>
      <c r="D48" s="12"/>
      <c r="E48" s="12"/>
      <c r="F48" s="68"/>
      <c r="G48" s="155" t="inlineStr">
        <is>
          <t/>
        </is>
      </c>
      <c r="H48" s="12"/>
      <c r="I48" s="12"/>
      <c r="J48" s="68"/>
      <c r="K48" s="5"/>
      <c r="L48" s="5"/>
      <c r="M48" s="126"/>
      <c r="N48" s="12"/>
      <c r="O48" s="68"/>
      <c r="P48" s="126"/>
      <c r="Q48" s="12"/>
      <c r="R48" s="12"/>
      <c r="S48" s="12"/>
      <c r="T48" s="68"/>
      <c r="U48" s="22"/>
      <c r="V48" s="22"/>
      <c r="W48" s="22"/>
      <c r="X48" s="22"/>
      <c r="Y48" s="22"/>
      <c r="Z48" s="22"/>
      <c r="AA48" s="22"/>
      <c r="AB48" s="22"/>
    </row>
    <row customHeight="1" ht="15.75" r="49">
      <c r="A49" s="157">
        <v>45933.0</v>
      </c>
      <c r="B49" s="68"/>
      <c r="C49" s="170" t="str">
        <f>=HYPERLINK("https://srcidf-hydrobioidf.share.connect.posit.cloud", "Suivis hydrobiologiques en Île-de-France")</f>
      </c>
      <c r="D49" s="12"/>
      <c r="E49" s="12"/>
      <c r="F49" s="68"/>
      <c r="G49" s="155" t="inlineStr">
        <is>
          <t/>
        </is>
      </c>
      <c r="H49" s="12"/>
      <c r="I49" s="12"/>
      <c r="J49" s="68"/>
      <c r="K49" s="5"/>
      <c r="L49" s="5"/>
      <c r="M49" s="126"/>
      <c r="N49" s="12"/>
      <c r="O49" s="68"/>
      <c r="P49" s="126"/>
      <c r="Q49" s="12"/>
      <c r="R49" s="12"/>
      <c r="S49" s="12"/>
      <c r="T49" s="68"/>
      <c r="U49" s="22"/>
      <c r="V49" s="22"/>
      <c r="W49" s="22"/>
      <c r="X49" s="22"/>
      <c r="Y49" s="22"/>
      <c r="Z49" s="22"/>
      <c r="AA49" s="22"/>
      <c r="AB49" s="22"/>
    </row>
    <row customHeight="1" ht="15.75"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customHeight="1" ht="15.75"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customHeight="1" ht="15.75"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customHeight="1" ht="15.75"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customHeight="1" ht="15.75"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customHeight="1" ht="15.75"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row>
    <row customHeight="1" ht="15.75"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row>
    <row customHeight="1" ht="15.75"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row>
    <row customHeight="1" ht="15.75"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row>
    <row customHeight="1" ht="15.75"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customHeight="1" ht="15.75"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row>
    <row customHeight="1" ht="15.75"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row>
    <row customHeight="1" ht="15.75"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customHeight="1" ht="15.75"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row>
    <row customHeight="1" ht="15.75"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row>
    <row customHeight="1" ht="15.75"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row>
    <row customHeight="1" ht="15.75"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row>
    <row customHeight="1" ht="15.75"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row>
    <row customHeight="1" ht="15.75"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row>
    <row customHeight="1" ht="15.75"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row>
    <row customHeight="1" ht="15.75"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row>
    <row customHeight="1" ht="15.75"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row>
    <row customHeight="1" ht="15.75"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row>
    <row customHeight="1" ht="15.75"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row>
    <row customHeight="1" ht="15.75"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row>
    <row customHeight="1" ht="15.75"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row>
    <row customHeight="1" ht="15.75"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row>
    <row customHeight="1" ht="15.75"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row>
    <row customHeight="1" ht="15.75"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row>
    <row customHeight="1" ht="15.75"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row>
    <row customHeight="1" ht="15.75"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row>
    <row customHeight="1" ht="15.75"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row>
    <row customHeight="1" ht="15.75"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row>
    <row customHeight="1" ht="15.75"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row>
    <row customHeight="1" ht="15.75"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row>
    <row customHeight="1" ht="15.75"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row>
    <row customHeight="1" ht="15.75"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row>
    <row customHeight="1" ht="15.75"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row>
    <row customHeight="1" ht="15.75"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row>
    <row customHeight="1" ht="15.75"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row>
    <row customHeight="1" ht="15.75"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customHeight="1" ht="15.75"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customHeight="1" ht="15.75"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customHeight="1" ht="15.75"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customHeight="1" ht="15.75"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customHeight="1" ht="15.75"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customHeight="1" ht="15.75"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customHeight="1" ht="15.75"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customHeight="1" ht="15.75"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customHeight="1" ht="15.75"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customHeight="1" ht="15.75"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customHeight="1" ht="15.75"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customHeight="1" ht="15.75"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customHeight="1" ht="15.75"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customHeight="1" ht="15.75"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customHeight="1" ht="15.75"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customHeight="1" ht="15.75"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customHeight="1" ht="15.75"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customHeight="1" ht="15.75"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customHeight="1" ht="15.75"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customHeight="1" ht="15.75"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customHeight="1" ht="15.75"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customHeight="1" ht="15.75"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customHeight="1" ht="15.75"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customHeight="1" ht="15.75"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customHeight="1" ht="15.75"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customHeight="1" ht="15.75"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customHeight="1" ht="15.75"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customHeight="1" ht="15.75"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customHeight="1" ht="15.75"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customHeight="1" ht="15.75"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customHeight="1" ht="15.75"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customHeight="1" ht="15.75"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customHeight="1" ht="15.75"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customHeight="1" ht="15.75"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customHeight="1" ht="15.75"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customHeight="1" ht="15.75"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customHeight="1" ht="15.75"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customHeight="1" ht="15.75"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customHeight="1" ht="15.75"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customHeight="1" ht="15.75"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customHeight="1" ht="15.75"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customHeight="1" ht="15.75"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customHeight="1" ht="15.75"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customHeight="1" ht="15.75"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customHeight="1" ht="15.75"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customHeight="1" ht="15.75"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customHeight="1" ht="15.75"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customHeight="1" ht="15.75"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customHeight="1" ht="15.75"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customHeight="1" ht="15.75"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customHeight="1" ht="15.75"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customHeight="1" ht="15.75"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customHeight="1" ht="15.75"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customHeight="1" ht="15.75"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customHeight="1" ht="15.75"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customHeight="1" ht="15.75"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customHeight="1" ht="15.75"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customHeight="1" ht="15.75"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customHeight="1" ht="15.75"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customHeight="1" ht="15.75"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customHeight="1" ht="15.75"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customHeight="1" ht="15.75"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customHeight="1" ht="15.75"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customHeight="1" ht="15.75"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customHeight="1" ht="15.75"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customHeight="1" ht="15.75"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customHeight="1" ht="15.75"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customHeight="1" ht="15.75"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customHeight="1" ht="15.75"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customHeight="1" ht="15.75"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customHeight="1" ht="15.75"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customHeight="1" ht="15.75"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customHeight="1" ht="15.75"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customHeight="1" ht="15.75"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customHeight="1" ht="15.75"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customHeight="1" ht="15.75"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customHeight="1" ht="15.75"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customHeight="1" ht="15.75"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customHeight="1" ht="15.75"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customHeight="1" ht="15.75"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customHeight="1" ht="15.75"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customHeight="1" ht="15.75"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customHeight="1" ht="15.75"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customHeight="1" ht="15.75"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customHeight="1" ht="15.75"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customHeight="1" ht="15.75"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customHeight="1" ht="15.75"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customHeight="1" ht="15.75"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customHeight="1" ht="15.75"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customHeight="1" ht="15.75"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customHeight="1" ht="15.75"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customHeight="1" ht="15.75"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customHeight="1" ht="15.75"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customHeight="1" ht="15.75"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customHeight="1" ht="15.75"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customHeight="1" ht="15.75"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customHeight="1" ht="15.75"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customHeight="1" ht="15.75"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customHeight="1" ht="15.75"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customHeight="1" ht="15.75"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customHeight="1" ht="15.75"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customHeight="1" ht="15.75"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customHeight="1" ht="15.75"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customHeight="1" ht="15.75"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customHeight="1" ht="15.75"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customHeight="1" ht="15.75"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customHeight="1" ht="15.75"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customHeight="1" ht="15.75"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customHeight="1" ht="15.75"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customHeight="1" ht="15.75"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customHeight="1" ht="15.75"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customHeight="1" ht="15.75"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customHeight="1" ht="15.75"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customHeight="1" ht="15.75"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customHeight="1" ht="15.75"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customHeight="1" ht="15.75"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customHeight="1" ht="15.75"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customHeight="1" ht="15.75"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customHeight="1" ht="15.75"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customHeight="1" ht="15.75"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customHeight="1" ht="15.75"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customHeight="1" ht="15.75"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customHeight="1" ht="15.75"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customHeight="1" ht="15.75"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customHeight="1" ht="15.75"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customHeight="1" ht="15.75"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customHeight="1" ht="15.75"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customHeight="1" ht="15.75"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customHeight="1" ht="15.75"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customHeight="1" ht="15.75"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customHeight="1" ht="15.75"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customHeight="1" ht="15.75"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customHeight="1" ht="15.75"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customHeight="1" ht="15.75"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customHeight="1" ht="15.75"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customHeight="1" ht="15.75"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customHeight="1" ht="15.75"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customHeight="1" ht="15.75"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customHeight="1" ht="15.75"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customHeight="1" ht="15.75"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customHeight="1" ht="15.75"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customHeight="1" ht="15.75"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customHeight="1" ht="15.75"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customHeight="1" ht="15.75"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customHeight="1" ht="15.75"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customHeight="1" ht="15.75"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customHeight="1" ht="15.75"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customHeight="1" ht="15.75"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customHeight="1" ht="15.75"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customHeight="1" ht="15.75"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customHeight="1" ht="15.75"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customHeight="1" ht="15.75"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customHeight="1" ht="15.75"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customHeight="1" ht="15.75"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customHeight="1" ht="15.75"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customHeight="1" ht="15.75"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customHeight="1" ht="15.75"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customHeight="1" ht="15.75"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customHeight="1" ht="15.75"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T7">
    <cfRule type="expression" dxfId="11" priority="1">
      <formula>ISBLANK(T6)</formula>
    </cfRule>
  </conditionalFormatting>
  <conditionalFormatting sqref="S7">
    <cfRule type="expression" dxfId="11" priority="2">
      <formula>ISBLANK(S6)</formula>
    </cfRule>
  </conditionalFormatting>
  <conditionalFormatting sqref="R7">
    <cfRule type="expression" dxfId="11" priority="3">
      <formula>ISBLANK(R6)</formula>
    </cfRule>
  </conditionalFormatting>
  <conditionalFormatting sqref="Q7">
    <cfRule type="expression" dxfId="11" priority="4">
      <formula>ISBLANK(Q6)</formula>
    </cfRule>
  </conditionalFormatting>
  <conditionalFormatting sqref="P7">
    <cfRule type="expression" dxfId="10" priority="5">
      <formula>ISBLANK(P6)</formula>
    </cfRule>
  </conditionalFormatting>
  <conditionalFormatting sqref="C38:H40 C42:H44">
    <cfRule type="notContainsBlanks" dxfId="9" priority="6">
      <formula>LEN(TRIM(C38))&gt;0</formula>
    </cfRule>
  </conditionalFormatting>
  <conditionalFormatting sqref="P6">
    <cfRule type="containsBlanks" dxfId="8" priority="7">
      <formula>LEN(TRIM(P6))=0</formula>
    </cfRule>
  </conditionalFormatting>
  <conditionalFormatting sqref="T6">
    <cfRule type="containsBlanks" dxfId="7" priority="8">
      <formula>LEN(TRIM(T6))=0</formula>
    </cfRule>
  </conditionalFormatting>
  <conditionalFormatting sqref="R6">
    <cfRule type="containsBlanks" dxfId="5" priority="9">
      <formula>LEN(TRIM(R6))=0</formula>
    </cfRule>
  </conditionalFormatting>
  <conditionalFormatting sqref="Q6">
    <cfRule type="containsBlanks" dxfId="4" priority="10">
      <formula>LEN(TRIM(Q6))=0</formula>
    </cfRule>
  </conditionalFormatting>
  <conditionalFormatting sqref="S6">
    <cfRule type="containsBlanks" dxfId="6" priority="11">
      <formula>LEN(TRIM(S6))=0</formula>
    </cfRule>
  </conditionalFormatting>
  <hyperlinks>
    <hyperlink ref="S29" r:id="rId1h"/>
    <hyperlink ref="G47" r:id="rId2h"/>
    <hyperlink ref="P47" r:id="rId3h"/>
    <hyperlink ref="G48" r:id="rId4h"/>
    <hyperlink ref="G49" r:id="rId5h"/>
  </hyperlinks>
  <printOptions/>
  <pageMargins bottom="0.07874015748031496" footer="0.0" header="0.0" left="0.07874015748031496" right="0.07874015748031496" top="0.07874015748031496"/>
  <pageSetup paperSize="9" orientation="portrait"/>
  <drawing r:id="rId6"/>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5"/>
      <c r="B1" s="5"/>
      <c r="C1" s="8" t="s">
        <v>269</v>
      </c>
      <c r="D1" s="9"/>
      <c r="E1" s="9"/>
      <c r="F1" s="9"/>
      <c r="G1" s="9"/>
      <c r="H1" s="9"/>
      <c r="I1" s="15"/>
      <c r="J1" s="5"/>
      <c r="K1" s="5"/>
      <c r="L1" s="5"/>
      <c r="M1" s="20" t="str">
        <f>C1</f>
        <v>Surveillance des cours d'eau - Macrophytes</v>
      </c>
      <c r="N1" s="9"/>
      <c r="O1" s="9"/>
      <c r="P1" s="9"/>
      <c r="Q1" s="9"/>
      <c r="R1" s="9"/>
      <c r="S1" s="15"/>
      <c r="T1" s="5"/>
      <c r="U1" s="22"/>
      <c r="V1" s="22"/>
      <c r="W1" s="22"/>
      <c r="X1" s="22"/>
      <c r="Y1" s="22"/>
      <c r="Z1" s="22"/>
      <c r="AA1" s="22"/>
      <c r="AB1" s="22"/>
    </row>
    <row customHeight="1" ht="15.0" r="2">
      <c r="A2" s="5"/>
      <c r="B2" s="5"/>
      <c r="C2" s="24"/>
      <c r="I2" s="25"/>
      <c r="J2" s="5"/>
      <c r="K2" s="5"/>
      <c r="L2" s="5"/>
      <c r="M2" s="24"/>
      <c r="S2" s="25"/>
      <c r="T2" s="5"/>
      <c r="U2" s="22"/>
      <c r="V2" s="22"/>
      <c r="W2" s="22"/>
      <c r="X2" s="22"/>
      <c r="Y2" s="22"/>
      <c r="Z2" s="22"/>
      <c r="AA2" s="22"/>
      <c r="AB2" s="22"/>
    </row>
    <row customHeight="1" ht="15.0" r="3">
      <c r="A3" s="5"/>
      <c r="B3" s="5"/>
      <c r="C3" s="27"/>
      <c r="D3" s="29"/>
      <c r="E3" s="29"/>
      <c r="F3" s="29"/>
      <c r="G3" s="29"/>
      <c r="H3" s="29"/>
      <c r="I3" s="30"/>
      <c r="J3" s="5"/>
      <c r="K3" s="5"/>
      <c r="L3" s="5"/>
      <c r="M3" s="27"/>
      <c r="N3" s="29"/>
      <c r="O3" s="29"/>
      <c r="P3" s="29"/>
      <c r="Q3" s="29"/>
      <c r="R3" s="29"/>
      <c r="S3" s="30"/>
      <c r="T3" s="5"/>
      <c r="U3" s="22"/>
      <c r="V3" s="22"/>
      <c r="W3" s="22"/>
      <c r="X3" s="22"/>
      <c r="Y3" s="22"/>
      <c r="Z3" s="22"/>
      <c r="AA3" s="22"/>
      <c r="AB3" s="22"/>
    </row>
    <row r="4">
      <c r="A4" s="5"/>
      <c r="B4" s="5"/>
      <c r="C4" s="5"/>
      <c r="D4" s="5"/>
      <c r="E4" s="5"/>
      <c r="F4" s="5"/>
      <c r="G4" s="5"/>
      <c r="H4" s="5"/>
      <c r="I4" s="5"/>
      <c r="J4" s="5"/>
      <c r="K4" s="5"/>
      <c r="L4" s="5"/>
      <c r="M4" s="5"/>
      <c r="N4" s="5"/>
      <c r="O4" s="5"/>
      <c r="P4" s="5"/>
      <c r="Q4" s="5"/>
      <c r="R4" s="5"/>
      <c r="S4" s="5"/>
      <c r="T4" s="5"/>
      <c r="U4" s="22"/>
      <c r="V4" s="22"/>
      <c r="W4" s="22"/>
      <c r="X4" s="22"/>
      <c r="Y4" s="22"/>
      <c r="Z4" s="22"/>
      <c r="AA4" s="22"/>
      <c r="AB4" s="22"/>
    </row>
    <row r="5">
      <c r="A5" s="31" t="s">
        <v>19</v>
      </c>
      <c r="B5" s="32"/>
      <c r="C5" s="32"/>
      <c r="D5" s="32"/>
      <c r="E5" s="32"/>
      <c r="F5" s="32"/>
      <c r="G5" s="32"/>
      <c r="H5" s="32"/>
      <c r="I5" s="32"/>
      <c r="J5" s="32"/>
      <c r="K5" s="31" t="s">
        <v>22</v>
      </c>
      <c r="L5" s="32"/>
      <c r="M5" s="32"/>
      <c r="N5" s="32"/>
      <c r="O5" s="32"/>
      <c r="P5" s="33" t="s">
        <v>24</v>
      </c>
      <c r="Q5" s="32"/>
      <c r="R5" s="32"/>
      <c r="S5" s="32"/>
      <c r="T5" s="34"/>
      <c r="U5" s="22"/>
      <c r="V5" s="22"/>
      <c r="W5" s="22"/>
      <c r="X5" s="22"/>
      <c r="Y5" s="22"/>
      <c r="Z5" s="22"/>
      <c r="AA5" s="22"/>
      <c r="AB5" s="22"/>
    </row>
    <row r="6">
      <c r="A6" s="31"/>
      <c r="B6" s="32"/>
      <c r="C6" s="32"/>
      <c r="D6" s="32"/>
      <c r="E6" s="32"/>
      <c r="F6" s="32"/>
      <c r="G6" s="32"/>
      <c r="H6" s="32"/>
      <c r="I6" s="35"/>
      <c r="J6" s="15"/>
      <c r="K6" s="31"/>
      <c r="L6" s="22"/>
      <c r="M6" s="37" t="s">
        <v>30</v>
      </c>
      <c r="N6" s="39" t="s">
        <v>33</v>
      </c>
      <c r="O6" s="15"/>
      <c r="P6" s="41"/>
      <c r="Q6" s="42"/>
      <c r="R6" s="43"/>
      <c r="S6" s="44" t="s">
        <v>39</v>
      </c>
      <c r="T6" s="45"/>
      <c r="U6" s="22"/>
      <c r="V6" s="22"/>
      <c r="W6" s="22"/>
      <c r="X6" s="22"/>
      <c r="Y6" s="22"/>
      <c r="Z6" s="22"/>
      <c r="AA6" s="22"/>
      <c r="AB6" s="22"/>
    </row>
    <row r="7">
      <c r="A7" s="32"/>
      <c r="B7" s="32"/>
      <c r="C7" s="32"/>
      <c r="D7" s="32"/>
      <c r="E7" s="32"/>
      <c r="F7" s="32"/>
      <c r="G7" s="32"/>
      <c r="H7" s="46"/>
      <c r="I7" s="24"/>
      <c r="J7" s="25"/>
      <c r="K7" s="32"/>
      <c r="L7" s="32"/>
      <c r="M7" s="47"/>
      <c r="N7" s="27"/>
      <c r="O7" s="30"/>
      <c r="P7" s="48" t="s">
        <v>42</v>
      </c>
      <c r="Q7" s="49" t="s">
        <v>45</v>
      </c>
      <c r="R7" s="49" t="s">
        <v>46</v>
      </c>
      <c r="S7" s="49" t="s">
        <v>48</v>
      </c>
      <c r="T7" s="50" t="s">
        <v>50</v>
      </c>
      <c r="U7" s="22"/>
      <c r="V7" s="22"/>
      <c r="W7" s="22"/>
      <c r="X7" s="22"/>
      <c r="Y7" s="22"/>
      <c r="Z7" s="22"/>
      <c r="AA7" s="22"/>
      <c r="AB7" s="22"/>
    </row>
    <row r="8">
      <c r="A8" s="32"/>
      <c r="B8" s="51" t="s">
        <v>51</v>
      </c>
      <c r="C8" s="52" t="s">
        <v>237</v>
      </c>
      <c r="D8" s="53"/>
      <c r="E8" s="53"/>
      <c r="F8" s="53"/>
      <c r="G8" s="53"/>
      <c r="H8" s="54"/>
      <c r="I8" s="24"/>
      <c r="J8" s="25"/>
      <c r="K8" s="32"/>
      <c r="L8" s="46"/>
      <c r="M8" s="46"/>
      <c r="N8" s="46"/>
      <c r="O8" s="46"/>
      <c r="P8" s="56"/>
      <c r="Q8" s="32"/>
      <c r="R8" s="32"/>
      <c r="S8" s="32"/>
      <c r="T8" s="34"/>
      <c r="U8" s="22"/>
      <c r="V8" s="22"/>
      <c r="W8" s="22"/>
      <c r="X8" s="22"/>
      <c r="Y8" s="22"/>
      <c r="Z8" s="22"/>
      <c r="AA8" s="22"/>
      <c r="AB8" s="22"/>
    </row>
    <row r="9">
      <c r="A9" s="32"/>
      <c r="B9" s="57"/>
      <c r="C9" s="24"/>
      <c r="H9" s="58"/>
      <c r="I9" s="24"/>
      <c r="J9" s="25"/>
      <c r="K9" s="59"/>
      <c r="L9" s="60" t="s">
        <v>61</v>
      </c>
      <c r="M9" s="32"/>
      <c r="N9" s="32"/>
      <c r="O9" s="32"/>
      <c r="P9" s="61" t="s">
        <v>278</v>
      </c>
      <c r="T9" s="58"/>
      <c r="U9" s="22"/>
      <c r="V9" s="22"/>
      <c r="W9" s="22"/>
      <c r="X9" s="22"/>
      <c r="Y9" s="22"/>
      <c r="Z9" s="22"/>
      <c r="AA9" s="22"/>
      <c r="AB9" s="22"/>
    </row>
    <row r="10">
      <c r="A10" s="32"/>
      <c r="B10" s="57"/>
      <c r="C10" s="24"/>
      <c r="H10" s="58"/>
      <c r="I10" s="24"/>
      <c r="J10" s="25"/>
      <c r="K10" s="59"/>
      <c r="L10" s="63" t="s">
        <v>64</v>
      </c>
      <c r="M10" s="63" t="s">
        <v>67</v>
      </c>
      <c r="N10" s="66" t="s">
        <v>68</v>
      </c>
      <c r="O10" s="68"/>
      <c r="P10" s="71"/>
      <c r="T10" s="58"/>
      <c r="U10" s="22"/>
      <c r="V10" s="22"/>
      <c r="W10" s="22"/>
      <c r="X10" s="22"/>
      <c r="Y10" s="22"/>
      <c r="Z10" s="22"/>
      <c r="AA10" s="22"/>
      <c r="AB10" s="22"/>
    </row>
    <row customHeight="1" ht="30.0" r="11">
      <c r="A11" s="32"/>
      <c r="B11" s="72"/>
      <c r="C11" s="73"/>
      <c r="D11" s="74"/>
      <c r="E11" s="74"/>
      <c r="F11" s="74"/>
      <c r="G11" s="74"/>
      <c r="H11" s="75"/>
      <c r="I11" s="27"/>
      <c r="J11" s="30"/>
      <c r="K11" s="59"/>
      <c r="L11" s="77" t="s">
        <v>244</v>
      </c>
      <c r="M11" s="77" t="s">
        <v>245</v>
      </c>
      <c r="N11" s="78"/>
      <c r="O11" s="15"/>
      <c r="P11" s="71"/>
      <c r="T11" s="58"/>
      <c r="U11" s="22"/>
      <c r="V11" s="22"/>
      <c r="W11" s="22"/>
      <c r="X11" s="22"/>
      <c r="Y11" s="22"/>
      <c r="Z11" s="22"/>
      <c r="AA11" s="22"/>
      <c r="AB11" s="22"/>
    </row>
    <row r="12">
      <c r="A12" s="32"/>
      <c r="B12" s="79" t="s">
        <v>72</v>
      </c>
      <c r="C12" s="80" t="s">
        <v>247</v>
      </c>
      <c r="D12" s="53"/>
      <c r="E12" s="53"/>
      <c r="F12" s="53"/>
      <c r="G12" s="53"/>
      <c r="H12" s="54"/>
      <c r="I12" s="81" t="s">
        <v>74</v>
      </c>
      <c r="J12" s="82"/>
      <c r="K12" s="59"/>
      <c r="L12" s="83"/>
      <c r="M12" s="83"/>
      <c r="N12" s="71"/>
      <c r="O12" s="25"/>
      <c r="P12" s="71"/>
      <c r="T12" s="58"/>
      <c r="U12" s="22"/>
      <c r="V12" s="22"/>
      <c r="W12" s="22"/>
      <c r="X12" s="22"/>
      <c r="Y12" s="22"/>
      <c r="Z12" s="22"/>
      <c r="AA12" s="22"/>
      <c r="AB12" s="22"/>
    </row>
    <row r="13">
      <c r="A13" s="32"/>
      <c r="B13" s="84"/>
      <c r="C13" s="24"/>
      <c r="H13" s="58"/>
      <c r="I13" s="146" t="s">
        <v>283</v>
      </c>
      <c r="J13" s="86"/>
      <c r="K13" s="59"/>
      <c r="L13" s="83"/>
      <c r="M13" s="83"/>
      <c r="N13" s="71"/>
      <c r="O13" s="25"/>
      <c r="P13" s="71"/>
      <c r="T13" s="58"/>
      <c r="U13" s="22"/>
      <c r="V13" s="22"/>
      <c r="W13" s="22"/>
      <c r="X13" s="22"/>
      <c r="Y13" s="22"/>
      <c r="Z13" s="22"/>
      <c r="AA13" s="22"/>
      <c r="AB13" s="22"/>
    </row>
    <row customHeight="1" ht="30.0" r="14">
      <c r="A14" s="32"/>
      <c r="B14" s="84"/>
      <c r="C14" s="24"/>
      <c r="H14" s="58"/>
      <c r="I14" s="71"/>
      <c r="J14" s="58"/>
      <c r="K14" s="59"/>
      <c r="L14" s="87"/>
      <c r="M14" s="87"/>
      <c r="N14" s="88"/>
      <c r="O14" s="89"/>
      <c r="P14" s="88"/>
      <c r="Q14" s="74"/>
      <c r="R14" s="74"/>
      <c r="S14" s="74"/>
      <c r="T14" s="75"/>
      <c r="U14" s="22"/>
      <c r="V14" s="22"/>
      <c r="W14" s="22"/>
      <c r="X14" s="22"/>
      <c r="Y14" s="22"/>
      <c r="Z14" s="22"/>
      <c r="AA14" s="22"/>
      <c r="AB14" s="22"/>
    </row>
    <row r="15">
      <c r="A15" s="32"/>
      <c r="B15" s="90"/>
      <c r="C15" s="73"/>
      <c r="D15" s="74"/>
      <c r="E15" s="74"/>
      <c r="F15" s="74"/>
      <c r="G15" s="74"/>
      <c r="H15" s="75"/>
      <c r="I15" s="71"/>
      <c r="J15" s="58"/>
      <c r="K15" s="32"/>
      <c r="L15" s="91" t="s">
        <v>77</v>
      </c>
      <c r="M15" s="92"/>
      <c r="N15" s="92"/>
      <c r="O15" s="93"/>
      <c r="P15" s="91" t="s">
        <v>78</v>
      </c>
      <c r="Q15" s="92"/>
      <c r="R15" s="92"/>
      <c r="S15" s="92"/>
      <c r="T15" s="93"/>
      <c r="U15" s="22"/>
      <c r="V15" s="22"/>
      <c r="W15" s="22"/>
      <c r="X15" s="22"/>
      <c r="Y15" s="22"/>
      <c r="Z15" s="22"/>
      <c r="AA15" s="22"/>
      <c r="AB15" s="22"/>
    </row>
    <row r="16">
      <c r="A16" s="32"/>
      <c r="B16" s="79" t="s">
        <v>79</v>
      </c>
      <c r="C16" s="80" t="s">
        <v>288</v>
      </c>
      <c r="D16" s="53"/>
      <c r="E16" s="53"/>
      <c r="F16" s="53"/>
      <c r="G16" s="53"/>
      <c r="H16" s="54"/>
      <c r="I16" s="71"/>
      <c r="J16" s="58"/>
      <c r="K16" s="32"/>
      <c r="L16" s="78" t="s">
        <v>294</v>
      </c>
      <c r="M16" s="9"/>
      <c r="N16" s="9"/>
      <c r="O16" s="86"/>
      <c r="P16" s="78" t="s">
        <v>295</v>
      </c>
      <c r="Q16" s="9"/>
      <c r="R16" s="9"/>
      <c r="S16" s="9"/>
      <c r="T16" s="86"/>
      <c r="U16" s="22"/>
      <c r="V16" s="22"/>
      <c r="W16" s="22"/>
      <c r="X16" s="22"/>
      <c r="Y16" s="22"/>
      <c r="Z16" s="22"/>
      <c r="AA16" s="22"/>
      <c r="AB16" s="22"/>
    </row>
    <row r="17">
      <c r="A17" s="32"/>
      <c r="B17" s="84"/>
      <c r="C17" s="24"/>
      <c r="H17" s="58"/>
      <c r="I17" s="71"/>
      <c r="J17" s="58"/>
      <c r="K17" s="32"/>
      <c r="L17" s="71"/>
      <c r="O17" s="58"/>
      <c r="P17" s="71"/>
      <c r="T17" s="58"/>
      <c r="U17" s="22"/>
      <c r="V17" s="22"/>
      <c r="W17" s="22"/>
      <c r="X17" s="22"/>
      <c r="Y17" s="22"/>
      <c r="Z17" s="22"/>
      <c r="AA17" s="22"/>
      <c r="AB17" s="22"/>
    </row>
    <row r="18">
      <c r="A18" s="32"/>
      <c r="B18" s="84"/>
      <c r="C18" s="24"/>
      <c r="H18" s="58"/>
      <c r="I18" s="71"/>
      <c r="J18" s="58"/>
      <c r="K18" s="32"/>
      <c r="L18" s="71"/>
      <c r="O18" s="58"/>
      <c r="P18" s="71"/>
      <c r="T18" s="58"/>
      <c r="U18" s="22"/>
      <c r="V18" s="22"/>
      <c r="W18" s="22"/>
      <c r="X18" s="22"/>
      <c r="Y18" s="22"/>
      <c r="Z18" s="22"/>
      <c r="AA18" s="22"/>
      <c r="AB18" s="22"/>
    </row>
    <row r="19">
      <c r="A19" s="32"/>
      <c r="B19" s="84"/>
      <c r="C19" s="24"/>
      <c r="H19" s="58"/>
      <c r="I19" s="71"/>
      <c r="J19" s="58"/>
      <c r="K19" s="32"/>
      <c r="L19" s="71"/>
      <c r="O19" s="58"/>
      <c r="P19" s="71"/>
      <c r="T19" s="58"/>
      <c r="U19" s="22"/>
      <c r="V19" s="22"/>
      <c r="W19" s="22"/>
      <c r="X19" s="22"/>
      <c r="Y19" s="22"/>
      <c r="Z19" s="22"/>
      <c r="AA19" s="22"/>
      <c r="AB19" s="22"/>
    </row>
    <row customHeight="1" ht="30.0" r="20">
      <c r="A20" s="32"/>
      <c r="B20" s="90"/>
      <c r="C20" s="73"/>
      <c r="D20" s="74"/>
      <c r="E20" s="74"/>
      <c r="F20" s="74"/>
      <c r="G20" s="74"/>
      <c r="H20" s="75"/>
      <c r="I20" s="71"/>
      <c r="J20" s="58"/>
      <c r="K20" s="32"/>
      <c r="L20" s="71"/>
      <c r="O20" s="58"/>
      <c r="P20" s="71"/>
      <c r="T20" s="58"/>
      <c r="U20" s="22"/>
      <c r="V20" s="22"/>
      <c r="W20" s="22"/>
      <c r="X20" s="22"/>
      <c r="Y20" s="22"/>
      <c r="Z20" s="22"/>
      <c r="AA20" s="22"/>
      <c r="AB20" s="22"/>
    </row>
    <row customHeight="1" ht="15.75" r="21">
      <c r="A21" s="32"/>
      <c r="B21" s="94" t="s">
        <v>83</v>
      </c>
      <c r="C21" s="95"/>
      <c r="D21" s="95"/>
      <c r="E21" s="95"/>
      <c r="F21" s="96"/>
      <c r="G21" s="97"/>
      <c r="H21" s="98"/>
      <c r="I21" s="71"/>
      <c r="J21" s="58"/>
      <c r="K21" s="32"/>
      <c r="L21" s="71"/>
      <c r="O21" s="58"/>
      <c r="P21" s="71"/>
      <c r="T21" s="58"/>
      <c r="U21" s="22"/>
      <c r="V21" s="22"/>
      <c r="W21" s="22"/>
      <c r="X21" s="22"/>
      <c r="Y21" s="22"/>
      <c r="Z21" s="22"/>
      <c r="AA21" s="22"/>
      <c r="AB21" s="22"/>
    </row>
    <row customHeight="1" ht="15.75" r="22">
      <c r="A22" s="32"/>
      <c r="B22" s="99" t="s">
        <v>84</v>
      </c>
      <c r="C22" s="141" t="s">
        <v>86</v>
      </c>
      <c r="D22" s="12"/>
      <c r="E22" s="12"/>
      <c r="F22" s="12"/>
      <c r="G22" s="12"/>
      <c r="H22" s="101"/>
      <c r="I22" s="71"/>
      <c r="J22" s="58"/>
      <c r="K22" s="32"/>
      <c r="L22" s="71"/>
      <c r="O22" s="58"/>
      <c r="P22" s="71"/>
      <c r="T22" s="58"/>
      <c r="U22" s="22"/>
      <c r="V22" s="22"/>
      <c r="W22" s="22"/>
      <c r="X22" s="22"/>
      <c r="Y22" s="22"/>
      <c r="Z22" s="22"/>
      <c r="AA22" s="22"/>
      <c r="AB22" s="22"/>
    </row>
    <row customHeight="1" ht="15.75" r="23">
      <c r="A23" s="32"/>
      <c r="B23" s="102"/>
      <c r="C23" s="9"/>
      <c r="D23" s="9"/>
      <c r="E23" s="15"/>
      <c r="F23" s="103" t="s">
        <v>87</v>
      </c>
      <c r="G23" s="12"/>
      <c r="H23" s="101"/>
      <c r="I23" s="71"/>
      <c r="J23" s="58"/>
      <c r="K23" s="32"/>
      <c r="L23" s="71"/>
      <c r="O23" s="58"/>
      <c r="P23" s="71"/>
      <c r="T23" s="58"/>
      <c r="U23" s="22"/>
      <c r="V23" s="22"/>
      <c r="W23" s="22"/>
      <c r="X23" s="22"/>
      <c r="Y23" s="22"/>
      <c r="Z23" s="22"/>
      <c r="AA23" s="22"/>
      <c r="AB23" s="22"/>
    </row>
    <row customHeight="1" ht="30.0" r="24">
      <c r="A24" s="32"/>
      <c r="B24" s="71"/>
      <c r="E24" s="25"/>
      <c r="F24" s="142" t="s">
        <v>303</v>
      </c>
      <c r="G24" s="9"/>
      <c r="H24" s="86"/>
      <c r="I24" s="71"/>
      <c r="J24" s="58"/>
      <c r="K24" s="32"/>
      <c r="L24" s="71"/>
      <c r="O24" s="58"/>
      <c r="P24" s="71"/>
      <c r="T24" s="58"/>
      <c r="U24" s="22"/>
      <c r="V24" s="22"/>
      <c r="W24" s="22"/>
      <c r="X24" s="22"/>
      <c r="Y24" s="22"/>
      <c r="Z24" s="22"/>
      <c r="AA24" s="22"/>
      <c r="AB24" s="22"/>
    </row>
    <row customHeight="1" ht="15.75" r="25">
      <c r="A25" s="32"/>
      <c r="B25" s="71"/>
      <c r="E25" s="25"/>
      <c r="F25" s="24"/>
      <c r="H25" s="58"/>
      <c r="I25" s="71"/>
      <c r="J25" s="58"/>
      <c r="K25" s="32"/>
      <c r="L25" s="71"/>
      <c r="O25" s="58"/>
      <c r="P25" s="71"/>
      <c r="T25" s="58"/>
      <c r="U25" s="22"/>
      <c r="V25" s="22"/>
      <c r="W25" s="22"/>
      <c r="X25" s="22"/>
      <c r="Y25" s="22"/>
      <c r="Z25" s="22"/>
      <c r="AA25" s="22"/>
      <c r="AB25" s="22"/>
    </row>
    <row customHeight="1" ht="15.75" r="26">
      <c r="A26" s="32"/>
      <c r="B26" s="71"/>
      <c r="E26" s="25"/>
      <c r="F26" s="24"/>
      <c r="H26" s="58"/>
      <c r="I26" s="71"/>
      <c r="J26" s="58"/>
      <c r="K26" s="32"/>
      <c r="L26" s="71"/>
      <c r="O26" s="58"/>
      <c r="P26" s="71"/>
      <c r="T26" s="58"/>
      <c r="U26" s="22"/>
      <c r="V26" s="22"/>
      <c r="W26" s="22"/>
      <c r="X26" s="22"/>
      <c r="Y26" s="22"/>
      <c r="Z26" s="22"/>
      <c r="AA26" s="22"/>
      <c r="AB26" s="22"/>
    </row>
    <row customHeight="1" ht="15.75" r="27">
      <c r="A27" s="32"/>
      <c r="B27" s="71"/>
      <c r="E27" s="25"/>
      <c r="F27" s="24"/>
      <c r="H27" s="58"/>
      <c r="I27" s="71"/>
      <c r="J27" s="58"/>
      <c r="K27" s="32"/>
      <c r="L27" s="88"/>
      <c r="M27" s="74"/>
      <c r="N27" s="74"/>
      <c r="O27" s="75"/>
      <c r="P27" s="88"/>
      <c r="Q27" s="74"/>
      <c r="R27" s="74"/>
      <c r="S27" s="74"/>
      <c r="T27" s="75"/>
      <c r="U27" s="22"/>
      <c r="V27" s="22"/>
      <c r="W27" s="22"/>
      <c r="X27" s="22"/>
      <c r="Y27" s="22"/>
      <c r="Z27" s="22"/>
      <c r="AA27" s="22"/>
      <c r="AB27" s="22"/>
    </row>
    <row customHeight="1" ht="15.75" r="28">
      <c r="A28" s="32"/>
      <c r="B28" s="71"/>
      <c r="E28" s="25"/>
      <c r="F28" s="24"/>
      <c r="H28" s="58"/>
      <c r="I28" s="71"/>
      <c r="J28" s="58"/>
      <c r="K28" s="32"/>
      <c r="L28" s="91" t="s">
        <v>89</v>
      </c>
      <c r="M28" s="92"/>
      <c r="N28" s="92"/>
      <c r="O28" s="93"/>
      <c r="P28" s="91" t="s">
        <v>90</v>
      </c>
      <c r="Q28" s="92"/>
      <c r="R28" s="92"/>
      <c r="S28" s="92"/>
      <c r="T28" s="93"/>
      <c r="U28" s="22"/>
      <c r="V28" s="22"/>
      <c r="W28" s="22"/>
      <c r="X28" s="22"/>
      <c r="Y28" s="22"/>
      <c r="Z28" s="22"/>
      <c r="AA28" s="22"/>
      <c r="AB28" s="22"/>
    </row>
    <row customHeight="1" ht="15.75" r="29">
      <c r="A29" s="32"/>
      <c r="B29" s="71"/>
      <c r="E29" s="25"/>
      <c r="F29" s="24"/>
      <c r="H29" s="58"/>
      <c r="I29" s="88"/>
      <c r="J29" s="75"/>
      <c r="K29" s="32"/>
      <c r="L29" s="56"/>
      <c r="M29" s="105" t="s">
        <v>273</v>
      </c>
      <c r="N29" s="9"/>
      <c r="O29" s="86"/>
      <c r="P29" s="171" t="str">
        <f>=HYPERLINK("https://naiades.eaufrance.fr/acces-donnees%23/hydrobiologie", "Naïades")</f>
      </c>
      <c r="Q29" s="12"/>
      <c r="R29" s="68"/>
      <c r="S29" s="143" t="inlineStr">
        <is>
          <t/>
        </is>
      </c>
      <c r="T29" s="101"/>
      <c r="U29" s="22"/>
      <c r="V29" s="22"/>
      <c r="W29" s="22"/>
      <c r="X29" s="22"/>
      <c r="Y29" s="22"/>
      <c r="Z29" s="22"/>
      <c r="AA29" s="22"/>
      <c r="AB29" s="22"/>
    </row>
    <row customHeight="1" ht="15.0" r="30">
      <c r="A30" s="32"/>
      <c r="B30" s="71"/>
      <c r="E30" s="25"/>
      <c r="F30" s="24"/>
      <c r="H30" s="58"/>
      <c r="I30" s="108" t="s">
        <v>96</v>
      </c>
      <c r="J30" s="98"/>
      <c r="K30" s="32"/>
      <c r="L30" s="56"/>
      <c r="M30" s="24"/>
      <c r="O30" s="58"/>
      <c r="P30" s="106"/>
      <c r="Q30" s="12"/>
      <c r="R30" s="68"/>
      <c r="S30" s="107"/>
      <c r="T30" s="101"/>
      <c r="U30" s="22"/>
      <c r="V30" s="22"/>
      <c r="W30" s="22"/>
      <c r="X30" s="22"/>
      <c r="Y30" s="22"/>
      <c r="Z30" s="22"/>
      <c r="AA30" s="22"/>
      <c r="AB30" s="22"/>
    </row>
    <row customHeight="1" ht="15.75" r="31">
      <c r="A31" s="32"/>
      <c r="B31" s="71"/>
      <c r="E31" s="25"/>
      <c r="F31" s="24"/>
      <c r="H31" s="58"/>
      <c r="I31" s="85" t="s">
        <v>267</v>
      </c>
      <c r="J31" s="86"/>
      <c r="K31" s="32"/>
      <c r="L31" s="56"/>
      <c r="M31" s="24"/>
      <c r="O31" s="58"/>
      <c r="P31" s="106"/>
      <c r="Q31" s="12"/>
      <c r="R31" s="68"/>
      <c r="S31" s="107"/>
      <c r="T31" s="101"/>
      <c r="U31" s="22"/>
      <c r="V31" s="22"/>
      <c r="W31" s="22"/>
      <c r="X31" s="22"/>
      <c r="Y31" s="22"/>
      <c r="Z31" s="22"/>
      <c r="AA31" s="22"/>
      <c r="AB31" s="22"/>
    </row>
    <row customHeight="1" ht="15.75" r="32">
      <c r="A32" s="32"/>
      <c r="B32" s="71"/>
      <c r="E32" s="25"/>
      <c r="F32" s="24"/>
      <c r="H32" s="58"/>
      <c r="I32" s="71"/>
      <c r="J32" s="58"/>
      <c r="K32" s="32"/>
      <c r="L32" s="56"/>
      <c r="M32" s="24"/>
      <c r="O32" s="58"/>
      <c r="P32" s="106"/>
      <c r="Q32" s="12"/>
      <c r="R32" s="68"/>
      <c r="S32" s="107"/>
      <c r="T32" s="101"/>
      <c r="U32" s="22"/>
      <c r="V32" s="22"/>
      <c r="W32" s="22"/>
      <c r="X32" s="22"/>
      <c r="Y32" s="22"/>
      <c r="Z32" s="22"/>
      <c r="AA32" s="22"/>
      <c r="AB32" s="22"/>
    </row>
    <row customHeight="1" ht="15.75" r="33">
      <c r="A33" s="32"/>
      <c r="B33" s="71"/>
      <c r="E33" s="25"/>
      <c r="F33" s="24"/>
      <c r="H33" s="58"/>
      <c r="I33" s="71"/>
      <c r="J33" s="58"/>
      <c r="K33" s="32"/>
      <c r="L33" s="56"/>
      <c r="M33" s="24"/>
      <c r="O33" s="58"/>
      <c r="P33" s="106"/>
      <c r="Q33" s="12"/>
      <c r="R33" s="68"/>
      <c r="S33" s="107"/>
      <c r="T33" s="101"/>
      <c r="U33" s="22"/>
      <c r="V33" s="22"/>
      <c r="W33" s="22"/>
      <c r="X33" s="22"/>
      <c r="Y33" s="22"/>
      <c r="Z33" s="22"/>
      <c r="AA33" s="22"/>
      <c r="AB33" s="22"/>
    </row>
    <row customHeight="1" ht="15.75" r="34">
      <c r="A34" s="32"/>
      <c r="B34" s="71"/>
      <c r="E34" s="25"/>
      <c r="F34" s="24"/>
      <c r="H34" s="58"/>
      <c r="I34" s="71"/>
      <c r="J34" s="58"/>
      <c r="K34" s="32"/>
      <c r="L34" s="56"/>
      <c r="M34" s="24"/>
      <c r="O34" s="58"/>
      <c r="P34" s="106"/>
      <c r="Q34" s="12"/>
      <c r="R34" s="68"/>
      <c r="S34" s="107"/>
      <c r="T34" s="101"/>
      <c r="U34" s="22"/>
      <c r="V34" s="22"/>
      <c r="W34" s="22"/>
      <c r="X34" s="22"/>
      <c r="Y34" s="22"/>
      <c r="Z34" s="22"/>
      <c r="AA34" s="22"/>
      <c r="AB34" s="22"/>
    </row>
    <row customHeight="1" ht="15.75" r="35">
      <c r="A35" s="32"/>
      <c r="B35" s="88"/>
      <c r="C35" s="74"/>
      <c r="D35" s="74"/>
      <c r="E35" s="89"/>
      <c r="F35" s="73"/>
      <c r="G35" s="74"/>
      <c r="H35" s="75"/>
      <c r="I35" s="71"/>
      <c r="J35" s="58"/>
      <c r="K35" s="32"/>
      <c r="L35" s="56"/>
      <c r="M35" s="24"/>
      <c r="O35" s="58"/>
      <c r="P35" s="106"/>
      <c r="Q35" s="12"/>
      <c r="R35" s="68"/>
      <c r="S35" s="107"/>
      <c r="T35" s="101"/>
      <c r="U35" s="22"/>
      <c r="V35" s="22"/>
      <c r="W35" s="22"/>
      <c r="X35" s="22"/>
      <c r="Y35" s="22"/>
      <c r="Z35" s="22"/>
      <c r="AA35" s="22"/>
      <c r="AB35" s="22"/>
    </row>
    <row customHeight="1" ht="15.75" r="36">
      <c r="A36" s="32"/>
      <c r="B36" s="94" t="s">
        <v>100</v>
      </c>
      <c r="C36" s="95"/>
      <c r="D36" s="95"/>
      <c r="E36" s="96"/>
      <c r="F36" s="110"/>
      <c r="G36" s="110"/>
      <c r="H36" s="110"/>
      <c r="I36" s="71"/>
      <c r="J36" s="58"/>
      <c r="K36" s="32"/>
      <c r="L36" s="56"/>
      <c r="M36" s="24"/>
      <c r="O36" s="58"/>
      <c r="P36" s="106"/>
      <c r="Q36" s="12"/>
      <c r="R36" s="68"/>
      <c r="S36" s="107"/>
      <c r="T36" s="101"/>
      <c r="U36" s="22"/>
      <c r="V36" s="22"/>
      <c r="W36" s="22"/>
      <c r="X36" s="22"/>
      <c r="Y36" s="22"/>
      <c r="Z36" s="22"/>
      <c r="AA36" s="22"/>
      <c r="AB36" s="22"/>
    </row>
    <row customHeight="1" ht="15.75" r="37">
      <c r="A37" s="32"/>
      <c r="B37" s="84"/>
      <c r="C37" s="111" t="s">
        <v>101</v>
      </c>
      <c r="D37" s="111" t="s">
        <v>102</v>
      </c>
      <c r="E37" s="111" t="s">
        <v>103</v>
      </c>
      <c r="F37" s="111" t="s">
        <v>104</v>
      </c>
      <c r="G37" s="111" t="s">
        <v>103</v>
      </c>
      <c r="H37" s="111" t="s">
        <v>101</v>
      </c>
      <c r="I37" s="71"/>
      <c r="J37" s="58"/>
      <c r="K37" s="32"/>
      <c r="L37" s="56"/>
      <c r="M37" s="24"/>
      <c r="O37" s="58"/>
      <c r="P37" s="106"/>
      <c r="Q37" s="12"/>
      <c r="R37" s="68"/>
      <c r="S37" s="107"/>
      <c r="T37" s="101"/>
      <c r="U37" s="22"/>
      <c r="V37" s="22"/>
      <c r="W37" s="22"/>
      <c r="X37" s="22"/>
      <c r="Y37" s="22"/>
      <c r="Z37" s="22"/>
      <c r="AA37" s="22"/>
      <c r="AB37" s="22"/>
    </row>
    <row customHeight="1" ht="12.75" r="38">
      <c r="A38" s="32"/>
      <c r="B38" s="112" t="s">
        <v>274</v>
      </c>
      <c r="C38" s="113"/>
      <c r="D38" s="113"/>
      <c r="E38" s="113"/>
      <c r="F38" s="113"/>
      <c r="G38" s="113" t="s">
        <v>39</v>
      </c>
      <c r="H38" s="113" t="s">
        <v>39</v>
      </c>
      <c r="I38" s="71"/>
      <c r="J38" s="58"/>
      <c r="K38" s="32"/>
      <c r="L38" s="56"/>
      <c r="M38" s="24"/>
      <c r="O38" s="58"/>
      <c r="P38" s="106"/>
      <c r="Q38" s="12"/>
      <c r="R38" s="68"/>
      <c r="S38" s="107"/>
      <c r="T38" s="101"/>
      <c r="U38" s="22"/>
      <c r="V38" s="22"/>
      <c r="W38" s="22"/>
      <c r="X38" s="22"/>
      <c r="Y38" s="22"/>
      <c r="Z38" s="22"/>
      <c r="AA38" s="22"/>
      <c r="AB38" s="22"/>
    </row>
    <row customHeight="1" ht="12.75" r="39">
      <c r="A39" s="32"/>
      <c r="B39" s="112"/>
      <c r="C39" s="114"/>
      <c r="D39" s="114"/>
      <c r="E39" s="114"/>
      <c r="F39" s="114"/>
      <c r="G39" s="114"/>
      <c r="H39" s="114"/>
      <c r="I39" s="71"/>
      <c r="J39" s="58"/>
      <c r="K39" s="32"/>
      <c r="L39" s="56"/>
      <c r="M39" s="24"/>
      <c r="O39" s="58"/>
      <c r="P39" s="106"/>
      <c r="Q39" s="12"/>
      <c r="R39" s="68"/>
      <c r="S39" s="107"/>
      <c r="T39" s="101"/>
      <c r="U39" s="22"/>
      <c r="V39" s="22"/>
      <c r="W39" s="22"/>
      <c r="X39" s="22"/>
      <c r="Y39" s="22"/>
      <c r="Z39" s="22"/>
      <c r="AA39" s="22"/>
      <c r="AB39" s="22"/>
    </row>
    <row customHeight="1" ht="12.75" r="40">
      <c r="A40" s="32"/>
      <c r="B40" s="112"/>
      <c r="C40" s="114"/>
      <c r="D40" s="114"/>
      <c r="E40" s="114"/>
      <c r="F40" s="114"/>
      <c r="G40" s="114"/>
      <c r="H40" s="114"/>
      <c r="I40" s="71"/>
      <c r="J40" s="58"/>
      <c r="K40" s="32"/>
      <c r="L40" s="56"/>
      <c r="M40" s="24"/>
      <c r="O40" s="58"/>
      <c r="P40" s="106"/>
      <c r="Q40" s="12"/>
      <c r="R40" s="68"/>
      <c r="S40" s="107"/>
      <c r="T40" s="101"/>
      <c r="U40" s="22"/>
      <c r="V40" s="22"/>
      <c r="W40" s="22"/>
      <c r="X40" s="22"/>
      <c r="Y40" s="22"/>
      <c r="Z40" s="22"/>
      <c r="AA40" s="22"/>
      <c r="AB40" s="22"/>
    </row>
    <row customHeight="1" ht="15.75" r="41">
      <c r="A41" s="32"/>
      <c r="B41" s="84"/>
      <c r="C41" s="111" t="s">
        <v>101</v>
      </c>
      <c r="D41" s="111" t="s">
        <v>104</v>
      </c>
      <c r="E41" s="111" t="s">
        <v>108</v>
      </c>
      <c r="F41" s="111" t="s">
        <v>109</v>
      </c>
      <c r="G41" s="111" t="s">
        <v>110</v>
      </c>
      <c r="H41" s="111" t="s">
        <v>111</v>
      </c>
      <c r="I41" s="71"/>
      <c r="J41" s="58"/>
      <c r="K41" s="32"/>
      <c r="L41" s="56"/>
      <c r="M41" s="24"/>
      <c r="O41" s="58"/>
      <c r="P41" s="106"/>
      <c r="Q41" s="12"/>
      <c r="R41" s="68"/>
      <c r="S41" s="107"/>
      <c r="T41" s="101"/>
      <c r="U41" s="22"/>
      <c r="V41" s="22"/>
      <c r="W41" s="22"/>
      <c r="X41" s="22"/>
      <c r="Y41" s="22"/>
      <c r="Z41" s="22"/>
      <c r="AA41" s="22"/>
      <c r="AB41" s="22"/>
    </row>
    <row customHeight="1" ht="12.75" r="42">
      <c r="A42" s="32"/>
      <c r="B42" s="112" t="s">
        <v>274</v>
      </c>
      <c r="C42" s="113" t="s">
        <v>39</v>
      </c>
      <c r="D42" s="113" t="s">
        <v>39</v>
      </c>
      <c r="E42" s="113" t="s">
        <v>39</v>
      </c>
      <c r="F42" s="113"/>
      <c r="G42" s="113"/>
      <c r="H42" s="113"/>
      <c r="I42" s="71"/>
      <c r="J42" s="58"/>
      <c r="K42" s="32"/>
      <c r="L42" s="56"/>
      <c r="M42" s="27"/>
      <c r="N42" s="29"/>
      <c r="O42" s="115"/>
      <c r="P42" s="116"/>
      <c r="Q42" s="117"/>
      <c r="R42" s="118"/>
      <c r="S42" s="119"/>
      <c r="T42" s="120"/>
      <c r="U42" s="22"/>
      <c r="V42" s="22"/>
      <c r="W42" s="22"/>
      <c r="X42" s="22"/>
      <c r="Y42" s="22"/>
      <c r="Z42" s="22"/>
      <c r="AA42" s="22"/>
      <c r="AB42" s="22"/>
    </row>
    <row customHeight="1" ht="12.75" r="43">
      <c r="A43" s="32"/>
      <c r="B43" s="112"/>
      <c r="C43" s="113"/>
      <c r="D43" s="113"/>
      <c r="E43" s="113"/>
      <c r="F43" s="113"/>
      <c r="G43" s="113"/>
      <c r="H43" s="113"/>
      <c r="I43" s="71"/>
      <c r="J43" s="58"/>
      <c r="K43" s="32"/>
      <c r="L43" s="91" t="s">
        <v>112</v>
      </c>
      <c r="M43" s="92"/>
      <c r="N43" s="92"/>
      <c r="O43" s="92"/>
      <c r="P43" s="32"/>
      <c r="Q43" s="32"/>
      <c r="R43" s="32"/>
      <c r="S43" s="32"/>
      <c r="T43" s="59"/>
      <c r="U43" s="22"/>
      <c r="V43" s="22"/>
      <c r="W43" s="22"/>
      <c r="X43" s="22"/>
      <c r="Y43" s="22"/>
      <c r="Z43" s="22"/>
      <c r="AA43" s="22"/>
      <c r="AB43" s="22"/>
    </row>
    <row customHeight="1" ht="12.75" r="44">
      <c r="A44" s="32"/>
      <c r="B44" s="112"/>
      <c r="C44" s="114"/>
      <c r="D44" s="114"/>
      <c r="E44" s="114"/>
      <c r="F44" s="114"/>
      <c r="G44" s="114"/>
      <c r="H44" s="114"/>
      <c r="I44" s="71"/>
      <c r="J44" s="58"/>
      <c r="K44" s="32"/>
      <c r="L44" s="78"/>
      <c r="M44" s="9"/>
      <c r="N44" s="9"/>
      <c r="O44" s="9"/>
      <c r="P44" s="9"/>
      <c r="Q44" s="9"/>
      <c r="R44" s="9"/>
      <c r="S44" s="9"/>
      <c r="T44" s="86"/>
      <c r="U44" s="22"/>
      <c r="V44" s="22"/>
      <c r="W44" s="22"/>
      <c r="X44" s="22"/>
      <c r="Y44" s="22"/>
      <c r="Z44" s="22"/>
      <c r="AA44" s="22"/>
      <c r="AB44" s="22"/>
    </row>
    <row customHeight="1" ht="15.75" r="45">
      <c r="A45" s="32"/>
      <c r="B45" s="121"/>
      <c r="C45" s="9"/>
      <c r="D45" s="9"/>
      <c r="E45" s="9"/>
      <c r="F45" s="9"/>
      <c r="G45" s="9"/>
      <c r="H45" s="86"/>
      <c r="I45" s="71"/>
      <c r="J45" s="58"/>
      <c r="K45" s="32"/>
      <c r="L45" s="71"/>
      <c r="T45" s="58"/>
      <c r="U45" s="22"/>
      <c r="V45" s="22"/>
      <c r="W45" s="22"/>
      <c r="X45" s="22"/>
      <c r="Y45" s="22"/>
      <c r="Z45" s="22"/>
      <c r="AA45" s="22"/>
      <c r="AB45" s="22"/>
    </row>
    <row customHeight="1" ht="15.75" r="46">
      <c r="A46" s="32"/>
      <c r="B46" s="88"/>
      <c r="C46" s="74"/>
      <c r="D46" s="74"/>
      <c r="E46" s="74"/>
      <c r="F46" s="74"/>
      <c r="G46" s="74"/>
      <c r="H46" s="75"/>
      <c r="I46" s="88"/>
      <c r="J46" s="75"/>
      <c r="K46" s="32"/>
      <c r="L46" s="122"/>
      <c r="M46" s="29"/>
      <c r="N46" s="29"/>
      <c r="O46" s="29"/>
      <c r="P46" s="29"/>
      <c r="Q46" s="29"/>
      <c r="R46" s="29"/>
      <c r="S46" s="29"/>
      <c r="T46" s="115"/>
      <c r="U46" s="22"/>
      <c r="V46" s="22"/>
      <c r="W46" s="22"/>
      <c r="X46" s="22"/>
      <c r="Y46" s="22"/>
      <c r="Z46" s="22"/>
      <c r="AA46" s="22"/>
      <c r="AB46" s="22"/>
    </row>
    <row customHeight="1" ht="15.75" r="47">
      <c r="A47" s="123" t="s">
        <v>113</v>
      </c>
      <c r="B47" s="5"/>
      <c r="C47" s="169" t="str">
        <f>=HYPERLINK("https://ofb.gouv.fr/surveillance-de-la-qualite-de-eau-chimique-ecologique-dans-le-cadre-dce", "Surveillance de la qualité de l’eau dans le cadre DCE")</f>
      </c>
      <c r="D47" s="95"/>
      <c r="E47" s="95"/>
      <c r="F47" s="96"/>
      <c r="G47" s="147" t="inlineStr">
        <is>
          <t/>
        </is>
      </c>
      <c r="H47" s="95"/>
      <c r="I47" s="95"/>
      <c r="J47" s="96"/>
      <c r="K47" s="125" t="s">
        <v>113</v>
      </c>
      <c r="L47" s="68"/>
      <c r="M47" s="126"/>
      <c r="N47" s="12"/>
      <c r="O47" s="68"/>
      <c r="P47" s="126"/>
      <c r="Q47" s="12"/>
      <c r="R47" s="12"/>
      <c r="S47" s="12"/>
      <c r="T47" s="68"/>
      <c r="U47" s="22"/>
      <c r="V47" s="22"/>
      <c r="W47" s="22"/>
      <c r="X47" s="22"/>
      <c r="Y47" s="22"/>
      <c r="Z47" s="22"/>
      <c r="AA47" s="22"/>
      <c r="AB47" s="22"/>
    </row>
    <row customHeight="1" ht="15.75" r="48">
      <c r="A48" s="5"/>
      <c r="B48" s="5"/>
      <c r="C48" s="170" t="str">
        <f>=HYPERLINK("https://ofb.gouv.fr/les-laboratoires-hydrobiologie", "Les laboratoires d'hydrobiologie")</f>
      </c>
      <c r="D48" s="12"/>
      <c r="E48" s="12"/>
      <c r="F48" s="68"/>
      <c r="G48" s="155" t="inlineStr">
        <is>
          <t/>
        </is>
      </c>
      <c r="H48" s="12"/>
      <c r="I48" s="12"/>
      <c r="J48" s="68"/>
      <c r="K48" s="5"/>
      <c r="L48" s="5"/>
      <c r="M48" s="126"/>
      <c r="N48" s="12"/>
      <c r="O48" s="68"/>
      <c r="P48" s="126"/>
      <c r="Q48" s="12"/>
      <c r="R48" s="12"/>
      <c r="S48" s="12"/>
      <c r="T48" s="68"/>
      <c r="U48" s="22"/>
      <c r="V48" s="22"/>
      <c r="W48" s="22"/>
      <c r="X48" s="22"/>
      <c r="Y48" s="22"/>
      <c r="Z48" s="22"/>
      <c r="AA48" s="22"/>
      <c r="AB48" s="22"/>
    </row>
    <row customHeight="1" ht="15.75" r="49">
      <c r="A49" s="157">
        <v>45933.0</v>
      </c>
      <c r="B49" s="68"/>
      <c r="C49" s="170" t="str">
        <f>=HYPERLINK("https://srcidf-hydrobioidf.share.connect.posit.cloud", "Suivis hydrobiologiques en Île-de-France")</f>
      </c>
      <c r="D49" s="12"/>
      <c r="E49" s="12"/>
      <c r="F49" s="68"/>
      <c r="G49" s="155" t="inlineStr">
        <is>
          <t/>
        </is>
      </c>
      <c r="H49" s="12"/>
      <c r="I49" s="12"/>
      <c r="J49" s="68"/>
      <c r="K49" s="5"/>
      <c r="L49" s="5"/>
      <c r="M49" s="126"/>
      <c r="N49" s="12"/>
      <c r="O49" s="68"/>
      <c r="P49" s="126"/>
      <c r="Q49" s="12"/>
      <c r="R49" s="12"/>
      <c r="S49" s="12"/>
      <c r="T49" s="68"/>
      <c r="U49" s="22"/>
      <c r="V49" s="22"/>
      <c r="W49" s="22"/>
      <c r="X49" s="22"/>
      <c r="Y49" s="22"/>
      <c r="Z49" s="22"/>
      <c r="AA49" s="22"/>
      <c r="AB49" s="22"/>
    </row>
    <row customHeight="1" ht="15.75"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customHeight="1" ht="15.75"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customHeight="1" ht="15.75"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customHeight="1" ht="15.75"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customHeight="1" ht="15.75"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customHeight="1" ht="15.75"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row>
    <row customHeight="1" ht="15.75"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row>
    <row customHeight="1" ht="15.75"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row>
    <row customHeight="1" ht="15.75"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row>
    <row customHeight="1" ht="15.75"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customHeight="1" ht="15.75"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row>
    <row customHeight="1" ht="15.75"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row>
    <row customHeight="1" ht="15.75"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customHeight="1" ht="15.75"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row>
    <row customHeight="1" ht="15.75"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row>
    <row customHeight="1" ht="15.75"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row>
    <row customHeight="1" ht="15.75"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row>
    <row customHeight="1" ht="15.75"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row>
    <row customHeight="1" ht="15.75"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row>
    <row customHeight="1" ht="15.75"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row>
    <row customHeight="1" ht="15.75"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row>
    <row customHeight="1" ht="15.75"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row>
    <row customHeight="1" ht="15.75"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row>
    <row customHeight="1" ht="15.75"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row>
    <row customHeight="1" ht="15.75"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row>
    <row customHeight="1" ht="15.75"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row>
    <row customHeight="1" ht="15.75"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row>
    <row customHeight="1" ht="15.75"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row>
    <row customHeight="1" ht="15.75"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row>
    <row customHeight="1" ht="15.75"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row>
    <row customHeight="1" ht="15.75"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row>
    <row customHeight="1" ht="15.75"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row>
    <row customHeight="1" ht="15.75"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row>
    <row customHeight="1" ht="15.75"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row>
    <row customHeight="1" ht="15.75"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row>
    <row customHeight="1" ht="15.75"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row>
    <row customHeight="1" ht="15.75"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row>
    <row customHeight="1" ht="15.75"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row>
    <row customHeight="1" ht="15.75"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row>
    <row customHeight="1" ht="15.75"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row>
    <row customHeight="1" ht="15.75"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customHeight="1" ht="15.75"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customHeight="1" ht="15.75"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customHeight="1" ht="15.75"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customHeight="1" ht="15.75"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customHeight="1" ht="15.75"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customHeight="1" ht="15.75"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customHeight="1" ht="15.75"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customHeight="1" ht="15.75"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customHeight="1" ht="15.75"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customHeight="1" ht="15.75"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customHeight="1" ht="15.75"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customHeight="1" ht="15.75"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customHeight="1" ht="15.75"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customHeight="1" ht="15.75"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customHeight="1" ht="15.75"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customHeight="1" ht="15.75"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customHeight="1" ht="15.75"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customHeight="1" ht="15.75"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customHeight="1" ht="15.75"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customHeight="1" ht="15.75"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customHeight="1" ht="15.75"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customHeight="1" ht="15.75"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customHeight="1" ht="15.75"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customHeight="1" ht="15.75"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customHeight="1" ht="15.75"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customHeight="1" ht="15.75"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customHeight="1" ht="15.75"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customHeight="1" ht="15.75"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customHeight="1" ht="15.75"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customHeight="1" ht="15.75"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customHeight="1" ht="15.75"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customHeight="1" ht="15.75"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customHeight="1" ht="15.75"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customHeight="1" ht="15.75"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customHeight="1" ht="15.75"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customHeight="1" ht="15.75"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customHeight="1" ht="15.75"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customHeight="1" ht="15.75"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customHeight="1" ht="15.75"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customHeight="1" ht="15.75"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customHeight="1" ht="15.75"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customHeight="1" ht="15.75"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customHeight="1" ht="15.75"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customHeight="1" ht="15.75"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customHeight="1" ht="15.75"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customHeight="1" ht="15.75"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customHeight="1" ht="15.75"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customHeight="1" ht="15.75"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customHeight="1" ht="15.75"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customHeight="1" ht="15.75"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customHeight="1" ht="15.75"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customHeight="1" ht="15.75"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customHeight="1" ht="15.75"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customHeight="1" ht="15.75"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customHeight="1" ht="15.75"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customHeight="1" ht="15.75"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customHeight="1" ht="15.75"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customHeight="1" ht="15.75"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customHeight="1" ht="15.75"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customHeight="1" ht="15.75"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customHeight="1" ht="15.75"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customHeight="1" ht="15.75"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customHeight="1" ht="15.75"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customHeight="1" ht="15.75"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customHeight="1" ht="15.75"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customHeight="1" ht="15.75"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customHeight="1" ht="15.75"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customHeight="1" ht="15.75"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customHeight="1" ht="15.75"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customHeight="1" ht="15.75"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customHeight="1" ht="15.75"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customHeight="1" ht="15.75"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customHeight="1" ht="15.75"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customHeight="1" ht="15.75"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customHeight="1" ht="15.75"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customHeight="1" ht="15.75"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customHeight="1" ht="15.75"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customHeight="1" ht="15.75"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customHeight="1" ht="15.75"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customHeight="1" ht="15.75"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customHeight="1" ht="15.75"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customHeight="1" ht="15.75"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customHeight="1" ht="15.75"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customHeight="1" ht="15.75"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customHeight="1" ht="15.75"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customHeight="1" ht="15.75"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customHeight="1" ht="15.75"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customHeight="1" ht="15.75"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customHeight="1" ht="15.75"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customHeight="1" ht="15.75"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customHeight="1" ht="15.75"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customHeight="1" ht="15.75"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customHeight="1" ht="15.75"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customHeight="1" ht="15.75"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customHeight="1" ht="15.75"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customHeight="1" ht="15.75"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customHeight="1" ht="15.75"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customHeight="1" ht="15.75"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customHeight="1" ht="15.75"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customHeight="1" ht="15.75"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customHeight="1" ht="15.75"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customHeight="1" ht="15.75"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customHeight="1" ht="15.75"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customHeight="1" ht="15.75"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customHeight="1" ht="15.75"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customHeight="1" ht="15.75"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customHeight="1" ht="15.75"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customHeight="1" ht="15.75"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customHeight="1" ht="15.75"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customHeight="1" ht="15.75"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customHeight="1" ht="15.75"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customHeight="1" ht="15.75"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customHeight="1" ht="15.75"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customHeight="1" ht="15.75"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customHeight="1" ht="15.75"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customHeight="1" ht="15.75"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customHeight="1" ht="15.75"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customHeight="1" ht="15.75"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customHeight="1" ht="15.75"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customHeight="1" ht="15.75"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customHeight="1" ht="15.75"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customHeight="1" ht="15.75"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customHeight="1" ht="15.75"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customHeight="1" ht="15.75"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customHeight="1" ht="15.75"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customHeight="1" ht="15.75"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customHeight="1" ht="15.75"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customHeight="1" ht="15.75"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customHeight="1" ht="15.75"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customHeight="1" ht="15.75"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customHeight="1" ht="15.75"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customHeight="1" ht="15.75"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customHeight="1" ht="15.75"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customHeight="1" ht="15.75"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customHeight="1" ht="15.75"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customHeight="1" ht="15.75"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customHeight="1" ht="15.75"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customHeight="1" ht="15.75"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customHeight="1" ht="15.75"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customHeight="1" ht="15.75"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customHeight="1" ht="15.75"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customHeight="1" ht="15.75"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customHeight="1" ht="15.75"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customHeight="1" ht="15.75"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customHeight="1" ht="15.75"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customHeight="1" ht="15.75"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customHeight="1" ht="15.75"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customHeight="1" ht="15.75"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customHeight="1" ht="15.75"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customHeight="1" ht="15.75"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customHeight="1" ht="15.75"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customHeight="1" ht="15.75"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customHeight="1" ht="15.75"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customHeight="1" ht="15.75"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customHeight="1" ht="15.75"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customHeight="1" ht="15.75"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customHeight="1" ht="15.75"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customHeight="1" ht="15.75"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customHeight="1" ht="15.75"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T6">
    <cfRule type="containsBlanks" dxfId="7" priority="3">
      <formula>LEN(TRIM(T6))=0</formula>
    </cfRule>
  </conditionalFormatting>
  <conditionalFormatting sqref="P6">
    <cfRule type="containsBlanks" dxfId="8" priority="4">
      <formula>LEN(TRIM(P6))=0</formula>
    </cfRule>
  </conditionalFormatting>
  <conditionalFormatting sqref="C38:H40 C42:H44">
    <cfRule type="notContainsBlanks" dxfId="9" priority="5">
      <formula>LEN(TRIM(C38))&gt;0</formula>
    </cfRule>
  </conditionalFormatting>
  <conditionalFormatting sqref="P7">
    <cfRule type="expression" dxfId="10" priority="6">
      <formula>ISBLANK(P6)</formula>
    </cfRule>
  </conditionalFormatting>
  <conditionalFormatting sqref="Q7">
    <cfRule type="expression" dxfId="11" priority="7">
      <formula>ISBLANK(Q6)</formula>
    </cfRule>
  </conditionalFormatting>
  <conditionalFormatting sqref="R7">
    <cfRule type="expression" dxfId="11" priority="8">
      <formula>ISBLANK(R6)</formula>
    </cfRule>
  </conditionalFormatting>
  <conditionalFormatting sqref="S7">
    <cfRule type="expression" dxfId="11" priority="9">
      <formula>ISBLANK(S6)</formula>
    </cfRule>
  </conditionalFormatting>
  <conditionalFormatting sqref="T7">
    <cfRule type="expression" dxfId="11" priority="10">
      <formula>ISBLANK(T6)</formula>
    </cfRule>
  </conditionalFormatting>
  <conditionalFormatting sqref="S6">
    <cfRule type="containsBlanks" dxfId="6" priority="11">
      <formula>LEN(TRIM(S6))=0</formula>
    </cfRule>
  </conditionalFormatting>
  <hyperlinks>
    <hyperlink ref="S29" r:id="rId1h"/>
    <hyperlink ref="G47" r:id="rId2h"/>
    <hyperlink ref="G48" r:id="rId3h"/>
    <hyperlink ref="G49" r:id="rId4h"/>
  </hyperlinks>
  <printOptions/>
  <pageMargins bottom="0.07874015748031496" footer="0.0" header="0.0" left="0.07874015748031496" right="0.07874015748031496" top="0.07874015748031496"/>
  <pageSetup paperSize="9" orientation="portrait"/>
  <drawing r:id="rId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5"/>
      <c r="B1" s="5"/>
      <c r="C1" s="160" t="s">
        <v>304</v>
      </c>
      <c r="D1" s="9"/>
      <c r="E1" s="9"/>
      <c r="F1" s="9"/>
      <c r="G1" s="9"/>
      <c r="H1" s="9"/>
      <c r="I1" s="15"/>
      <c r="J1" s="5"/>
      <c r="K1" s="5"/>
      <c r="L1" s="5"/>
      <c r="M1" s="20" t="str">
        <f>C1</f>
        <v>Observatoire national des étiages (ONDE)</v>
      </c>
      <c r="N1" s="9"/>
      <c r="O1" s="9"/>
      <c r="P1" s="9"/>
      <c r="Q1" s="9"/>
      <c r="R1" s="9"/>
      <c r="S1" s="15"/>
      <c r="T1" s="5"/>
      <c r="U1" s="22"/>
      <c r="V1" s="22"/>
      <c r="W1" s="22"/>
      <c r="X1" s="22"/>
      <c r="Y1" s="22"/>
      <c r="Z1" s="22"/>
      <c r="AA1" s="22"/>
      <c r="AB1" s="22"/>
    </row>
    <row customHeight="1" ht="15.0" r="2">
      <c r="A2" s="5"/>
      <c r="B2" s="5"/>
      <c r="C2" s="24"/>
      <c r="I2" s="25"/>
      <c r="J2" s="5"/>
      <c r="K2" s="5"/>
      <c r="L2" s="5"/>
      <c r="M2" s="24"/>
      <c r="S2" s="25"/>
      <c r="T2" s="5"/>
      <c r="U2" s="22"/>
      <c r="V2" s="22"/>
      <c r="W2" s="22"/>
      <c r="X2" s="22"/>
      <c r="Y2" s="22"/>
      <c r="Z2" s="22"/>
      <c r="AA2" s="22"/>
      <c r="AB2" s="22"/>
    </row>
    <row customHeight="1" ht="15.0" r="3">
      <c r="A3" s="5"/>
      <c r="B3" s="5"/>
      <c r="C3" s="27"/>
      <c r="D3" s="29"/>
      <c r="E3" s="29"/>
      <c r="F3" s="29"/>
      <c r="G3" s="29"/>
      <c r="H3" s="29"/>
      <c r="I3" s="30"/>
      <c r="J3" s="5"/>
      <c r="K3" s="5"/>
      <c r="L3" s="5"/>
      <c r="M3" s="27"/>
      <c r="N3" s="29"/>
      <c r="O3" s="29"/>
      <c r="P3" s="29"/>
      <c r="Q3" s="29"/>
      <c r="R3" s="29"/>
      <c r="S3" s="30"/>
      <c r="T3" s="5"/>
      <c r="U3" s="22"/>
      <c r="V3" s="22"/>
      <c r="W3" s="22"/>
      <c r="X3" s="22"/>
      <c r="Y3" s="22"/>
      <c r="Z3" s="22"/>
      <c r="AA3" s="22"/>
      <c r="AB3" s="22"/>
    </row>
    <row r="4">
      <c r="A4" s="5"/>
      <c r="B4" s="5"/>
      <c r="C4" s="5"/>
      <c r="D4" s="5"/>
      <c r="E4" s="5"/>
      <c r="F4" s="5"/>
      <c r="G4" s="5"/>
      <c r="H4" s="5"/>
      <c r="I4" s="5"/>
      <c r="J4" s="5"/>
      <c r="K4" s="5"/>
      <c r="L4" s="5"/>
      <c r="M4" s="5"/>
      <c r="N4" s="5"/>
      <c r="O4" s="5"/>
      <c r="P4" s="5"/>
      <c r="Q4" s="5"/>
      <c r="R4" s="5"/>
      <c r="S4" s="5"/>
      <c r="T4" s="5"/>
      <c r="U4" s="22"/>
      <c r="V4" s="22"/>
      <c r="W4" s="22"/>
      <c r="X4" s="22"/>
      <c r="Y4" s="22"/>
      <c r="Z4" s="22"/>
      <c r="AA4" s="22"/>
      <c r="AB4" s="22"/>
    </row>
    <row r="5">
      <c r="A5" s="31" t="s">
        <v>19</v>
      </c>
      <c r="B5" s="32"/>
      <c r="C5" s="32"/>
      <c r="D5" s="32"/>
      <c r="E5" s="32"/>
      <c r="F5" s="32"/>
      <c r="G5" s="32"/>
      <c r="H5" s="32"/>
      <c r="I5" s="32"/>
      <c r="J5" s="32"/>
      <c r="K5" s="31" t="s">
        <v>22</v>
      </c>
      <c r="L5" s="32"/>
      <c r="M5" s="32"/>
      <c r="N5" s="32"/>
      <c r="O5" s="32"/>
      <c r="P5" s="33" t="s">
        <v>24</v>
      </c>
      <c r="Q5" s="32"/>
      <c r="R5" s="32"/>
      <c r="S5" s="32"/>
      <c r="T5" s="34"/>
      <c r="U5" s="22"/>
      <c r="V5" s="22"/>
      <c r="W5" s="22"/>
      <c r="X5" s="22"/>
      <c r="Y5" s="22"/>
      <c r="Z5" s="22"/>
      <c r="AA5" s="22"/>
      <c r="AB5" s="22"/>
    </row>
    <row r="6">
      <c r="A6" s="31"/>
      <c r="B6" s="32"/>
      <c r="C6" s="32"/>
      <c r="D6" s="32"/>
      <c r="E6" s="32"/>
      <c r="F6" s="32"/>
      <c r="G6" s="32"/>
      <c r="H6" s="32"/>
      <c r="I6" s="35"/>
      <c r="J6" s="15"/>
      <c r="K6" s="31"/>
      <c r="L6" s="22"/>
      <c r="M6" s="37" t="s">
        <v>305</v>
      </c>
      <c r="N6" s="39">
        <v>1.0</v>
      </c>
      <c r="O6" s="15"/>
      <c r="P6" s="41"/>
      <c r="Q6" s="42" t="s">
        <v>39</v>
      </c>
      <c r="R6" s="43"/>
      <c r="S6" s="44"/>
      <c r="T6" s="45"/>
      <c r="U6" s="22"/>
      <c r="V6" s="22"/>
      <c r="W6" s="22"/>
      <c r="X6" s="22"/>
      <c r="Y6" s="22"/>
      <c r="Z6" s="22"/>
      <c r="AA6" s="22"/>
      <c r="AB6" s="22"/>
    </row>
    <row r="7">
      <c r="A7" s="32"/>
      <c r="B7" s="32"/>
      <c r="C7" s="32"/>
      <c r="D7" s="32"/>
      <c r="E7" s="32"/>
      <c r="F7" s="32"/>
      <c r="G7" s="32"/>
      <c r="H7" s="46"/>
      <c r="I7" s="24"/>
      <c r="J7" s="25"/>
      <c r="K7" s="32"/>
      <c r="L7" s="32"/>
      <c r="M7" s="47"/>
      <c r="N7" s="27"/>
      <c r="O7" s="30"/>
      <c r="P7" s="48" t="s">
        <v>42</v>
      </c>
      <c r="Q7" s="49" t="s">
        <v>45</v>
      </c>
      <c r="R7" s="49" t="s">
        <v>46</v>
      </c>
      <c r="S7" s="49" t="s">
        <v>48</v>
      </c>
      <c r="T7" s="50" t="s">
        <v>50</v>
      </c>
      <c r="U7" s="22"/>
      <c r="V7" s="22"/>
      <c r="W7" s="22"/>
      <c r="X7" s="22"/>
      <c r="Y7" s="22"/>
      <c r="Z7" s="22"/>
      <c r="AA7" s="22"/>
      <c r="AB7" s="22"/>
    </row>
    <row r="8">
      <c r="A8" s="32"/>
      <c r="B8" s="51" t="s">
        <v>51</v>
      </c>
      <c r="C8" s="55" t="s">
        <v>306</v>
      </c>
      <c r="D8" s="53"/>
      <c r="E8" s="53"/>
      <c r="F8" s="53"/>
      <c r="G8" s="53"/>
      <c r="H8" s="54"/>
      <c r="I8" s="24"/>
      <c r="J8" s="25"/>
      <c r="K8" s="32"/>
      <c r="L8" s="46"/>
      <c r="M8" s="46"/>
      <c r="N8" s="46"/>
      <c r="O8" s="46"/>
      <c r="P8" s="56"/>
      <c r="Q8" s="32"/>
      <c r="R8" s="32"/>
      <c r="S8" s="32"/>
      <c r="T8" s="34"/>
      <c r="U8" s="22"/>
      <c r="V8" s="22"/>
      <c r="W8" s="22"/>
      <c r="X8" s="22"/>
      <c r="Y8" s="22"/>
      <c r="Z8" s="22"/>
      <c r="AA8" s="22"/>
      <c r="AB8" s="22"/>
    </row>
    <row r="9">
      <c r="A9" s="32"/>
      <c r="B9" s="57"/>
      <c r="C9" s="24"/>
      <c r="H9" s="58"/>
      <c r="I9" s="24"/>
      <c r="J9" s="25"/>
      <c r="K9" s="59"/>
      <c r="L9" s="60" t="s">
        <v>61</v>
      </c>
      <c r="M9" s="32"/>
      <c r="N9" s="32"/>
      <c r="O9" s="32"/>
      <c r="P9" s="61" t="s">
        <v>307</v>
      </c>
      <c r="T9" s="58"/>
      <c r="U9" s="22"/>
      <c r="V9" s="22"/>
      <c r="W9" s="22"/>
      <c r="X9" s="22"/>
      <c r="Y9" s="22"/>
      <c r="Z9" s="22"/>
      <c r="AA9" s="22"/>
      <c r="AB9" s="22"/>
    </row>
    <row r="10">
      <c r="A10" s="32"/>
      <c r="B10" s="57"/>
      <c r="C10" s="24"/>
      <c r="H10" s="58"/>
      <c r="I10" s="24"/>
      <c r="J10" s="25"/>
      <c r="K10" s="59"/>
      <c r="L10" s="63" t="s">
        <v>64</v>
      </c>
      <c r="M10" s="63" t="s">
        <v>67</v>
      </c>
      <c r="N10" s="66" t="s">
        <v>68</v>
      </c>
      <c r="O10" s="68"/>
      <c r="P10" s="71"/>
      <c r="T10" s="58"/>
      <c r="U10" s="22"/>
      <c r="V10" s="22"/>
      <c r="W10" s="22"/>
      <c r="X10" s="22"/>
      <c r="Y10" s="22"/>
      <c r="Z10" s="22"/>
      <c r="AA10" s="22"/>
      <c r="AB10" s="22"/>
    </row>
    <row customHeight="1" ht="30.0" r="11">
      <c r="A11" s="32"/>
      <c r="B11" s="72"/>
      <c r="C11" s="73"/>
      <c r="D11" s="74"/>
      <c r="E11" s="74"/>
      <c r="F11" s="74"/>
      <c r="G11" s="74"/>
      <c r="H11" s="75"/>
      <c r="I11" s="27"/>
      <c r="J11" s="30"/>
      <c r="K11" s="59"/>
      <c r="L11" s="77" t="s">
        <v>308</v>
      </c>
      <c r="M11" s="77" t="s">
        <v>310</v>
      </c>
      <c r="N11" s="78" t="s">
        <v>311</v>
      </c>
      <c r="O11" s="15"/>
      <c r="P11" s="71"/>
      <c r="T11" s="58"/>
      <c r="U11" s="22"/>
      <c r="V11" s="22"/>
      <c r="W11" s="22"/>
      <c r="X11" s="22"/>
      <c r="Y11" s="22"/>
      <c r="Z11" s="22"/>
      <c r="AA11" s="22"/>
      <c r="AB11" s="22"/>
    </row>
    <row r="12">
      <c r="A12" s="32"/>
      <c r="B12" s="79" t="s">
        <v>72</v>
      </c>
      <c r="C12" s="80" t="s">
        <v>312</v>
      </c>
      <c r="D12" s="53"/>
      <c r="E12" s="53"/>
      <c r="F12" s="53"/>
      <c r="G12" s="53"/>
      <c r="H12" s="54"/>
      <c r="I12" s="81" t="s">
        <v>74</v>
      </c>
      <c r="J12" s="82"/>
      <c r="K12" s="59"/>
      <c r="L12" s="83"/>
      <c r="M12" s="83"/>
      <c r="N12" s="71"/>
      <c r="O12" s="25"/>
      <c r="P12" s="71"/>
      <c r="T12" s="58"/>
      <c r="U12" s="22"/>
      <c r="V12" s="22"/>
      <c r="W12" s="22"/>
      <c r="X12" s="22"/>
      <c r="Y12" s="22"/>
      <c r="Z12" s="22"/>
      <c r="AA12" s="22"/>
      <c r="AB12" s="22"/>
    </row>
    <row r="13">
      <c r="A13" s="32"/>
      <c r="B13" s="84"/>
      <c r="C13" s="24"/>
      <c r="H13" s="58"/>
      <c r="I13" s="85" t="s">
        <v>313</v>
      </c>
      <c r="J13" s="86"/>
      <c r="K13" s="59"/>
      <c r="L13" s="83"/>
      <c r="M13" s="83"/>
      <c r="N13" s="71"/>
      <c r="O13" s="25"/>
      <c r="P13" s="71"/>
      <c r="T13" s="58"/>
      <c r="U13" s="22"/>
      <c r="V13" s="22"/>
      <c r="W13" s="22"/>
      <c r="X13" s="22"/>
      <c r="Y13" s="22"/>
      <c r="Z13" s="22"/>
      <c r="AA13" s="22"/>
      <c r="AB13" s="22"/>
    </row>
    <row customHeight="1" ht="30.0" r="14">
      <c r="A14" s="32"/>
      <c r="B14" s="84"/>
      <c r="C14" s="24"/>
      <c r="H14" s="58"/>
      <c r="I14" s="71"/>
      <c r="J14" s="58"/>
      <c r="K14" s="59"/>
      <c r="L14" s="87"/>
      <c r="M14" s="87"/>
      <c r="N14" s="88"/>
      <c r="O14" s="89"/>
      <c r="P14" s="88"/>
      <c r="Q14" s="74"/>
      <c r="R14" s="74"/>
      <c r="S14" s="74"/>
      <c r="T14" s="75"/>
      <c r="U14" s="22"/>
      <c r="V14" s="22"/>
      <c r="W14" s="22"/>
      <c r="X14" s="22"/>
      <c r="Y14" s="22"/>
      <c r="Z14" s="22"/>
      <c r="AA14" s="22"/>
      <c r="AB14" s="22"/>
    </row>
    <row r="15">
      <c r="A15" s="32"/>
      <c r="B15" s="90"/>
      <c r="C15" s="73"/>
      <c r="D15" s="74"/>
      <c r="E15" s="74"/>
      <c r="F15" s="74"/>
      <c r="G15" s="74"/>
      <c r="H15" s="75"/>
      <c r="I15" s="71"/>
      <c r="J15" s="58"/>
      <c r="K15" s="32"/>
      <c r="L15" s="91" t="s">
        <v>77</v>
      </c>
      <c r="M15" s="92"/>
      <c r="N15" s="92"/>
      <c r="O15" s="93"/>
      <c r="P15" s="91" t="s">
        <v>78</v>
      </c>
      <c r="Q15" s="92"/>
      <c r="R15" s="92"/>
      <c r="S15" s="92"/>
      <c r="T15" s="93"/>
      <c r="U15" s="22"/>
      <c r="V15" s="22"/>
      <c r="W15" s="22"/>
      <c r="X15" s="22"/>
      <c r="Y15" s="22"/>
      <c r="Z15" s="22"/>
      <c r="AA15" s="22"/>
      <c r="AB15" s="22"/>
    </row>
    <row r="16">
      <c r="A16" s="32"/>
      <c r="B16" s="79" t="s">
        <v>79</v>
      </c>
      <c r="C16" s="134" t="s">
        <v>314</v>
      </c>
      <c r="D16" s="53"/>
      <c r="E16" s="53"/>
      <c r="F16" s="53"/>
      <c r="G16" s="53"/>
      <c r="H16" s="54"/>
      <c r="I16" s="71"/>
      <c r="J16" s="58"/>
      <c r="K16" s="32"/>
      <c r="L16" s="78" t="s">
        <v>316</v>
      </c>
      <c r="M16" s="9"/>
      <c r="N16" s="9"/>
      <c r="O16" s="86"/>
      <c r="P16" s="78" t="s">
        <v>317</v>
      </c>
      <c r="Q16" s="9"/>
      <c r="R16" s="9"/>
      <c r="S16" s="9"/>
      <c r="T16" s="86"/>
      <c r="U16" s="22"/>
      <c r="V16" s="22"/>
      <c r="W16" s="22"/>
      <c r="X16" s="22"/>
      <c r="Y16" s="22"/>
      <c r="Z16" s="22"/>
      <c r="AA16" s="22"/>
      <c r="AB16" s="22"/>
    </row>
    <row r="17">
      <c r="A17" s="32"/>
      <c r="B17" s="84"/>
      <c r="C17" s="24"/>
      <c r="H17" s="58"/>
      <c r="I17" s="71"/>
      <c r="J17" s="58"/>
      <c r="K17" s="32"/>
      <c r="L17" s="71"/>
      <c r="O17" s="58"/>
      <c r="P17" s="71"/>
      <c r="T17" s="58"/>
      <c r="U17" s="22"/>
      <c r="V17" s="22"/>
      <c r="W17" s="22"/>
      <c r="X17" s="22"/>
      <c r="Y17" s="22"/>
      <c r="Z17" s="22"/>
      <c r="AA17" s="22"/>
      <c r="AB17" s="22"/>
    </row>
    <row r="18">
      <c r="A18" s="32"/>
      <c r="B18" s="84"/>
      <c r="C18" s="24"/>
      <c r="H18" s="58"/>
      <c r="I18" s="71"/>
      <c r="J18" s="58"/>
      <c r="K18" s="32"/>
      <c r="L18" s="71"/>
      <c r="O18" s="58"/>
      <c r="P18" s="71"/>
      <c r="T18" s="58"/>
      <c r="U18" s="22"/>
      <c r="V18" s="22"/>
      <c r="W18" s="22"/>
      <c r="X18" s="22"/>
      <c r="Y18" s="22"/>
      <c r="Z18" s="22"/>
      <c r="AA18" s="22"/>
      <c r="AB18" s="22"/>
    </row>
    <row r="19">
      <c r="A19" s="32"/>
      <c r="B19" s="84"/>
      <c r="C19" s="24"/>
      <c r="H19" s="58"/>
      <c r="I19" s="71"/>
      <c r="J19" s="58"/>
      <c r="K19" s="32"/>
      <c r="L19" s="71"/>
      <c r="O19" s="58"/>
      <c r="P19" s="71"/>
      <c r="T19" s="58"/>
      <c r="U19" s="22"/>
      <c r="V19" s="22"/>
      <c r="W19" s="22"/>
      <c r="X19" s="22"/>
      <c r="Y19" s="22"/>
      <c r="Z19" s="22"/>
      <c r="AA19" s="22"/>
      <c r="AB19" s="22"/>
    </row>
    <row customHeight="1" ht="30.0" r="20">
      <c r="A20" s="32"/>
      <c r="B20" s="90"/>
      <c r="C20" s="73"/>
      <c r="D20" s="74"/>
      <c r="E20" s="74"/>
      <c r="F20" s="74"/>
      <c r="G20" s="74"/>
      <c r="H20" s="75"/>
      <c r="I20" s="71"/>
      <c r="J20" s="58"/>
      <c r="K20" s="32"/>
      <c r="L20" s="71"/>
      <c r="O20" s="58"/>
      <c r="P20" s="71"/>
      <c r="T20" s="58"/>
      <c r="U20" s="22"/>
      <c r="V20" s="22"/>
      <c r="W20" s="22"/>
      <c r="X20" s="22"/>
      <c r="Y20" s="22"/>
      <c r="Z20" s="22"/>
      <c r="AA20" s="22"/>
      <c r="AB20" s="22"/>
    </row>
    <row customHeight="1" ht="15.75" r="21">
      <c r="A21" s="32"/>
      <c r="B21" s="94" t="s">
        <v>83</v>
      </c>
      <c r="C21" s="95"/>
      <c r="D21" s="95"/>
      <c r="E21" s="95"/>
      <c r="F21" s="96"/>
      <c r="G21" s="97"/>
      <c r="H21" s="98"/>
      <c r="I21" s="71"/>
      <c r="J21" s="58"/>
      <c r="K21" s="32"/>
      <c r="L21" s="71"/>
      <c r="O21" s="58"/>
      <c r="P21" s="71"/>
      <c r="T21" s="58"/>
      <c r="U21" s="22"/>
      <c r="V21" s="22"/>
      <c r="W21" s="22"/>
      <c r="X21" s="22"/>
      <c r="Y21" s="22"/>
      <c r="Z21" s="22"/>
      <c r="AA21" s="22"/>
      <c r="AB21" s="22"/>
    </row>
    <row customHeight="1" ht="15.75" r="22">
      <c r="A22" s="32"/>
      <c r="B22" s="99" t="s">
        <v>84</v>
      </c>
      <c r="C22" s="100" t="s">
        <v>319</v>
      </c>
      <c r="D22" s="12"/>
      <c r="E22" s="12"/>
      <c r="F22" s="12"/>
      <c r="G22" s="12"/>
      <c r="H22" s="101"/>
      <c r="I22" s="71"/>
      <c r="J22" s="58"/>
      <c r="K22" s="32"/>
      <c r="L22" s="71"/>
      <c r="O22" s="58"/>
      <c r="P22" s="71"/>
      <c r="T22" s="58"/>
      <c r="U22" s="22"/>
      <c r="V22" s="22"/>
      <c r="W22" s="22"/>
      <c r="X22" s="22"/>
      <c r="Y22" s="22"/>
      <c r="Z22" s="22"/>
      <c r="AA22" s="22"/>
      <c r="AB22" s="22"/>
    </row>
    <row customHeight="1" ht="15.75" r="23">
      <c r="A23" s="32"/>
      <c r="B23" s="102"/>
      <c r="C23" s="9"/>
      <c r="D23" s="9"/>
      <c r="E23" s="15"/>
      <c r="F23" s="103" t="s">
        <v>87</v>
      </c>
      <c r="G23" s="12"/>
      <c r="H23" s="101"/>
      <c r="I23" s="71"/>
      <c r="J23" s="58"/>
      <c r="K23" s="32"/>
      <c r="L23" s="71"/>
      <c r="O23" s="58"/>
      <c r="P23" s="71"/>
      <c r="T23" s="58"/>
      <c r="U23" s="22"/>
      <c r="V23" s="22"/>
      <c r="W23" s="22"/>
      <c r="X23" s="22"/>
      <c r="Y23" s="22"/>
      <c r="Z23" s="22"/>
      <c r="AA23" s="22"/>
      <c r="AB23" s="22"/>
    </row>
    <row customHeight="1" ht="30.0" r="24">
      <c r="A24" s="32"/>
      <c r="B24" s="71"/>
      <c r="E24" s="25"/>
      <c r="F24" s="104" t="s">
        <v>322</v>
      </c>
      <c r="G24" s="9"/>
      <c r="H24" s="86"/>
      <c r="I24" s="71"/>
      <c r="J24" s="58"/>
      <c r="K24" s="32"/>
      <c r="L24" s="71"/>
      <c r="O24" s="58"/>
      <c r="P24" s="71"/>
      <c r="T24" s="58"/>
      <c r="U24" s="22"/>
      <c r="V24" s="22"/>
      <c r="W24" s="22"/>
      <c r="X24" s="22"/>
      <c r="Y24" s="22"/>
      <c r="Z24" s="22"/>
      <c r="AA24" s="22"/>
      <c r="AB24" s="22"/>
    </row>
    <row customHeight="1" ht="15.75" r="25">
      <c r="A25" s="32"/>
      <c r="B25" s="71"/>
      <c r="E25" s="25"/>
      <c r="F25" s="24"/>
      <c r="H25" s="58"/>
      <c r="I25" s="71"/>
      <c r="J25" s="58"/>
      <c r="K25" s="32"/>
      <c r="L25" s="71"/>
      <c r="O25" s="58"/>
      <c r="P25" s="71"/>
      <c r="T25" s="58"/>
      <c r="U25" s="22"/>
      <c r="V25" s="22"/>
      <c r="W25" s="22"/>
      <c r="X25" s="22"/>
      <c r="Y25" s="22"/>
      <c r="Z25" s="22"/>
      <c r="AA25" s="22"/>
      <c r="AB25" s="22"/>
    </row>
    <row customHeight="1" ht="15.75" r="26">
      <c r="A26" s="32"/>
      <c r="B26" s="71"/>
      <c r="E26" s="25"/>
      <c r="F26" s="24"/>
      <c r="H26" s="58"/>
      <c r="I26" s="71"/>
      <c r="J26" s="58"/>
      <c r="K26" s="32"/>
      <c r="L26" s="71"/>
      <c r="O26" s="58"/>
      <c r="P26" s="71"/>
      <c r="T26" s="58"/>
      <c r="U26" s="22"/>
      <c r="V26" s="22"/>
      <c r="W26" s="22"/>
      <c r="X26" s="22"/>
      <c r="Y26" s="22"/>
      <c r="Z26" s="22"/>
      <c r="AA26" s="22"/>
      <c r="AB26" s="22"/>
    </row>
    <row customHeight="1" ht="15.75" r="27">
      <c r="A27" s="32"/>
      <c r="B27" s="71"/>
      <c r="E27" s="25"/>
      <c r="F27" s="24"/>
      <c r="H27" s="58"/>
      <c r="I27" s="71"/>
      <c r="J27" s="58"/>
      <c r="K27" s="32"/>
      <c r="L27" s="88"/>
      <c r="M27" s="74"/>
      <c r="N27" s="74"/>
      <c r="O27" s="75"/>
      <c r="P27" s="88"/>
      <c r="Q27" s="74"/>
      <c r="R27" s="74"/>
      <c r="S27" s="74"/>
      <c r="T27" s="75"/>
      <c r="U27" s="22"/>
      <c r="V27" s="22"/>
      <c r="W27" s="22"/>
      <c r="X27" s="22"/>
      <c r="Y27" s="22"/>
      <c r="Z27" s="22"/>
      <c r="AA27" s="22"/>
      <c r="AB27" s="22"/>
    </row>
    <row customHeight="1" ht="15.75" r="28">
      <c r="A28" s="32"/>
      <c r="B28" s="71"/>
      <c r="E28" s="25"/>
      <c r="F28" s="24"/>
      <c r="H28" s="58"/>
      <c r="I28" s="71"/>
      <c r="J28" s="58"/>
      <c r="K28" s="32"/>
      <c r="L28" s="91" t="s">
        <v>89</v>
      </c>
      <c r="M28" s="92"/>
      <c r="N28" s="92"/>
      <c r="O28" s="93"/>
      <c r="P28" s="91" t="s">
        <v>90</v>
      </c>
      <c r="Q28" s="92"/>
      <c r="R28" s="92"/>
      <c r="S28" s="92"/>
      <c r="T28" s="93"/>
      <c r="U28" s="22"/>
      <c r="V28" s="22"/>
      <c r="W28" s="22"/>
      <c r="X28" s="22"/>
      <c r="Y28" s="22"/>
      <c r="Z28" s="22"/>
      <c r="AA28" s="22"/>
      <c r="AB28" s="22"/>
    </row>
    <row customHeight="1" ht="15.75" r="29">
      <c r="A29" s="32"/>
      <c r="B29" s="71"/>
      <c r="E29" s="25"/>
      <c r="F29" s="24"/>
      <c r="H29" s="58"/>
      <c r="I29" s="88"/>
      <c r="J29" s="75"/>
      <c r="K29" s="32"/>
      <c r="L29" s="56"/>
      <c r="M29" s="105" t="s">
        <v>333</v>
      </c>
      <c r="N29" s="9"/>
      <c r="O29" s="86"/>
      <c r="P29" s="171" t="str">
        <f>=HYPERLINK("https://www.eaufrance.fr/observatoire-national-des-etiages", "Site officiel")</f>
      </c>
      <c r="Q29" s="12"/>
      <c r="R29" s="68"/>
      <c r="S29" s="162" t="inlineStr">
        <is>
          <t/>
        </is>
      </c>
      <c r="T29" s="101"/>
      <c r="U29" s="22"/>
      <c r="V29" s="22"/>
      <c r="W29" s="22"/>
      <c r="X29" s="22"/>
      <c r="Y29" s="22"/>
      <c r="Z29" s="22"/>
      <c r="AA29" s="22"/>
      <c r="AB29" s="22"/>
    </row>
    <row customHeight="1" ht="15.0" r="30">
      <c r="A30" s="32"/>
      <c r="B30" s="71"/>
      <c r="E30" s="25"/>
      <c r="F30" s="24"/>
      <c r="H30" s="58"/>
      <c r="I30" s="108" t="s">
        <v>96</v>
      </c>
      <c r="J30" s="98"/>
      <c r="K30" s="32"/>
      <c r="L30" s="56"/>
      <c r="M30" s="24"/>
      <c r="O30" s="58"/>
      <c r="P30" s="171" t="str">
        <f>=HYPERLINK("https://hubeau.eaufrance.fr/page/api-ecoulement", "API Hubeau")</f>
      </c>
      <c r="Q30" s="12"/>
      <c r="R30" s="68"/>
      <c r="S30" s="109" t="inlineStr">
        <is>
          <t/>
        </is>
      </c>
      <c r="T30" s="101"/>
      <c r="U30" s="22"/>
      <c r="V30" s="22"/>
      <c r="W30" s="22"/>
      <c r="X30" s="22"/>
      <c r="Y30" s="22"/>
      <c r="Z30" s="22"/>
      <c r="AA30" s="22"/>
      <c r="AB30" s="22"/>
    </row>
    <row customHeight="1" ht="15.75" r="31">
      <c r="A31" s="32"/>
      <c r="B31" s="71"/>
      <c r="E31" s="25"/>
      <c r="F31" s="24"/>
      <c r="H31" s="58"/>
      <c r="I31" s="85" t="s">
        <v>344</v>
      </c>
      <c r="J31" s="86"/>
      <c r="K31" s="32"/>
      <c r="L31" s="56"/>
      <c r="M31" s="24"/>
      <c r="O31" s="58"/>
      <c r="P31" s="171" t="str">
        <f>=HYPERLINK("https://data.ofb.fr/catalogue/data-eaufrance/fre/catalog.search%23/metadata/1006fb89-6dfe-4063-b601-0c510ad31077", "Catalogue de données OFB")</f>
      </c>
      <c r="Q31" s="12"/>
      <c r="R31" s="68"/>
      <c r="S31" s="109" t="inlineStr">
        <is>
          <t/>
        </is>
      </c>
      <c r="T31" s="101"/>
      <c r="U31" s="22"/>
      <c r="V31" s="22"/>
      <c r="W31" s="22"/>
      <c r="X31" s="22"/>
      <c r="Y31" s="22"/>
      <c r="Z31" s="22"/>
      <c r="AA31" s="22"/>
      <c r="AB31" s="22"/>
    </row>
    <row customHeight="1" ht="15.75" r="32">
      <c r="A32" s="32"/>
      <c r="B32" s="71"/>
      <c r="E32" s="25"/>
      <c r="F32" s="24"/>
      <c r="H32" s="58"/>
      <c r="I32" s="71"/>
      <c r="J32" s="58"/>
      <c r="K32" s="32"/>
      <c r="L32" s="56"/>
      <c r="M32" s="24"/>
      <c r="O32" s="58"/>
      <c r="P32" s="106"/>
      <c r="Q32" s="12"/>
      <c r="R32" s="68"/>
      <c r="S32" s="107"/>
      <c r="T32" s="101"/>
      <c r="U32" s="22"/>
      <c r="V32" s="22"/>
      <c r="W32" s="22"/>
      <c r="X32" s="22"/>
      <c r="Y32" s="22"/>
      <c r="Z32" s="22"/>
      <c r="AA32" s="22"/>
      <c r="AB32" s="22"/>
    </row>
    <row customHeight="1" ht="15.75" r="33">
      <c r="A33" s="32"/>
      <c r="B33" s="71"/>
      <c r="E33" s="25"/>
      <c r="F33" s="24"/>
      <c r="H33" s="58"/>
      <c r="I33" s="71"/>
      <c r="J33" s="58"/>
      <c r="K33" s="32"/>
      <c r="L33" s="56"/>
      <c r="M33" s="24"/>
      <c r="O33" s="58"/>
      <c r="P33" s="171" t="str">
        <f>=HYPERLINK("https://ofb-idf.github.io/PRR_ONDE/", "Tableau de bord interne (NE PAS DIFFUSER)")</f>
      </c>
      <c r="Q33" s="12"/>
      <c r="R33" s="68"/>
      <c r="S33" s="109" t="inlineStr">
        <is>
          <t/>
        </is>
      </c>
      <c r="T33" s="101"/>
      <c r="U33" s="22"/>
      <c r="V33" s="22"/>
      <c r="W33" s="22"/>
      <c r="X33" s="22"/>
      <c r="Y33" s="22"/>
      <c r="Z33" s="22"/>
      <c r="AA33" s="22"/>
      <c r="AB33" s="22"/>
    </row>
    <row customHeight="1" ht="15.75" r="34">
      <c r="A34" s="32"/>
      <c r="B34" s="71"/>
      <c r="E34" s="25"/>
      <c r="F34" s="24"/>
      <c r="H34" s="58"/>
      <c r="I34" s="71"/>
      <c r="J34" s="58"/>
      <c r="K34" s="32"/>
      <c r="L34" s="56"/>
      <c r="M34" s="24"/>
      <c r="O34" s="58"/>
      <c r="P34" s="106"/>
      <c r="Q34" s="12"/>
      <c r="R34" s="68"/>
      <c r="S34" s="107"/>
      <c r="T34" s="101"/>
      <c r="U34" s="22"/>
      <c r="V34" s="22"/>
      <c r="W34" s="22"/>
      <c r="X34" s="22"/>
      <c r="Y34" s="22"/>
      <c r="Z34" s="22"/>
      <c r="AA34" s="22"/>
      <c r="AB34" s="22"/>
    </row>
    <row customHeight="1" ht="15.75" r="35">
      <c r="A35" s="32"/>
      <c r="B35" s="88"/>
      <c r="C35" s="74"/>
      <c r="D35" s="74"/>
      <c r="E35" s="89"/>
      <c r="F35" s="73"/>
      <c r="G35" s="74"/>
      <c r="H35" s="75"/>
      <c r="I35" s="71"/>
      <c r="J35" s="58"/>
      <c r="K35" s="32"/>
      <c r="L35" s="56"/>
      <c r="M35" s="24"/>
      <c r="O35" s="58"/>
      <c r="P35" s="106"/>
      <c r="Q35" s="12"/>
      <c r="R35" s="68"/>
      <c r="S35" s="107"/>
      <c r="T35" s="101"/>
      <c r="U35" s="22"/>
      <c r="V35" s="22"/>
      <c r="W35" s="22"/>
      <c r="X35" s="22"/>
      <c r="Y35" s="22"/>
      <c r="Z35" s="22"/>
      <c r="AA35" s="22"/>
      <c r="AB35" s="22"/>
    </row>
    <row customHeight="1" ht="15.75" r="36">
      <c r="A36" s="32"/>
      <c r="B36" s="94" t="s">
        <v>100</v>
      </c>
      <c r="C36" s="95"/>
      <c r="D36" s="95"/>
      <c r="E36" s="96"/>
      <c r="F36" s="110"/>
      <c r="G36" s="110"/>
      <c r="H36" s="110"/>
      <c r="I36" s="71"/>
      <c r="J36" s="58"/>
      <c r="K36" s="32"/>
      <c r="L36" s="56"/>
      <c r="M36" s="24"/>
      <c r="O36" s="58"/>
      <c r="P36" s="106"/>
      <c r="Q36" s="12"/>
      <c r="R36" s="68"/>
      <c r="S36" s="107"/>
      <c r="T36" s="101"/>
      <c r="U36" s="22"/>
      <c r="V36" s="22"/>
      <c r="W36" s="22"/>
      <c r="X36" s="22"/>
      <c r="Y36" s="22"/>
      <c r="Z36" s="22"/>
      <c r="AA36" s="22"/>
      <c r="AB36" s="22"/>
    </row>
    <row customHeight="1" ht="15.75" r="37">
      <c r="A37" s="32"/>
      <c r="B37" s="84"/>
      <c r="C37" s="111" t="s">
        <v>101</v>
      </c>
      <c r="D37" s="111" t="s">
        <v>102</v>
      </c>
      <c r="E37" s="111" t="s">
        <v>103</v>
      </c>
      <c r="F37" s="111" t="s">
        <v>104</v>
      </c>
      <c r="G37" s="111" t="s">
        <v>103</v>
      </c>
      <c r="H37" s="111" t="s">
        <v>101</v>
      </c>
      <c r="I37" s="71"/>
      <c r="J37" s="58"/>
      <c r="K37" s="32"/>
      <c r="L37" s="56"/>
      <c r="M37" s="24"/>
      <c r="O37" s="58"/>
      <c r="P37" s="106"/>
      <c r="Q37" s="12"/>
      <c r="R37" s="68"/>
      <c r="S37" s="107"/>
      <c r="T37" s="101"/>
      <c r="U37" s="22"/>
      <c r="V37" s="22"/>
      <c r="W37" s="22"/>
      <c r="X37" s="22"/>
      <c r="Y37" s="22"/>
      <c r="Z37" s="22"/>
      <c r="AA37" s="22"/>
      <c r="AB37" s="22"/>
    </row>
    <row customHeight="1" ht="12.75" r="38">
      <c r="A38" s="32"/>
      <c r="B38" s="164" t="s">
        <v>353</v>
      </c>
      <c r="C38" s="113" t="s">
        <v>39</v>
      </c>
      <c r="D38" s="113" t="s">
        <v>39</v>
      </c>
      <c r="E38" s="113" t="s">
        <v>39</v>
      </c>
      <c r="F38" s="113" t="s">
        <v>39</v>
      </c>
      <c r="G38" s="113" t="s">
        <v>39</v>
      </c>
      <c r="H38" s="113" t="s">
        <v>39</v>
      </c>
      <c r="I38" s="71"/>
      <c r="J38" s="58"/>
      <c r="K38" s="32"/>
      <c r="L38" s="56"/>
      <c r="M38" s="24"/>
      <c r="O38" s="58"/>
      <c r="P38" s="106"/>
      <c r="Q38" s="12"/>
      <c r="R38" s="68"/>
      <c r="S38" s="107"/>
      <c r="T38" s="101"/>
      <c r="U38" s="22"/>
      <c r="V38" s="22"/>
      <c r="W38" s="22"/>
      <c r="X38" s="22"/>
      <c r="Y38" s="22"/>
      <c r="Z38" s="22"/>
      <c r="AA38" s="22"/>
      <c r="AB38" s="22"/>
    </row>
    <row customHeight="1" ht="12.75" r="39">
      <c r="A39" s="32"/>
      <c r="B39" s="164" t="s">
        <v>358</v>
      </c>
      <c r="C39" s="114"/>
      <c r="D39" s="114"/>
      <c r="E39" s="114"/>
      <c r="F39" s="114"/>
      <c r="G39" s="114" t="s">
        <v>39</v>
      </c>
      <c r="H39" s="114" t="s">
        <v>39</v>
      </c>
      <c r="I39" s="71"/>
      <c r="J39" s="58"/>
      <c r="K39" s="32"/>
      <c r="L39" s="56"/>
      <c r="M39" s="24"/>
      <c r="O39" s="58"/>
      <c r="P39" s="106"/>
      <c r="Q39" s="12"/>
      <c r="R39" s="68"/>
      <c r="S39" s="107"/>
      <c r="T39" s="101"/>
      <c r="U39" s="22"/>
      <c r="V39" s="22"/>
      <c r="W39" s="22"/>
      <c r="X39" s="22"/>
      <c r="Y39" s="22"/>
      <c r="Z39" s="22"/>
      <c r="AA39" s="22"/>
      <c r="AB39" s="22"/>
    </row>
    <row customHeight="1" ht="12.75" r="40">
      <c r="A40" s="32"/>
      <c r="B40" s="112"/>
      <c r="C40" s="114"/>
      <c r="D40" s="114"/>
      <c r="E40" s="114"/>
      <c r="F40" s="114"/>
      <c r="G40" s="114"/>
      <c r="H40" s="114"/>
      <c r="I40" s="71"/>
      <c r="J40" s="58"/>
      <c r="K40" s="32"/>
      <c r="L40" s="56"/>
      <c r="M40" s="24"/>
      <c r="O40" s="58"/>
      <c r="P40" s="106"/>
      <c r="Q40" s="12"/>
      <c r="R40" s="68"/>
      <c r="S40" s="107"/>
      <c r="T40" s="101"/>
      <c r="U40" s="22"/>
      <c r="V40" s="22"/>
      <c r="W40" s="22"/>
      <c r="X40" s="22"/>
      <c r="Y40" s="22"/>
      <c r="Z40" s="22"/>
      <c r="AA40" s="22"/>
      <c r="AB40" s="22"/>
    </row>
    <row customHeight="1" ht="15.75" r="41">
      <c r="A41" s="32"/>
      <c r="B41" s="84"/>
      <c r="C41" s="111" t="s">
        <v>101</v>
      </c>
      <c r="D41" s="111" t="s">
        <v>104</v>
      </c>
      <c r="E41" s="111" t="s">
        <v>108</v>
      </c>
      <c r="F41" s="111" t="s">
        <v>109</v>
      </c>
      <c r="G41" s="111" t="s">
        <v>110</v>
      </c>
      <c r="H41" s="111" t="s">
        <v>111</v>
      </c>
      <c r="I41" s="71"/>
      <c r="J41" s="58"/>
      <c r="K41" s="32"/>
      <c r="L41" s="56"/>
      <c r="M41" s="24"/>
      <c r="O41" s="58"/>
      <c r="P41" s="106"/>
      <c r="Q41" s="12"/>
      <c r="R41" s="68"/>
      <c r="S41" s="107"/>
      <c r="T41" s="101"/>
      <c r="U41" s="22"/>
      <c r="V41" s="22"/>
      <c r="W41" s="22"/>
      <c r="X41" s="22"/>
      <c r="Y41" s="22"/>
      <c r="Z41" s="22"/>
      <c r="AA41" s="22"/>
      <c r="AB41" s="22"/>
    </row>
    <row customHeight="1" ht="12.75" r="42">
      <c r="A42" s="32"/>
      <c r="B42" s="164" t="s">
        <v>353</v>
      </c>
      <c r="C42" s="113" t="s">
        <v>39</v>
      </c>
      <c r="D42" s="113" t="s">
        <v>39</v>
      </c>
      <c r="E42" s="113" t="s">
        <v>39</v>
      </c>
      <c r="F42" s="113" t="s">
        <v>39</v>
      </c>
      <c r="G42" s="113" t="s">
        <v>39</v>
      </c>
      <c r="H42" s="113" t="s">
        <v>39</v>
      </c>
      <c r="I42" s="71"/>
      <c r="J42" s="58"/>
      <c r="K42" s="32"/>
      <c r="L42" s="56"/>
      <c r="M42" s="27"/>
      <c r="N42" s="29"/>
      <c r="O42" s="115"/>
      <c r="P42" s="116"/>
      <c r="Q42" s="117"/>
      <c r="R42" s="118"/>
      <c r="S42" s="119"/>
      <c r="T42" s="120"/>
      <c r="U42" s="22"/>
      <c r="V42" s="22"/>
      <c r="W42" s="22"/>
      <c r="X42" s="22"/>
      <c r="Y42" s="22"/>
      <c r="Z42" s="22"/>
      <c r="AA42" s="22"/>
      <c r="AB42" s="22"/>
    </row>
    <row customHeight="1" ht="12.75" r="43">
      <c r="A43" s="32"/>
      <c r="B43" s="164" t="s">
        <v>358</v>
      </c>
      <c r="C43" s="113" t="s">
        <v>39</v>
      </c>
      <c r="D43" s="113" t="s">
        <v>39</v>
      </c>
      <c r="E43" s="113" t="s">
        <v>39</v>
      </c>
      <c r="F43" s="113"/>
      <c r="G43" s="113"/>
      <c r="H43" s="113"/>
      <c r="I43" s="71"/>
      <c r="J43" s="58"/>
      <c r="K43" s="32"/>
      <c r="L43" s="91" t="s">
        <v>112</v>
      </c>
      <c r="M43" s="92"/>
      <c r="N43" s="92"/>
      <c r="O43" s="92"/>
      <c r="P43" s="32"/>
      <c r="Q43" s="32"/>
      <c r="R43" s="32"/>
      <c r="S43" s="32"/>
      <c r="T43" s="59"/>
      <c r="U43" s="22"/>
      <c r="V43" s="22"/>
      <c r="W43" s="22"/>
      <c r="X43" s="22"/>
      <c r="Y43" s="22"/>
      <c r="Z43" s="22"/>
      <c r="AA43" s="22"/>
      <c r="AB43" s="22"/>
    </row>
    <row customHeight="1" ht="12.75" r="44">
      <c r="A44" s="32"/>
      <c r="B44" s="112"/>
      <c r="C44" s="114"/>
      <c r="D44" s="114"/>
      <c r="E44" s="114"/>
      <c r="F44" s="114"/>
      <c r="G44" s="114"/>
      <c r="H44" s="114"/>
      <c r="I44" s="71"/>
      <c r="J44" s="58"/>
      <c r="K44" s="32"/>
      <c r="L44" s="78" t="s">
        <v>279</v>
      </c>
      <c r="M44" s="9"/>
      <c r="N44" s="9"/>
      <c r="O44" s="9"/>
      <c r="P44" s="9"/>
      <c r="Q44" s="9"/>
      <c r="R44" s="9"/>
      <c r="S44" s="9"/>
      <c r="T44" s="86"/>
      <c r="U44" s="22"/>
      <c r="V44" s="22"/>
      <c r="W44" s="22"/>
      <c r="X44" s="22"/>
      <c r="Y44" s="22"/>
      <c r="Z44" s="22"/>
      <c r="AA44" s="22"/>
      <c r="AB44" s="22"/>
    </row>
    <row customHeight="1" ht="15.75" r="45">
      <c r="A45" s="32"/>
      <c r="B45" s="166" t="s">
        <v>361</v>
      </c>
      <c r="C45" s="9"/>
      <c r="D45" s="9"/>
      <c r="E45" s="9"/>
      <c r="F45" s="9"/>
      <c r="G45" s="9"/>
      <c r="H45" s="86"/>
      <c r="I45" s="71"/>
      <c r="J45" s="58"/>
      <c r="K45" s="32"/>
      <c r="L45" s="71"/>
      <c r="T45" s="58"/>
      <c r="U45" s="22"/>
      <c r="V45" s="22"/>
      <c r="W45" s="22"/>
      <c r="X45" s="22"/>
      <c r="Y45" s="22"/>
      <c r="Z45" s="22"/>
      <c r="AA45" s="22"/>
      <c r="AB45" s="22"/>
    </row>
    <row customHeight="1" ht="15.75" r="46">
      <c r="A46" s="32"/>
      <c r="B46" s="88"/>
      <c r="C46" s="74"/>
      <c r="D46" s="74"/>
      <c r="E46" s="74"/>
      <c r="F46" s="74"/>
      <c r="G46" s="74"/>
      <c r="H46" s="75"/>
      <c r="I46" s="88"/>
      <c r="J46" s="75"/>
      <c r="K46" s="32"/>
      <c r="L46" s="122"/>
      <c r="M46" s="29"/>
      <c r="N46" s="29"/>
      <c r="O46" s="29"/>
      <c r="P46" s="29"/>
      <c r="Q46" s="29"/>
      <c r="R46" s="29"/>
      <c r="S46" s="29"/>
      <c r="T46" s="115"/>
      <c r="U46" s="22"/>
      <c r="V46" s="22"/>
      <c r="W46" s="22"/>
      <c r="X46" s="22"/>
      <c r="Y46" s="22"/>
      <c r="Z46" s="22"/>
      <c r="AA46" s="22"/>
      <c r="AB46" s="22"/>
    </row>
    <row customHeight="1" ht="15.75" r="47">
      <c r="A47" s="123" t="s">
        <v>113</v>
      </c>
      <c r="B47" s="5"/>
      <c r="C47" s="169" t="str">
        <f>=HYPERLINK("file://ad.intra/dfs/COMMUNS/REGIONS/IDF/DR/05_CONNAISSANCE/ONDE/01_Documentation/ONDE_fiche%20technique.pdf", "Plaquette de présentation (Serveur DR)")</f>
      </c>
      <c r="D47" s="95"/>
      <c r="E47" s="95"/>
      <c r="F47" s="96"/>
      <c r="G47" s="124" t="inlineStr">
        <is>
          <t/>
        </is>
      </c>
      <c r="H47" s="95"/>
      <c r="I47" s="95"/>
      <c r="J47" s="96"/>
      <c r="K47" s="125" t="s">
        <v>113</v>
      </c>
      <c r="L47" s="68"/>
      <c r="M47" s="170" t="str">
        <f>=HYPERLINK("https://intranet.ofb.fr/gestion-quantitative-de-leau-et-des-secheresses", "Gestion quantitative de l'eau et sécheresses (intranet)")</f>
      </c>
      <c r="N47" s="12"/>
      <c r="O47" s="68"/>
      <c r="P47" s="129" t="inlineStr">
        <is>
          <t/>
        </is>
      </c>
      <c r="Q47" s="12"/>
      <c r="R47" s="12"/>
      <c r="S47" s="12"/>
      <c r="T47" s="68"/>
      <c r="U47" s="22"/>
      <c r="V47" s="22"/>
      <c r="W47" s="22"/>
      <c r="X47" s="22"/>
      <c r="Y47" s="22"/>
      <c r="Z47" s="22"/>
      <c r="AA47" s="22"/>
      <c r="AB47" s="22"/>
    </row>
    <row customHeight="1" ht="15.75" r="48">
      <c r="A48" s="5"/>
      <c r="B48" s="5"/>
      <c r="C48" s="170" t="str">
        <f>=HYPERLINK("https://www.ofb.gouv.fr/la-gestion-de-la-secheresse-en-8-questions-reponses", "La gestion de la sécheresse en 8 questions-réponses")</f>
      </c>
      <c r="D48" s="12"/>
      <c r="E48" s="12"/>
      <c r="F48" s="68"/>
      <c r="G48" s="129" t="inlineStr">
        <is>
          <t/>
        </is>
      </c>
      <c r="H48" s="12"/>
      <c r="I48" s="12"/>
      <c r="J48" s="68"/>
      <c r="K48" s="5"/>
      <c r="L48" s="5"/>
      <c r="M48" s="170" t="str">
        <f>=HYPERLINK("https://intranet.ofb.fr/sites/default/files/Ressources/Th%C3%A9matiques/s%C3%A9cheresse/Fiches%20techniques_manquedeau_faune%20aquatique.pdf", "Fiches de synthèse de l'impact du manque d'eau sur la biodiversité (intranet)")</f>
      </c>
      <c r="N48" s="12"/>
      <c r="O48" s="68"/>
      <c r="P48" s="129" t="inlineStr">
        <is>
          <t/>
        </is>
      </c>
      <c r="Q48" s="12"/>
      <c r="R48" s="12"/>
      <c r="S48" s="12"/>
      <c r="T48" s="68"/>
      <c r="U48" s="22"/>
      <c r="V48" s="22"/>
      <c r="W48" s="22"/>
      <c r="X48" s="22"/>
      <c r="Y48" s="22"/>
      <c r="Z48" s="22"/>
      <c r="AA48" s="22"/>
      <c r="AB48" s="22"/>
    </row>
    <row customHeight="1" ht="15.75" r="49">
      <c r="A49" s="130">
        <v>45743.0</v>
      </c>
      <c r="B49" s="68"/>
      <c r="C49" s="170" t="str">
        <f>=HYPERLINK("https://ofb.gouv.fr/doc/dataviz-assechement-estival-des-petits-cours-eau-de-hexagone", "Dataviz nationale")</f>
      </c>
      <c r="D49" s="12"/>
      <c r="E49" s="12"/>
      <c r="F49" s="68"/>
      <c r="G49" s="133" t="inlineStr">
        <is>
          <t/>
        </is>
      </c>
      <c r="H49" s="12"/>
      <c r="I49" s="12"/>
      <c r="J49" s="68"/>
      <c r="K49" s="5"/>
      <c r="L49" s="5"/>
      <c r="M49" s="170" t="str">
        <f>=HYPERLINK("https://www.drieat.ile-de-france.developpement-durable.gouv.fr/bulletin-de-suivi-hydrologique-d-ile-de-france-r4864.html", "Bulletin de suivi hydrologique d'Île-de-France")</f>
      </c>
      <c r="N49" s="12"/>
      <c r="O49" s="68"/>
      <c r="P49" s="129" t="inlineStr">
        <is>
          <t/>
        </is>
      </c>
      <c r="Q49" s="12"/>
      <c r="R49" s="12"/>
      <c r="S49" s="12"/>
      <c r="T49" s="68"/>
      <c r="U49" s="22"/>
      <c r="V49" s="22"/>
      <c r="W49" s="22"/>
      <c r="X49" s="22"/>
      <c r="Y49" s="22"/>
      <c r="Z49" s="22"/>
      <c r="AA49" s="22"/>
      <c r="AB49" s="22"/>
    </row>
    <row customHeight="1" ht="15.75"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customHeight="1" ht="15.75"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customHeight="1" ht="15.75"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customHeight="1" ht="15.75"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customHeight="1" ht="15.75"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customHeight="1" ht="15.75"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row>
    <row customHeight="1" ht="15.75"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row>
    <row customHeight="1" ht="15.75"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row>
    <row customHeight="1" ht="15.75"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row>
    <row customHeight="1" ht="15.75"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customHeight="1" ht="15.75"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row>
    <row customHeight="1" ht="15.75"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row>
    <row customHeight="1" ht="15.75"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customHeight="1" ht="15.75"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row>
    <row customHeight="1" ht="15.75"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row>
    <row customHeight="1" ht="15.75"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row>
    <row customHeight="1" ht="15.75"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row>
    <row customHeight="1" ht="15.75"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row>
    <row customHeight="1" ht="15.75"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row>
    <row customHeight="1" ht="15.75"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row>
    <row customHeight="1" ht="15.75"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row>
    <row customHeight="1" ht="15.75"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row>
    <row customHeight="1" ht="15.75"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row>
    <row customHeight="1" ht="15.75"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row>
    <row customHeight="1" ht="15.75"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row>
    <row customHeight="1" ht="15.75"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row>
    <row customHeight="1" ht="15.75"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row>
    <row customHeight="1" ht="15.75"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row>
    <row customHeight="1" ht="15.75"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row>
    <row customHeight="1" ht="15.75"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row>
    <row customHeight="1" ht="15.75"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row>
    <row customHeight="1" ht="15.75"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row>
    <row customHeight="1" ht="15.75"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row>
    <row customHeight="1" ht="15.75"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row>
    <row customHeight="1" ht="15.75"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row>
    <row customHeight="1" ht="15.75"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row>
    <row customHeight="1" ht="15.75"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row>
    <row customHeight="1" ht="15.75"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row>
    <row customHeight="1" ht="15.75"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row>
    <row customHeight="1" ht="15.75"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row>
    <row customHeight="1" ht="15.75"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customHeight="1" ht="15.75"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customHeight="1" ht="15.75"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customHeight="1" ht="15.75"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customHeight="1" ht="15.75"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customHeight="1" ht="15.75"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customHeight="1" ht="15.75"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customHeight="1" ht="15.75"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customHeight="1" ht="15.75"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customHeight="1" ht="15.75"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customHeight="1" ht="15.75"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customHeight="1" ht="15.75"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customHeight="1" ht="15.75"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customHeight="1" ht="15.75"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customHeight="1" ht="15.75"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customHeight="1" ht="15.75"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customHeight="1" ht="15.75"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customHeight="1" ht="15.75"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customHeight="1" ht="15.75"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customHeight="1" ht="15.75"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customHeight="1" ht="15.75"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customHeight="1" ht="15.75"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customHeight="1" ht="15.75"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customHeight="1" ht="15.75"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customHeight="1" ht="15.75"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customHeight="1" ht="15.75"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customHeight="1" ht="15.75"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customHeight="1" ht="15.75"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customHeight="1" ht="15.75"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customHeight="1" ht="15.75"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customHeight="1" ht="15.75"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customHeight="1" ht="15.75"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customHeight="1" ht="15.75"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customHeight="1" ht="15.75"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customHeight="1" ht="15.75"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customHeight="1" ht="15.75"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customHeight="1" ht="15.75"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customHeight="1" ht="15.75"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customHeight="1" ht="15.75"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customHeight="1" ht="15.75"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customHeight="1" ht="15.75"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customHeight="1" ht="15.75"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customHeight="1" ht="15.75"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customHeight="1" ht="15.75"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customHeight="1" ht="15.75"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customHeight="1" ht="15.75"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customHeight="1" ht="15.75"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customHeight="1" ht="15.75"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customHeight="1" ht="15.75"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customHeight="1" ht="15.75"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customHeight="1" ht="15.75"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customHeight="1" ht="15.75"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customHeight="1" ht="15.75"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customHeight="1" ht="15.75"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customHeight="1" ht="15.75"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customHeight="1" ht="15.75"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customHeight="1" ht="15.75"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customHeight="1" ht="15.75"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customHeight="1" ht="15.75"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customHeight="1" ht="15.75"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customHeight="1" ht="15.75"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customHeight="1" ht="15.75"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customHeight="1" ht="15.75"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customHeight="1" ht="15.75"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customHeight="1" ht="15.75"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customHeight="1" ht="15.75"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customHeight="1" ht="15.75"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customHeight="1" ht="15.75"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customHeight="1" ht="15.75"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customHeight="1" ht="15.75"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customHeight="1" ht="15.75"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customHeight="1" ht="15.75"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customHeight="1" ht="15.75"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customHeight="1" ht="15.75"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customHeight="1" ht="15.75"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customHeight="1" ht="15.75"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customHeight="1" ht="15.75"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customHeight="1" ht="15.75"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customHeight="1" ht="15.75"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customHeight="1" ht="15.75"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customHeight="1" ht="15.75"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customHeight="1" ht="15.75"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customHeight="1" ht="15.75"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customHeight="1" ht="15.75"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customHeight="1" ht="15.75"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customHeight="1" ht="15.75"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customHeight="1" ht="15.75"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customHeight="1" ht="15.75"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customHeight="1" ht="15.75"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customHeight="1" ht="15.75"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customHeight="1" ht="15.75"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customHeight="1" ht="15.75"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customHeight="1" ht="15.75"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customHeight="1" ht="15.75"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customHeight="1" ht="15.75"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customHeight="1" ht="15.75"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customHeight="1" ht="15.75"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customHeight="1" ht="15.75"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customHeight="1" ht="15.75"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customHeight="1" ht="15.75"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customHeight="1" ht="15.75"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customHeight="1" ht="15.75"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customHeight="1" ht="15.75"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customHeight="1" ht="15.75"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customHeight="1" ht="15.75"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customHeight="1" ht="15.75"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customHeight="1" ht="15.75"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customHeight="1" ht="15.75"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customHeight="1" ht="15.75"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customHeight="1" ht="15.75"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customHeight="1" ht="15.75"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customHeight="1" ht="15.75"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customHeight="1" ht="15.75"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customHeight="1" ht="15.75"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customHeight="1" ht="15.75"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customHeight="1" ht="15.75"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customHeight="1" ht="15.75"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customHeight="1" ht="15.75"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customHeight="1" ht="15.75"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customHeight="1" ht="15.75"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customHeight="1" ht="15.75"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customHeight="1" ht="15.75"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customHeight="1" ht="15.75"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customHeight="1" ht="15.75"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customHeight="1" ht="15.75"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customHeight="1" ht="15.75"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customHeight="1" ht="15.75"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customHeight="1" ht="15.75"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customHeight="1" ht="15.75"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customHeight="1" ht="15.75"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customHeight="1" ht="15.75"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customHeight="1" ht="15.75"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customHeight="1" ht="15.75"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customHeight="1" ht="15.75"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customHeight="1" ht="15.75"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customHeight="1" ht="15.75"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customHeight="1" ht="15.75"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customHeight="1" ht="15.75"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customHeight="1" ht="15.75"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customHeight="1" ht="15.75"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customHeight="1" ht="15.75"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customHeight="1" ht="15.75"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customHeight="1" ht="15.75"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customHeight="1" ht="15.75"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customHeight="1" ht="15.75"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customHeight="1" ht="15.75"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customHeight="1" ht="15.75"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customHeight="1" ht="15.75"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customHeight="1" ht="15.75"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customHeight="1" ht="15.75"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customHeight="1" ht="15.75"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customHeight="1" ht="15.75"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customHeight="1" ht="15.75"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customHeight="1" ht="15.75"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customHeight="1" ht="15.75"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customHeight="1" ht="15.75"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customHeight="1" ht="15.75"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customHeight="1" ht="15.75"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customHeight="1" ht="15.75"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customHeight="1" ht="15.75"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S6">
    <cfRule type="containsBlanks" dxfId="6" priority="3">
      <formula>LEN(TRIM(S6))=0</formula>
    </cfRule>
  </conditionalFormatting>
  <conditionalFormatting sqref="T6">
    <cfRule type="containsBlanks" dxfId="7" priority="4">
      <formula>LEN(TRIM(T6))=0</formula>
    </cfRule>
  </conditionalFormatting>
  <conditionalFormatting sqref="P6">
    <cfRule type="containsBlanks" dxfId="8" priority="5">
      <formula>LEN(TRIM(P6))=0</formula>
    </cfRule>
  </conditionalFormatting>
  <conditionalFormatting sqref="C38:H40 C42:H44">
    <cfRule type="notContainsBlanks" dxfId="9" priority="6">
      <formula>LEN(TRIM(C38))&gt;0</formula>
    </cfRule>
  </conditionalFormatting>
  <conditionalFormatting sqref="P7">
    <cfRule type="expression" dxfId="10" priority="7">
      <formula>ISBLANK(P6)</formula>
    </cfRule>
  </conditionalFormatting>
  <conditionalFormatting sqref="Q7">
    <cfRule type="expression" dxfId="11" priority="8">
      <formula>ISBLANK(Q6)</formula>
    </cfRule>
  </conditionalFormatting>
  <conditionalFormatting sqref="R7">
    <cfRule type="expression" dxfId="11" priority="9">
      <formula>ISBLANK(R6)</formula>
    </cfRule>
  </conditionalFormatting>
  <conditionalFormatting sqref="S7">
    <cfRule type="expression" dxfId="11" priority="10">
      <formula>ISBLANK(S6)</formula>
    </cfRule>
  </conditionalFormatting>
  <conditionalFormatting sqref="T7">
    <cfRule type="expression" dxfId="11" priority="11">
      <formula>ISBLANK(T6)</formula>
    </cfRule>
  </conditionalFormatting>
  <hyperlinks>
    <hyperlink ref="S29" r:id="rId1h"/>
    <hyperlink ref="S30" r:id="rId2h"/>
    <hyperlink ref="S31" r:id="rId3h"/>
    <hyperlink ref="S33" r:id="rId4h"/>
    <hyperlink ref="P47" r:id="rId5h"/>
    <hyperlink ref="G48" r:id="rId6h"/>
    <hyperlink ref="P48" r:id="rId7h"/>
    <hyperlink ref="G49" r:id="rId8h"/>
    <hyperlink ref="P49" r:id="rId9h"/>
  </hyperlinks>
  <printOptions/>
  <pageMargins bottom="0.07874015748031496" footer="0.0" header="0.0" left="0.07874015748031496" right="0.07874015748031496" top="0.07874015748031496"/>
  <pageSetup paperSize="9" orientation="portrait"/>
  <drawing r:id="rId1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5"/>
      <c r="B1" s="5"/>
      <c r="C1" s="160" t="s">
        <v>309</v>
      </c>
      <c r="D1" s="9"/>
      <c r="E1" s="9"/>
      <c r="F1" s="9"/>
      <c r="G1" s="9"/>
      <c r="H1" s="9"/>
      <c r="I1" s="15"/>
      <c r="J1" s="5"/>
      <c r="K1" s="5"/>
      <c r="L1" s="5"/>
      <c r="M1" s="20" t="str">
        <f>C1</f>
        <v>Caractérisation des obstacles à l'écoulement</v>
      </c>
      <c r="N1" s="9"/>
      <c r="O1" s="9"/>
      <c r="P1" s="9"/>
      <c r="Q1" s="9"/>
      <c r="R1" s="9"/>
      <c r="S1" s="15"/>
      <c r="T1" s="5"/>
      <c r="U1" s="22"/>
      <c r="V1" s="22"/>
      <c r="W1" s="22"/>
      <c r="X1" s="22"/>
      <c r="Y1" s="22"/>
      <c r="Z1" s="22"/>
      <c r="AA1" s="22"/>
      <c r="AB1" s="22"/>
    </row>
    <row customHeight="1" ht="15.0" r="2">
      <c r="A2" s="5"/>
      <c r="B2" s="5"/>
      <c r="C2" s="24"/>
      <c r="I2" s="25"/>
      <c r="J2" s="5"/>
      <c r="K2" s="5"/>
      <c r="L2" s="5"/>
      <c r="M2" s="24"/>
      <c r="S2" s="25"/>
      <c r="T2" s="5"/>
      <c r="U2" s="22"/>
      <c r="V2" s="22"/>
      <c r="W2" s="22"/>
      <c r="X2" s="22"/>
      <c r="Y2" s="22"/>
      <c r="Z2" s="22"/>
      <c r="AA2" s="22"/>
      <c r="AB2" s="22"/>
    </row>
    <row customHeight="1" ht="15.0" r="3">
      <c r="A3" s="5"/>
      <c r="B3" s="5"/>
      <c r="C3" s="27"/>
      <c r="D3" s="29"/>
      <c r="E3" s="29"/>
      <c r="F3" s="29"/>
      <c r="G3" s="29"/>
      <c r="H3" s="29"/>
      <c r="I3" s="30"/>
      <c r="J3" s="5"/>
      <c r="K3" s="5"/>
      <c r="L3" s="5"/>
      <c r="M3" s="27"/>
      <c r="N3" s="29"/>
      <c r="O3" s="29"/>
      <c r="P3" s="29"/>
      <c r="Q3" s="29"/>
      <c r="R3" s="29"/>
      <c r="S3" s="30"/>
      <c r="T3" s="5"/>
      <c r="U3" s="22"/>
      <c r="V3" s="22"/>
      <c r="W3" s="22"/>
      <c r="X3" s="22"/>
      <c r="Y3" s="22"/>
      <c r="Z3" s="22"/>
      <c r="AA3" s="22"/>
      <c r="AB3" s="22"/>
    </row>
    <row r="4">
      <c r="A4" s="5"/>
      <c r="B4" s="5"/>
      <c r="C4" s="5"/>
      <c r="D4" s="5"/>
      <c r="E4" s="5"/>
      <c r="F4" s="5"/>
      <c r="G4" s="5"/>
      <c r="H4" s="5"/>
      <c r="I4" s="5"/>
      <c r="J4" s="5"/>
      <c r="K4" s="5"/>
      <c r="L4" s="5"/>
      <c r="M4" s="5"/>
      <c r="N4" s="5"/>
      <c r="O4" s="5"/>
      <c r="P4" s="5"/>
      <c r="Q4" s="5"/>
      <c r="R4" s="5"/>
      <c r="S4" s="5"/>
      <c r="T4" s="5"/>
      <c r="U4" s="22"/>
      <c r="V4" s="22"/>
      <c r="W4" s="22"/>
      <c r="X4" s="22"/>
      <c r="Y4" s="22"/>
      <c r="Z4" s="22"/>
      <c r="AA4" s="22"/>
      <c r="AB4" s="22"/>
    </row>
    <row r="5">
      <c r="A5" s="31" t="s">
        <v>19</v>
      </c>
      <c r="B5" s="32"/>
      <c r="C5" s="32"/>
      <c r="D5" s="32"/>
      <c r="E5" s="32"/>
      <c r="F5" s="32"/>
      <c r="G5" s="32"/>
      <c r="H5" s="32"/>
      <c r="I5" s="32"/>
      <c r="J5" s="32"/>
      <c r="K5" s="31" t="s">
        <v>22</v>
      </c>
      <c r="L5" s="32"/>
      <c r="M5" s="32"/>
      <c r="N5" s="32"/>
      <c r="O5" s="32"/>
      <c r="P5" s="33" t="s">
        <v>24</v>
      </c>
      <c r="Q5" s="32"/>
      <c r="R5" s="32"/>
      <c r="S5" s="32"/>
      <c r="T5" s="34"/>
      <c r="U5" s="22"/>
      <c r="V5" s="22"/>
      <c r="W5" s="22"/>
      <c r="X5" s="22"/>
      <c r="Y5" s="22"/>
      <c r="Z5" s="22"/>
      <c r="AA5" s="22"/>
      <c r="AB5" s="22"/>
    </row>
    <row r="6">
      <c r="A6" s="31"/>
      <c r="B6" s="32"/>
      <c r="C6" s="32"/>
      <c r="D6" s="32"/>
      <c r="E6" s="32"/>
      <c r="F6" s="32"/>
      <c r="G6" s="32"/>
      <c r="H6" s="32"/>
      <c r="I6" s="35"/>
      <c r="J6" s="15"/>
      <c r="K6" s="31"/>
      <c r="L6" s="22"/>
      <c r="M6" s="37" t="s">
        <v>154</v>
      </c>
      <c r="N6" s="39">
        <v>1.0</v>
      </c>
      <c r="O6" s="15"/>
      <c r="P6" s="41"/>
      <c r="Q6" s="42"/>
      <c r="R6" s="43" t="s">
        <v>39</v>
      </c>
      <c r="S6" s="44"/>
      <c r="T6" s="45"/>
      <c r="U6" s="22"/>
      <c r="V6" s="22"/>
      <c r="W6" s="22"/>
      <c r="X6" s="22"/>
      <c r="Y6" s="22"/>
      <c r="Z6" s="22"/>
      <c r="AA6" s="22"/>
      <c r="AB6" s="22"/>
    </row>
    <row r="7">
      <c r="A7" s="32"/>
      <c r="B7" s="32"/>
      <c r="C7" s="32"/>
      <c r="D7" s="32"/>
      <c r="E7" s="32"/>
      <c r="F7" s="32"/>
      <c r="G7" s="32"/>
      <c r="H7" s="46"/>
      <c r="I7" s="24"/>
      <c r="J7" s="25"/>
      <c r="K7" s="32"/>
      <c r="L7" s="32"/>
      <c r="M7" s="47"/>
      <c r="N7" s="27"/>
      <c r="O7" s="30"/>
      <c r="P7" s="48" t="s">
        <v>42</v>
      </c>
      <c r="Q7" s="49" t="s">
        <v>45</v>
      </c>
      <c r="R7" s="49" t="s">
        <v>46</v>
      </c>
      <c r="S7" s="49" t="s">
        <v>48</v>
      </c>
      <c r="T7" s="50" t="s">
        <v>50</v>
      </c>
      <c r="U7" s="22"/>
      <c r="V7" s="22"/>
      <c r="W7" s="22"/>
      <c r="X7" s="22"/>
      <c r="Y7" s="22"/>
      <c r="Z7" s="22"/>
      <c r="AA7" s="22"/>
      <c r="AB7" s="22"/>
    </row>
    <row r="8">
      <c r="A8" s="32"/>
      <c r="B8" s="51" t="s">
        <v>51</v>
      </c>
      <c r="C8" s="52" t="s">
        <v>318</v>
      </c>
      <c r="D8" s="53"/>
      <c r="E8" s="53"/>
      <c r="F8" s="53"/>
      <c r="G8" s="53"/>
      <c r="H8" s="54"/>
      <c r="I8" s="24"/>
      <c r="J8" s="25"/>
      <c r="K8" s="32"/>
      <c r="L8" s="46"/>
      <c r="M8" s="46"/>
      <c r="N8" s="46"/>
      <c r="O8" s="46"/>
      <c r="P8" s="56"/>
      <c r="Q8" s="32"/>
      <c r="R8" s="32"/>
      <c r="S8" s="32"/>
      <c r="T8" s="34"/>
      <c r="U8" s="22"/>
      <c r="V8" s="22"/>
      <c r="W8" s="22"/>
      <c r="X8" s="22"/>
      <c r="Y8" s="22"/>
      <c r="Z8" s="22"/>
      <c r="AA8" s="22"/>
      <c r="AB8" s="22"/>
    </row>
    <row r="9">
      <c r="A9" s="32"/>
      <c r="B9" s="57"/>
      <c r="C9" s="24"/>
      <c r="H9" s="58"/>
      <c r="I9" s="24"/>
      <c r="J9" s="25"/>
      <c r="K9" s="59"/>
      <c r="L9" s="60" t="s">
        <v>61</v>
      </c>
      <c r="M9" s="32"/>
      <c r="N9" s="32"/>
      <c r="O9" s="32"/>
      <c r="P9" s="61" t="s">
        <v>320</v>
      </c>
      <c r="T9" s="58"/>
      <c r="U9" s="22"/>
      <c r="V9" s="22"/>
      <c r="W9" s="22"/>
      <c r="X9" s="22"/>
      <c r="Y9" s="22"/>
      <c r="Z9" s="22"/>
      <c r="AA9" s="22"/>
      <c r="AB9" s="22"/>
    </row>
    <row r="10">
      <c r="A10" s="32"/>
      <c r="B10" s="57"/>
      <c r="C10" s="24"/>
      <c r="H10" s="58"/>
      <c r="I10" s="24"/>
      <c r="J10" s="25"/>
      <c r="K10" s="59"/>
      <c r="L10" s="63" t="s">
        <v>64</v>
      </c>
      <c r="M10" s="63" t="s">
        <v>67</v>
      </c>
      <c r="N10" s="66" t="s">
        <v>68</v>
      </c>
      <c r="O10" s="68"/>
      <c r="P10" s="71"/>
      <c r="T10" s="58"/>
      <c r="U10" s="22"/>
      <c r="V10" s="22"/>
      <c r="W10" s="22"/>
      <c r="X10" s="22"/>
      <c r="Y10" s="22"/>
      <c r="Z10" s="22"/>
      <c r="AA10" s="22"/>
      <c r="AB10" s="22"/>
    </row>
    <row customHeight="1" ht="30.0" r="11">
      <c r="A11" s="32"/>
      <c r="B11" s="72"/>
      <c r="C11" s="73"/>
      <c r="D11" s="74"/>
      <c r="E11" s="74"/>
      <c r="F11" s="74"/>
      <c r="G11" s="74"/>
      <c r="H11" s="75"/>
      <c r="I11" s="27"/>
      <c r="J11" s="30"/>
      <c r="K11" s="59"/>
      <c r="L11" s="77" t="s">
        <v>321</v>
      </c>
      <c r="M11" s="77" t="s">
        <v>132</v>
      </c>
      <c r="N11" s="78" t="s">
        <v>323</v>
      </c>
      <c r="O11" s="15"/>
      <c r="P11" s="71"/>
      <c r="T11" s="58"/>
      <c r="U11" s="22"/>
      <c r="V11" s="22"/>
      <c r="W11" s="22"/>
      <c r="X11" s="22"/>
      <c r="Y11" s="22"/>
      <c r="Z11" s="22"/>
      <c r="AA11" s="22"/>
      <c r="AB11" s="22"/>
    </row>
    <row r="12">
      <c r="A12" s="32"/>
      <c r="B12" s="79" t="s">
        <v>72</v>
      </c>
      <c r="C12" s="80" t="s">
        <v>324</v>
      </c>
      <c r="D12" s="53"/>
      <c r="E12" s="53"/>
      <c r="F12" s="53"/>
      <c r="G12" s="53"/>
      <c r="H12" s="54"/>
      <c r="I12" s="81" t="s">
        <v>74</v>
      </c>
      <c r="J12" s="82"/>
      <c r="K12" s="59"/>
      <c r="L12" s="83"/>
      <c r="M12" s="83"/>
      <c r="N12" s="71"/>
      <c r="O12" s="25"/>
      <c r="P12" s="71"/>
      <c r="T12" s="58"/>
      <c r="U12" s="22"/>
      <c r="V12" s="22"/>
      <c r="W12" s="22"/>
      <c r="X12" s="22"/>
      <c r="Y12" s="22"/>
      <c r="Z12" s="22"/>
      <c r="AA12" s="22"/>
      <c r="AB12" s="22"/>
    </row>
    <row r="13">
      <c r="A13" s="32"/>
      <c r="B13" s="84"/>
      <c r="C13" s="24"/>
      <c r="H13" s="58"/>
      <c r="I13" s="146" t="s">
        <v>325</v>
      </c>
      <c r="J13" s="86"/>
      <c r="K13" s="59"/>
      <c r="L13" s="83"/>
      <c r="M13" s="83"/>
      <c r="N13" s="71"/>
      <c r="O13" s="25"/>
      <c r="P13" s="71"/>
      <c r="T13" s="58"/>
      <c r="U13" s="22"/>
      <c r="V13" s="22"/>
      <c r="W13" s="22"/>
      <c r="X13" s="22"/>
      <c r="Y13" s="22"/>
      <c r="Z13" s="22"/>
      <c r="AA13" s="22"/>
      <c r="AB13" s="22"/>
    </row>
    <row customHeight="1" ht="30.0" r="14">
      <c r="A14" s="32"/>
      <c r="B14" s="84"/>
      <c r="C14" s="24"/>
      <c r="H14" s="58"/>
      <c r="I14" s="71"/>
      <c r="J14" s="58"/>
      <c r="K14" s="59"/>
      <c r="L14" s="87"/>
      <c r="M14" s="87"/>
      <c r="N14" s="88"/>
      <c r="O14" s="89"/>
      <c r="P14" s="88"/>
      <c r="Q14" s="74"/>
      <c r="R14" s="74"/>
      <c r="S14" s="74"/>
      <c r="T14" s="75"/>
      <c r="U14" s="22"/>
      <c r="V14" s="22"/>
      <c r="W14" s="22"/>
      <c r="X14" s="22"/>
      <c r="Y14" s="22"/>
      <c r="Z14" s="22"/>
      <c r="AA14" s="22"/>
      <c r="AB14" s="22"/>
    </row>
    <row r="15">
      <c r="A15" s="32"/>
      <c r="B15" s="90"/>
      <c r="C15" s="73"/>
      <c r="D15" s="74"/>
      <c r="E15" s="74"/>
      <c r="F15" s="74"/>
      <c r="G15" s="74"/>
      <c r="H15" s="75"/>
      <c r="I15" s="71"/>
      <c r="J15" s="58"/>
      <c r="K15" s="32"/>
      <c r="L15" s="91" t="s">
        <v>77</v>
      </c>
      <c r="M15" s="92"/>
      <c r="N15" s="92"/>
      <c r="O15" s="93"/>
      <c r="P15" s="91" t="s">
        <v>78</v>
      </c>
      <c r="Q15" s="92"/>
      <c r="R15" s="92"/>
      <c r="S15" s="92"/>
      <c r="T15" s="93"/>
      <c r="U15" s="22"/>
      <c r="V15" s="22"/>
      <c r="W15" s="22"/>
      <c r="X15" s="22"/>
      <c r="Y15" s="22"/>
      <c r="Z15" s="22"/>
      <c r="AA15" s="22"/>
      <c r="AB15" s="22"/>
    </row>
    <row r="16">
      <c r="A16" s="32"/>
      <c r="B16" s="79" t="s">
        <v>79</v>
      </c>
      <c r="C16" s="80" t="s">
        <v>327</v>
      </c>
      <c r="D16" s="53"/>
      <c r="E16" s="53"/>
      <c r="F16" s="53"/>
      <c r="G16" s="53"/>
      <c r="H16" s="54"/>
      <c r="I16" s="71"/>
      <c r="J16" s="58"/>
      <c r="K16" s="32"/>
      <c r="L16" s="78" t="s">
        <v>328</v>
      </c>
      <c r="M16" s="9"/>
      <c r="N16" s="9"/>
      <c r="O16" s="86"/>
      <c r="P16" s="78" t="s">
        <v>329</v>
      </c>
      <c r="Q16" s="9"/>
      <c r="R16" s="9"/>
      <c r="S16" s="9"/>
      <c r="T16" s="86"/>
      <c r="U16" s="22"/>
      <c r="V16" s="22"/>
      <c r="W16" s="22"/>
      <c r="X16" s="22"/>
      <c r="Y16" s="22"/>
      <c r="Z16" s="22"/>
      <c r="AA16" s="22"/>
      <c r="AB16" s="22"/>
    </row>
    <row r="17">
      <c r="A17" s="32"/>
      <c r="B17" s="84"/>
      <c r="C17" s="24"/>
      <c r="H17" s="58"/>
      <c r="I17" s="71"/>
      <c r="J17" s="58"/>
      <c r="K17" s="32"/>
      <c r="L17" s="71"/>
      <c r="O17" s="58"/>
      <c r="P17" s="71"/>
      <c r="T17" s="58"/>
      <c r="U17" s="22"/>
      <c r="V17" s="22"/>
      <c r="W17" s="22"/>
      <c r="X17" s="22"/>
      <c r="Y17" s="22"/>
      <c r="Z17" s="22"/>
      <c r="AA17" s="22"/>
      <c r="AB17" s="22"/>
    </row>
    <row r="18">
      <c r="A18" s="32"/>
      <c r="B18" s="84"/>
      <c r="C18" s="24"/>
      <c r="H18" s="58"/>
      <c r="I18" s="71"/>
      <c r="J18" s="58"/>
      <c r="K18" s="32"/>
      <c r="L18" s="71"/>
      <c r="O18" s="58"/>
      <c r="P18" s="71"/>
      <c r="T18" s="58"/>
      <c r="U18" s="22"/>
      <c r="V18" s="22"/>
      <c r="W18" s="22"/>
      <c r="X18" s="22"/>
      <c r="Y18" s="22"/>
      <c r="Z18" s="22"/>
      <c r="AA18" s="22"/>
      <c r="AB18" s="22"/>
    </row>
    <row r="19">
      <c r="A19" s="32"/>
      <c r="B19" s="84"/>
      <c r="C19" s="24"/>
      <c r="H19" s="58"/>
      <c r="I19" s="71"/>
      <c r="J19" s="58"/>
      <c r="K19" s="32"/>
      <c r="L19" s="71"/>
      <c r="O19" s="58"/>
      <c r="P19" s="71"/>
      <c r="T19" s="58"/>
      <c r="U19" s="22"/>
      <c r="V19" s="22"/>
      <c r="W19" s="22"/>
      <c r="X19" s="22"/>
      <c r="Y19" s="22"/>
      <c r="Z19" s="22"/>
      <c r="AA19" s="22"/>
      <c r="AB19" s="22"/>
    </row>
    <row customHeight="1" ht="30.0" r="20">
      <c r="A20" s="32"/>
      <c r="B20" s="90"/>
      <c r="C20" s="73"/>
      <c r="D20" s="74"/>
      <c r="E20" s="74"/>
      <c r="F20" s="74"/>
      <c r="G20" s="74"/>
      <c r="H20" s="75"/>
      <c r="I20" s="71"/>
      <c r="J20" s="58"/>
      <c r="K20" s="32"/>
      <c r="L20" s="71"/>
      <c r="O20" s="58"/>
      <c r="P20" s="71"/>
      <c r="T20" s="58"/>
      <c r="U20" s="22"/>
      <c r="V20" s="22"/>
      <c r="W20" s="22"/>
      <c r="X20" s="22"/>
      <c r="Y20" s="22"/>
      <c r="Z20" s="22"/>
      <c r="AA20" s="22"/>
      <c r="AB20" s="22"/>
    </row>
    <row customHeight="1" ht="15.75" r="21">
      <c r="A21" s="32"/>
      <c r="B21" s="94" t="s">
        <v>83</v>
      </c>
      <c r="C21" s="95"/>
      <c r="D21" s="95"/>
      <c r="E21" s="95"/>
      <c r="F21" s="96"/>
      <c r="G21" s="97"/>
      <c r="H21" s="98"/>
      <c r="I21" s="71"/>
      <c r="J21" s="58"/>
      <c r="K21" s="32"/>
      <c r="L21" s="71"/>
      <c r="O21" s="58"/>
      <c r="P21" s="71"/>
      <c r="T21" s="58"/>
      <c r="U21" s="22"/>
      <c r="V21" s="22"/>
      <c r="W21" s="22"/>
      <c r="X21" s="22"/>
      <c r="Y21" s="22"/>
      <c r="Z21" s="22"/>
      <c r="AA21" s="22"/>
      <c r="AB21" s="22"/>
    </row>
    <row customHeight="1" ht="15.75" r="22">
      <c r="A22" s="32"/>
      <c r="B22" s="99" t="s">
        <v>84</v>
      </c>
      <c r="C22" s="100" t="s">
        <v>86</v>
      </c>
      <c r="D22" s="12"/>
      <c r="E22" s="12"/>
      <c r="F22" s="12"/>
      <c r="G22" s="12"/>
      <c r="H22" s="101"/>
      <c r="I22" s="71"/>
      <c r="J22" s="58"/>
      <c r="K22" s="32"/>
      <c r="L22" s="71"/>
      <c r="O22" s="58"/>
      <c r="P22" s="71"/>
      <c r="T22" s="58"/>
      <c r="U22" s="22"/>
      <c r="V22" s="22"/>
      <c r="W22" s="22"/>
      <c r="X22" s="22"/>
      <c r="Y22" s="22"/>
      <c r="Z22" s="22"/>
      <c r="AA22" s="22"/>
      <c r="AB22" s="22"/>
    </row>
    <row customHeight="1" ht="15.75" r="23">
      <c r="A23" s="32"/>
      <c r="B23" s="102"/>
      <c r="C23" s="9"/>
      <c r="D23" s="9"/>
      <c r="E23" s="15"/>
      <c r="F23" s="103" t="s">
        <v>87</v>
      </c>
      <c r="G23" s="12"/>
      <c r="H23" s="101"/>
      <c r="I23" s="71"/>
      <c r="J23" s="58"/>
      <c r="K23" s="32"/>
      <c r="L23" s="71"/>
      <c r="O23" s="58"/>
      <c r="P23" s="71"/>
      <c r="T23" s="58"/>
      <c r="U23" s="22"/>
      <c r="V23" s="22"/>
      <c r="W23" s="22"/>
      <c r="X23" s="22"/>
      <c r="Y23" s="22"/>
      <c r="Z23" s="22"/>
      <c r="AA23" s="22"/>
      <c r="AB23" s="22"/>
    </row>
    <row customHeight="1" ht="30.0" r="24">
      <c r="A24" s="32"/>
      <c r="B24" s="71"/>
      <c r="E24" s="25"/>
      <c r="F24" s="104" t="s">
        <v>334</v>
      </c>
      <c r="G24" s="9"/>
      <c r="H24" s="86"/>
      <c r="I24" s="71"/>
      <c r="J24" s="58"/>
      <c r="K24" s="32"/>
      <c r="L24" s="71"/>
      <c r="O24" s="58"/>
      <c r="P24" s="71"/>
      <c r="T24" s="58"/>
      <c r="U24" s="22"/>
      <c r="V24" s="22"/>
      <c r="W24" s="22"/>
      <c r="X24" s="22"/>
      <c r="Y24" s="22"/>
      <c r="Z24" s="22"/>
      <c r="AA24" s="22"/>
      <c r="AB24" s="22"/>
    </row>
    <row customHeight="1" ht="15.75" r="25">
      <c r="A25" s="32"/>
      <c r="B25" s="71"/>
      <c r="E25" s="25"/>
      <c r="F25" s="24"/>
      <c r="H25" s="58"/>
      <c r="I25" s="71"/>
      <c r="J25" s="58"/>
      <c r="K25" s="32"/>
      <c r="L25" s="71"/>
      <c r="O25" s="58"/>
      <c r="P25" s="71"/>
      <c r="T25" s="58"/>
      <c r="U25" s="22"/>
      <c r="V25" s="22"/>
      <c r="W25" s="22"/>
      <c r="X25" s="22"/>
      <c r="Y25" s="22"/>
      <c r="Z25" s="22"/>
      <c r="AA25" s="22"/>
      <c r="AB25" s="22"/>
    </row>
    <row customHeight="1" ht="15.75" r="26">
      <c r="A26" s="32"/>
      <c r="B26" s="71"/>
      <c r="E26" s="25"/>
      <c r="F26" s="24"/>
      <c r="H26" s="58"/>
      <c r="I26" s="71"/>
      <c r="J26" s="58"/>
      <c r="K26" s="32"/>
      <c r="L26" s="71"/>
      <c r="O26" s="58"/>
      <c r="P26" s="71"/>
      <c r="T26" s="58"/>
      <c r="U26" s="22"/>
      <c r="V26" s="22"/>
      <c r="W26" s="22"/>
      <c r="X26" s="22"/>
      <c r="Y26" s="22"/>
      <c r="Z26" s="22"/>
      <c r="AA26" s="22"/>
      <c r="AB26" s="22"/>
    </row>
    <row customHeight="1" ht="15.75" r="27">
      <c r="A27" s="32"/>
      <c r="B27" s="71"/>
      <c r="E27" s="25"/>
      <c r="F27" s="24"/>
      <c r="H27" s="58"/>
      <c r="I27" s="71"/>
      <c r="J27" s="58"/>
      <c r="K27" s="32"/>
      <c r="L27" s="88"/>
      <c r="M27" s="74"/>
      <c r="N27" s="74"/>
      <c r="O27" s="75"/>
      <c r="P27" s="88"/>
      <c r="Q27" s="74"/>
      <c r="R27" s="74"/>
      <c r="S27" s="74"/>
      <c r="T27" s="75"/>
      <c r="U27" s="22"/>
      <c r="V27" s="22"/>
      <c r="W27" s="22"/>
      <c r="X27" s="22"/>
      <c r="Y27" s="22"/>
      <c r="Z27" s="22"/>
      <c r="AA27" s="22"/>
      <c r="AB27" s="22"/>
    </row>
    <row customHeight="1" ht="15.75" r="28">
      <c r="A28" s="32"/>
      <c r="B28" s="71"/>
      <c r="E28" s="25"/>
      <c r="F28" s="24"/>
      <c r="H28" s="58"/>
      <c r="I28" s="71"/>
      <c r="J28" s="58"/>
      <c r="K28" s="32"/>
      <c r="L28" s="91" t="s">
        <v>89</v>
      </c>
      <c r="M28" s="92"/>
      <c r="N28" s="92"/>
      <c r="O28" s="93"/>
      <c r="P28" s="91" t="s">
        <v>90</v>
      </c>
      <c r="Q28" s="92"/>
      <c r="R28" s="92"/>
      <c r="S28" s="92"/>
      <c r="T28" s="93"/>
      <c r="U28" s="22"/>
      <c r="V28" s="22"/>
      <c r="W28" s="22"/>
      <c r="X28" s="22"/>
      <c r="Y28" s="22"/>
      <c r="Z28" s="22"/>
      <c r="AA28" s="22"/>
      <c r="AB28" s="22"/>
    </row>
    <row customHeight="1" ht="15.75" r="29">
      <c r="A29" s="32"/>
      <c r="B29" s="71"/>
      <c r="E29" s="25"/>
      <c r="F29" s="24"/>
      <c r="H29" s="58"/>
      <c r="I29" s="88"/>
      <c r="J29" s="75"/>
      <c r="K29" s="32"/>
      <c r="L29" s="56"/>
      <c r="M29" s="105" t="s">
        <v>340</v>
      </c>
      <c r="N29" s="9"/>
      <c r="O29" s="86"/>
      <c r="P29" s="171" t="str">
        <f>=HYPERLINK("https://www.sandre.eaufrance.fr/atlas/srv/fre/catalog.search%23/metadata/59057026-b40c-4cf9-9e3e-7296e0aa1a78", "Catalogue de données du Sandre")</f>
      </c>
      <c r="Q29" s="12"/>
      <c r="R29" s="68"/>
      <c r="S29" s="109" t="inlineStr">
        <is>
          <t/>
        </is>
      </c>
      <c r="T29" s="101"/>
      <c r="U29" s="22"/>
      <c r="V29" s="22"/>
      <c r="W29" s="22"/>
      <c r="X29" s="22"/>
      <c r="Y29" s="22"/>
      <c r="Z29" s="22"/>
      <c r="AA29" s="22"/>
      <c r="AB29" s="22"/>
    </row>
    <row customHeight="1" ht="15.0" r="30">
      <c r="A30" s="32"/>
      <c r="B30" s="71"/>
      <c r="E30" s="25"/>
      <c r="F30" s="24"/>
      <c r="H30" s="58"/>
      <c r="I30" s="108" t="s">
        <v>96</v>
      </c>
      <c r="J30" s="98"/>
      <c r="K30" s="32"/>
      <c r="L30" s="56"/>
      <c r="M30" s="24"/>
      <c r="O30" s="58"/>
      <c r="P30" s="106"/>
      <c r="Q30" s="12"/>
      <c r="R30" s="68"/>
      <c r="S30" s="107"/>
      <c r="T30" s="101"/>
      <c r="U30" s="22"/>
      <c r="V30" s="22"/>
      <c r="W30" s="22"/>
      <c r="X30" s="22"/>
      <c r="Y30" s="22"/>
      <c r="Z30" s="22"/>
      <c r="AA30" s="22"/>
      <c r="AB30" s="22"/>
    </row>
    <row customHeight="1" ht="15.75" r="31">
      <c r="A31" s="32"/>
      <c r="B31" s="71"/>
      <c r="E31" s="25"/>
      <c r="F31" s="24"/>
      <c r="H31" s="58"/>
      <c r="I31" s="85" t="s">
        <v>349</v>
      </c>
      <c r="J31" s="86"/>
      <c r="K31" s="32"/>
      <c r="L31" s="56"/>
      <c r="M31" s="24"/>
      <c r="O31" s="58"/>
      <c r="P31" s="106"/>
      <c r="Q31" s="12"/>
      <c r="R31" s="68"/>
      <c r="S31" s="107"/>
      <c r="T31" s="101"/>
      <c r="U31" s="22"/>
      <c r="V31" s="22"/>
      <c r="W31" s="22"/>
      <c r="X31" s="22"/>
      <c r="Y31" s="22"/>
      <c r="Z31" s="22"/>
      <c r="AA31" s="22"/>
      <c r="AB31" s="22"/>
    </row>
    <row customHeight="1" ht="15.75" r="32">
      <c r="A32" s="32"/>
      <c r="B32" s="71"/>
      <c r="E32" s="25"/>
      <c r="F32" s="24"/>
      <c r="H32" s="58"/>
      <c r="I32" s="71"/>
      <c r="J32" s="58"/>
      <c r="K32" s="32"/>
      <c r="L32" s="56"/>
      <c r="M32" s="24"/>
      <c r="O32" s="58"/>
      <c r="P32" s="106"/>
      <c r="Q32" s="12"/>
      <c r="R32" s="68"/>
      <c r="S32" s="107"/>
      <c r="T32" s="101"/>
      <c r="U32" s="22"/>
      <c r="V32" s="22"/>
      <c r="W32" s="22"/>
      <c r="X32" s="22"/>
      <c r="Y32" s="22"/>
      <c r="Z32" s="22"/>
      <c r="AA32" s="22"/>
      <c r="AB32" s="22"/>
    </row>
    <row customHeight="1" ht="15.75" r="33">
      <c r="A33" s="32"/>
      <c r="B33" s="71"/>
      <c r="E33" s="25"/>
      <c r="F33" s="24"/>
      <c r="H33" s="58"/>
      <c r="I33" s="71"/>
      <c r="J33" s="58"/>
      <c r="K33" s="32"/>
      <c r="L33" s="56"/>
      <c r="M33" s="24"/>
      <c r="O33" s="58"/>
      <c r="P33" s="106"/>
      <c r="Q33" s="12"/>
      <c r="R33" s="68"/>
      <c r="S33" s="107"/>
      <c r="T33" s="101"/>
      <c r="U33" s="22"/>
      <c r="V33" s="22"/>
      <c r="W33" s="22"/>
      <c r="X33" s="22"/>
      <c r="Y33" s="22"/>
      <c r="Z33" s="22"/>
      <c r="AA33" s="22"/>
      <c r="AB33" s="22"/>
    </row>
    <row customHeight="1" ht="15.75" r="34">
      <c r="A34" s="32"/>
      <c r="B34" s="71"/>
      <c r="E34" s="25"/>
      <c r="F34" s="24"/>
      <c r="H34" s="58"/>
      <c r="I34" s="71"/>
      <c r="J34" s="58"/>
      <c r="K34" s="32"/>
      <c r="L34" s="56"/>
      <c r="M34" s="24"/>
      <c r="O34" s="58"/>
      <c r="P34" s="106"/>
      <c r="Q34" s="12"/>
      <c r="R34" s="68"/>
      <c r="S34" s="107"/>
      <c r="T34" s="101"/>
      <c r="U34" s="22"/>
      <c r="V34" s="22"/>
      <c r="W34" s="22"/>
      <c r="X34" s="22"/>
      <c r="Y34" s="22"/>
      <c r="Z34" s="22"/>
      <c r="AA34" s="22"/>
      <c r="AB34" s="22"/>
    </row>
    <row customHeight="1" ht="15.75" r="35">
      <c r="A35" s="32"/>
      <c r="B35" s="88"/>
      <c r="C35" s="74"/>
      <c r="D35" s="74"/>
      <c r="E35" s="89"/>
      <c r="F35" s="73"/>
      <c r="G35" s="74"/>
      <c r="H35" s="75"/>
      <c r="I35" s="71"/>
      <c r="J35" s="58"/>
      <c r="K35" s="32"/>
      <c r="L35" s="56"/>
      <c r="M35" s="24"/>
      <c r="O35" s="58"/>
      <c r="P35" s="106"/>
      <c r="Q35" s="12"/>
      <c r="R35" s="68"/>
      <c r="S35" s="107"/>
      <c r="T35" s="101"/>
      <c r="U35" s="22"/>
      <c r="V35" s="22"/>
      <c r="W35" s="22"/>
      <c r="X35" s="22"/>
      <c r="Y35" s="22"/>
      <c r="Z35" s="22"/>
      <c r="AA35" s="22"/>
      <c r="AB35" s="22"/>
    </row>
    <row customHeight="1" ht="15.75" r="36">
      <c r="A36" s="32"/>
      <c r="B36" s="94" t="s">
        <v>100</v>
      </c>
      <c r="C36" s="95"/>
      <c r="D36" s="95"/>
      <c r="E36" s="96"/>
      <c r="F36" s="110"/>
      <c r="G36" s="110"/>
      <c r="H36" s="110"/>
      <c r="I36" s="71"/>
      <c r="J36" s="58"/>
      <c r="K36" s="32"/>
      <c r="L36" s="56"/>
      <c r="M36" s="24"/>
      <c r="O36" s="58"/>
      <c r="P36" s="106"/>
      <c r="Q36" s="12"/>
      <c r="R36" s="68"/>
      <c r="S36" s="107"/>
      <c r="T36" s="101"/>
      <c r="U36" s="22"/>
      <c r="V36" s="22"/>
      <c r="W36" s="22"/>
      <c r="X36" s="22"/>
      <c r="Y36" s="22"/>
      <c r="Z36" s="22"/>
      <c r="AA36" s="22"/>
      <c r="AB36" s="22"/>
    </row>
    <row customHeight="1" ht="15.75" r="37">
      <c r="A37" s="32"/>
      <c r="B37" s="84"/>
      <c r="C37" s="111" t="s">
        <v>101</v>
      </c>
      <c r="D37" s="111" t="s">
        <v>102</v>
      </c>
      <c r="E37" s="111" t="s">
        <v>103</v>
      </c>
      <c r="F37" s="111" t="s">
        <v>104</v>
      </c>
      <c r="G37" s="111" t="s">
        <v>103</v>
      </c>
      <c r="H37" s="111" t="s">
        <v>101</v>
      </c>
      <c r="I37" s="71"/>
      <c r="J37" s="58"/>
      <c r="K37" s="32"/>
      <c r="L37" s="56"/>
      <c r="M37" s="24"/>
      <c r="O37" s="58"/>
      <c r="P37" s="106"/>
      <c r="Q37" s="12"/>
      <c r="R37" s="68"/>
      <c r="S37" s="107"/>
      <c r="T37" s="101"/>
      <c r="U37" s="22"/>
      <c r="V37" s="22"/>
      <c r="W37" s="22"/>
      <c r="X37" s="22"/>
      <c r="Y37" s="22"/>
      <c r="Z37" s="22"/>
      <c r="AA37" s="22"/>
      <c r="AB37" s="22"/>
    </row>
    <row customHeight="1" ht="12.75" r="38">
      <c r="A38" s="32"/>
      <c r="B38" s="164" t="s">
        <v>355</v>
      </c>
      <c r="C38" s="113"/>
      <c r="D38" s="113"/>
      <c r="E38" s="113"/>
      <c r="F38" s="113"/>
      <c r="G38" s="113" t="s">
        <v>39</v>
      </c>
      <c r="H38" s="113" t="s">
        <v>39</v>
      </c>
      <c r="I38" s="71"/>
      <c r="J38" s="58"/>
      <c r="K38" s="32"/>
      <c r="L38" s="56"/>
      <c r="M38" s="24"/>
      <c r="O38" s="58"/>
      <c r="P38" s="106"/>
      <c r="Q38" s="12"/>
      <c r="R38" s="68"/>
      <c r="S38" s="107"/>
      <c r="T38" s="101"/>
      <c r="U38" s="22"/>
      <c r="V38" s="22"/>
      <c r="W38" s="22"/>
      <c r="X38" s="22"/>
      <c r="Y38" s="22"/>
      <c r="Z38" s="22"/>
      <c r="AA38" s="22"/>
      <c r="AB38" s="22"/>
    </row>
    <row customHeight="1" ht="12.75" r="39">
      <c r="A39" s="32"/>
      <c r="B39" s="164" t="s">
        <v>359</v>
      </c>
      <c r="C39" s="114" t="s">
        <v>39</v>
      </c>
      <c r="D39" s="114" t="s">
        <v>39</v>
      </c>
      <c r="E39" s="114" t="s">
        <v>39</v>
      </c>
      <c r="F39" s="114" t="s">
        <v>39</v>
      </c>
      <c r="G39" s="114" t="s">
        <v>39</v>
      </c>
      <c r="H39" s="114" t="s">
        <v>39</v>
      </c>
      <c r="I39" s="71"/>
      <c r="J39" s="58"/>
      <c r="K39" s="32"/>
      <c r="L39" s="56"/>
      <c r="M39" s="24"/>
      <c r="O39" s="58"/>
      <c r="P39" s="106"/>
      <c r="Q39" s="12"/>
      <c r="R39" s="68"/>
      <c r="S39" s="107"/>
      <c r="T39" s="101"/>
      <c r="U39" s="22"/>
      <c r="V39" s="22"/>
      <c r="W39" s="22"/>
      <c r="X39" s="22"/>
      <c r="Y39" s="22"/>
      <c r="Z39" s="22"/>
      <c r="AA39" s="22"/>
      <c r="AB39" s="22"/>
    </row>
    <row customHeight="1" ht="12.75" r="40">
      <c r="A40" s="32"/>
      <c r="B40" s="112"/>
      <c r="C40" s="114"/>
      <c r="D40" s="114"/>
      <c r="E40" s="114"/>
      <c r="F40" s="114"/>
      <c r="G40" s="114"/>
      <c r="H40" s="114"/>
      <c r="I40" s="71"/>
      <c r="J40" s="58"/>
      <c r="K40" s="32"/>
      <c r="L40" s="56"/>
      <c r="M40" s="24"/>
      <c r="O40" s="58"/>
      <c r="P40" s="106"/>
      <c r="Q40" s="12"/>
      <c r="R40" s="68"/>
      <c r="S40" s="107"/>
      <c r="T40" s="101"/>
      <c r="U40" s="22"/>
      <c r="V40" s="22"/>
      <c r="W40" s="22"/>
      <c r="X40" s="22"/>
      <c r="Y40" s="22"/>
      <c r="Z40" s="22"/>
      <c r="AA40" s="22"/>
      <c r="AB40" s="22"/>
    </row>
    <row customHeight="1" ht="15.75" r="41">
      <c r="A41" s="32"/>
      <c r="B41" s="84"/>
      <c r="C41" s="111" t="s">
        <v>101</v>
      </c>
      <c r="D41" s="111" t="s">
        <v>104</v>
      </c>
      <c r="E41" s="111" t="s">
        <v>108</v>
      </c>
      <c r="F41" s="111" t="s">
        <v>109</v>
      </c>
      <c r="G41" s="111" t="s">
        <v>110</v>
      </c>
      <c r="H41" s="111" t="s">
        <v>111</v>
      </c>
      <c r="I41" s="71"/>
      <c r="J41" s="58"/>
      <c r="K41" s="32"/>
      <c r="L41" s="56"/>
      <c r="M41" s="24"/>
      <c r="O41" s="58"/>
      <c r="P41" s="106"/>
      <c r="Q41" s="12"/>
      <c r="R41" s="68"/>
      <c r="S41" s="107"/>
      <c r="T41" s="101"/>
      <c r="U41" s="22"/>
      <c r="V41" s="22"/>
      <c r="W41" s="22"/>
      <c r="X41" s="22"/>
      <c r="Y41" s="22"/>
      <c r="Z41" s="22"/>
      <c r="AA41" s="22"/>
      <c r="AB41" s="22"/>
    </row>
    <row customHeight="1" ht="12.75" r="42">
      <c r="A42" s="32"/>
      <c r="B42" s="164" t="s">
        <v>355</v>
      </c>
      <c r="C42" s="113" t="s">
        <v>39</v>
      </c>
      <c r="D42" s="113" t="s">
        <v>39</v>
      </c>
      <c r="E42" s="113" t="s">
        <v>39</v>
      </c>
      <c r="F42" s="113"/>
      <c r="G42" s="113"/>
      <c r="H42" s="113"/>
      <c r="I42" s="71"/>
      <c r="J42" s="58"/>
      <c r="K42" s="32"/>
      <c r="L42" s="56"/>
      <c r="M42" s="27"/>
      <c r="N42" s="29"/>
      <c r="O42" s="115"/>
      <c r="P42" s="116"/>
      <c r="Q42" s="117"/>
      <c r="R42" s="118"/>
      <c r="S42" s="119"/>
      <c r="T42" s="120"/>
      <c r="U42" s="22"/>
      <c r="V42" s="22"/>
      <c r="W42" s="22"/>
      <c r="X42" s="22"/>
      <c r="Y42" s="22"/>
      <c r="Z42" s="22"/>
      <c r="AA42" s="22"/>
      <c r="AB42" s="22"/>
    </row>
    <row customHeight="1" ht="12.75" r="43">
      <c r="A43" s="32"/>
      <c r="B43" s="164" t="s">
        <v>359</v>
      </c>
      <c r="C43" s="113" t="s">
        <v>39</v>
      </c>
      <c r="D43" s="113" t="s">
        <v>39</v>
      </c>
      <c r="E43" s="113" t="s">
        <v>39</v>
      </c>
      <c r="F43" s="113" t="s">
        <v>39</v>
      </c>
      <c r="G43" s="113" t="s">
        <v>39</v>
      </c>
      <c r="H43" s="113" t="s">
        <v>39</v>
      </c>
      <c r="I43" s="71"/>
      <c r="J43" s="58"/>
      <c r="K43" s="32"/>
      <c r="L43" s="91" t="s">
        <v>112</v>
      </c>
      <c r="M43" s="92"/>
      <c r="N43" s="92"/>
      <c r="O43" s="92"/>
      <c r="P43" s="32"/>
      <c r="Q43" s="32"/>
      <c r="R43" s="32"/>
      <c r="S43" s="32"/>
      <c r="T43" s="59"/>
      <c r="U43" s="22"/>
      <c r="V43" s="22"/>
      <c r="W43" s="22"/>
      <c r="X43" s="22"/>
      <c r="Y43" s="22"/>
      <c r="Z43" s="22"/>
      <c r="AA43" s="22"/>
      <c r="AB43" s="22"/>
    </row>
    <row customHeight="1" ht="12.75" r="44">
      <c r="A44" s="32"/>
      <c r="B44" s="112"/>
      <c r="C44" s="114"/>
      <c r="D44" s="114"/>
      <c r="E44" s="114"/>
      <c r="F44" s="114"/>
      <c r="G44" s="114"/>
      <c r="H44" s="114"/>
      <c r="I44" s="71"/>
      <c r="J44" s="58"/>
      <c r="K44" s="32"/>
      <c r="L44" s="78" t="s">
        <v>116</v>
      </c>
      <c r="M44" s="9"/>
      <c r="N44" s="9"/>
      <c r="O44" s="9"/>
      <c r="P44" s="9"/>
      <c r="Q44" s="9"/>
      <c r="R44" s="9"/>
      <c r="S44" s="9"/>
      <c r="T44" s="86"/>
      <c r="U44" s="22"/>
      <c r="V44" s="22"/>
      <c r="W44" s="22"/>
      <c r="X44" s="22"/>
      <c r="Y44" s="22"/>
      <c r="Z44" s="22"/>
      <c r="AA44" s="22"/>
      <c r="AB44" s="22"/>
    </row>
    <row customHeight="1" ht="15.75" r="45">
      <c r="A45" s="32"/>
      <c r="B45" s="121" t="s">
        <v>362</v>
      </c>
      <c r="C45" s="9"/>
      <c r="D45" s="9"/>
      <c r="E45" s="9"/>
      <c r="F45" s="9"/>
      <c r="G45" s="9"/>
      <c r="H45" s="86"/>
      <c r="I45" s="71"/>
      <c r="J45" s="58"/>
      <c r="K45" s="32"/>
      <c r="L45" s="71"/>
      <c r="T45" s="58"/>
      <c r="U45" s="22"/>
      <c r="V45" s="22"/>
      <c r="W45" s="22"/>
      <c r="X45" s="22"/>
      <c r="Y45" s="22"/>
      <c r="Z45" s="22"/>
      <c r="AA45" s="22"/>
      <c r="AB45" s="22"/>
    </row>
    <row customHeight="1" ht="15.75" r="46">
      <c r="A46" s="32"/>
      <c r="B46" s="88"/>
      <c r="C46" s="74"/>
      <c r="D46" s="74"/>
      <c r="E46" s="74"/>
      <c r="F46" s="74"/>
      <c r="G46" s="74"/>
      <c r="H46" s="75"/>
      <c r="I46" s="88"/>
      <c r="J46" s="75"/>
      <c r="K46" s="32"/>
      <c r="L46" s="122"/>
      <c r="M46" s="29"/>
      <c r="N46" s="29"/>
      <c r="O46" s="29"/>
      <c r="P46" s="29"/>
      <c r="Q46" s="29"/>
      <c r="R46" s="29"/>
      <c r="S46" s="29"/>
      <c r="T46" s="115"/>
      <c r="U46" s="22"/>
      <c r="V46" s="22"/>
      <c r="W46" s="22"/>
      <c r="X46" s="22"/>
      <c r="Y46" s="22"/>
      <c r="Z46" s="22"/>
      <c r="AA46" s="22"/>
      <c r="AB46" s="22"/>
    </row>
    <row customHeight="1" ht="15.75" r="47">
      <c r="A47" s="123" t="s">
        <v>113</v>
      </c>
      <c r="B47" s="5"/>
      <c r="C47" s="169" t="str">
        <f>=HYPERLINK("https://ofb.gouv.fr/retablir-les-continuites-ecologiques", "La continuité écologique des cours d'eau")</f>
      </c>
      <c r="D47" s="95"/>
      <c r="E47" s="95"/>
      <c r="F47" s="96"/>
      <c r="G47" s="128" t="inlineStr">
        <is>
          <t/>
        </is>
      </c>
      <c r="H47" s="95"/>
      <c r="I47" s="95"/>
      <c r="J47" s="96"/>
      <c r="K47" s="125" t="s">
        <v>113</v>
      </c>
      <c r="L47" s="68"/>
      <c r="M47" s="170" t="str">
        <f>=HYPERLINK("file://ad.intra/dfs/COMMUNS/REGIONS/IDF/DR/05_CONNAISSANCE/ROE/04_Bilans", "Bilans (serveur DR)")</f>
      </c>
      <c r="N47" s="12"/>
      <c r="O47" s="68"/>
      <c r="P47" s="126" t="inlineStr">
        <is>
          <t/>
        </is>
      </c>
      <c r="Q47" s="12"/>
      <c r="R47" s="12"/>
      <c r="S47" s="12"/>
      <c r="T47" s="68"/>
      <c r="U47" s="22"/>
      <c r="V47" s="22"/>
      <c r="W47" s="22"/>
      <c r="X47" s="22"/>
      <c r="Y47" s="22"/>
      <c r="Z47" s="22"/>
      <c r="AA47" s="22"/>
      <c r="AB47" s="22"/>
    </row>
    <row customHeight="1" ht="15.75" r="48">
      <c r="A48" s="5"/>
      <c r="B48" s="5"/>
      <c r="C48" s="176" t="str">
        <f>=HYPERLINK("https://oai-gem.ofb.fr/exl-php/document-affiche/ofb_recherche_oai/OUVRE_DOC/62883?fic=doc00087270.pdf", "Plaquette régionale")</f>
      </c>
      <c r="D48" s="12"/>
      <c r="E48" s="12"/>
      <c r="F48" s="68"/>
      <c r="G48" s="133" t="inlineStr">
        <is>
          <t/>
        </is>
      </c>
      <c r="H48" s="12"/>
      <c r="I48" s="12"/>
      <c r="J48" s="68"/>
      <c r="K48" s="5"/>
      <c r="L48" s="5"/>
      <c r="M48" s="170" t="str">
        <f>=HYPERLINK("https://ofb.gouv.fr/la-methode-informations-sur-la-continuite-ecologique-ice-diagnostiquer-la-franchissabilite-des", "La méthode ICE")</f>
      </c>
      <c r="N48" s="12"/>
      <c r="O48" s="68"/>
      <c r="P48" s="133" t="inlineStr">
        <is>
          <t/>
        </is>
      </c>
      <c r="Q48" s="12"/>
      <c r="R48" s="12"/>
      <c r="S48" s="12"/>
      <c r="T48" s="68"/>
      <c r="U48" s="22"/>
      <c r="V48" s="22"/>
      <c r="W48" s="22"/>
      <c r="X48" s="22"/>
      <c r="Y48" s="22"/>
      <c r="Z48" s="22"/>
      <c r="AA48" s="22"/>
      <c r="AB48" s="22"/>
    </row>
    <row customHeight="1" ht="15.75" r="49">
      <c r="A49" s="168">
        <v>46099.0</v>
      </c>
      <c r="B49" s="68"/>
      <c r="C49" s="167"/>
      <c r="D49" s="12"/>
      <c r="E49" s="12"/>
      <c r="F49" s="68"/>
      <c r="G49" s="167"/>
      <c r="H49" s="12"/>
      <c r="I49" s="12"/>
      <c r="J49" s="68"/>
      <c r="K49" s="5"/>
      <c r="L49" s="5"/>
      <c r="M49" s="126"/>
      <c r="N49" s="12"/>
      <c r="O49" s="68"/>
      <c r="P49" s="126"/>
      <c r="Q49" s="12"/>
      <c r="R49" s="12"/>
      <c r="S49" s="12"/>
      <c r="T49" s="68"/>
      <c r="U49" s="22"/>
      <c r="V49" s="22"/>
      <c r="W49" s="22"/>
      <c r="X49" s="22"/>
      <c r="Y49" s="22"/>
      <c r="Z49" s="22"/>
      <c r="AA49" s="22"/>
      <c r="AB49" s="22"/>
    </row>
    <row customHeight="1" ht="15.75"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customHeight="1" ht="15.75"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customHeight="1" ht="15.75"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customHeight="1" ht="15.75"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customHeight="1" ht="15.75"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customHeight="1" ht="15.75"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row>
    <row customHeight="1" ht="15.75"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row>
    <row customHeight="1" ht="15.75"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row>
    <row customHeight="1" ht="15.75"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row>
    <row customHeight="1" ht="15.75"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customHeight="1" ht="15.75"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row>
    <row customHeight="1" ht="15.75"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row>
    <row customHeight="1" ht="15.75"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customHeight="1" ht="15.75"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row>
    <row customHeight="1" ht="15.75"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row>
    <row customHeight="1" ht="15.75"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row>
    <row customHeight="1" ht="15.75"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row>
    <row customHeight="1" ht="15.75"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row>
    <row customHeight="1" ht="15.75"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row>
    <row customHeight="1" ht="15.75"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row>
    <row customHeight="1" ht="15.75"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row>
    <row customHeight="1" ht="15.75"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row>
    <row customHeight="1" ht="15.75"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row>
    <row customHeight="1" ht="15.75"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row>
    <row customHeight="1" ht="15.75"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row>
    <row customHeight="1" ht="15.75"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row>
    <row customHeight="1" ht="15.75"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row>
    <row customHeight="1" ht="15.75"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row>
    <row customHeight="1" ht="15.75"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row>
    <row customHeight="1" ht="15.75"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row>
    <row customHeight="1" ht="15.75"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row>
    <row customHeight="1" ht="15.75"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row>
    <row customHeight="1" ht="15.75"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row>
    <row customHeight="1" ht="15.75"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row>
    <row customHeight="1" ht="15.75"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row>
    <row customHeight="1" ht="15.75"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row>
    <row customHeight="1" ht="15.75"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row>
    <row customHeight="1" ht="15.75"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row>
    <row customHeight="1" ht="15.75"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row>
    <row customHeight="1" ht="15.75"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row>
    <row customHeight="1" ht="15.75"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customHeight="1" ht="15.75"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customHeight="1" ht="15.75"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customHeight="1" ht="15.75"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customHeight="1" ht="15.75"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customHeight="1" ht="15.75"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customHeight="1" ht="15.75"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customHeight="1" ht="15.75"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customHeight="1" ht="15.75"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customHeight="1" ht="15.75"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customHeight="1" ht="15.75"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customHeight="1" ht="15.75"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customHeight="1" ht="15.75"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customHeight="1" ht="15.75"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customHeight="1" ht="15.75"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customHeight="1" ht="15.75"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customHeight="1" ht="15.75"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customHeight="1" ht="15.75"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customHeight="1" ht="15.75"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customHeight="1" ht="15.75"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customHeight="1" ht="15.75"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customHeight="1" ht="15.75"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customHeight="1" ht="15.75"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customHeight="1" ht="15.75"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customHeight="1" ht="15.75"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customHeight="1" ht="15.75"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customHeight="1" ht="15.75"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customHeight="1" ht="15.75"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customHeight="1" ht="15.75"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customHeight="1" ht="15.75"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customHeight="1" ht="15.75"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customHeight="1" ht="15.75"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customHeight="1" ht="15.75"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customHeight="1" ht="15.75"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customHeight="1" ht="15.75"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customHeight="1" ht="15.75"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customHeight="1" ht="15.75"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customHeight="1" ht="15.75"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customHeight="1" ht="15.75"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customHeight="1" ht="15.75"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customHeight="1" ht="15.75"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customHeight="1" ht="15.75"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customHeight="1" ht="15.75"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customHeight="1" ht="15.75"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customHeight="1" ht="15.75"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customHeight="1" ht="15.75"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customHeight="1" ht="15.75"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customHeight="1" ht="15.75"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customHeight="1" ht="15.75"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customHeight="1" ht="15.75"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customHeight="1" ht="15.75"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customHeight="1" ht="15.75"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customHeight="1" ht="15.75"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customHeight="1" ht="15.75"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customHeight="1" ht="15.75"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customHeight="1" ht="15.75"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customHeight="1" ht="15.75"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customHeight="1" ht="15.75"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customHeight="1" ht="15.75"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customHeight="1" ht="15.75"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customHeight="1" ht="15.75"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customHeight="1" ht="15.75"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customHeight="1" ht="15.75"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customHeight="1" ht="15.75"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customHeight="1" ht="15.75"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customHeight="1" ht="15.75"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customHeight="1" ht="15.75"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customHeight="1" ht="15.75"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customHeight="1" ht="15.75"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customHeight="1" ht="15.75"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customHeight="1" ht="15.75"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customHeight="1" ht="15.75"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customHeight="1" ht="15.75"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customHeight="1" ht="15.75"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customHeight="1" ht="15.75"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customHeight="1" ht="15.75"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customHeight="1" ht="15.75"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customHeight="1" ht="15.75"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customHeight="1" ht="15.75"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customHeight="1" ht="15.75"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customHeight="1" ht="15.75"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customHeight="1" ht="15.75"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customHeight="1" ht="15.75"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customHeight="1" ht="15.75"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customHeight="1" ht="15.75"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customHeight="1" ht="15.75"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customHeight="1" ht="15.75"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customHeight="1" ht="15.75"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customHeight="1" ht="15.75"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customHeight="1" ht="15.75"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customHeight="1" ht="15.75"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customHeight="1" ht="15.75"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customHeight="1" ht="15.75"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customHeight="1" ht="15.75"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customHeight="1" ht="15.75"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customHeight="1" ht="15.75"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customHeight="1" ht="15.75"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customHeight="1" ht="15.75"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customHeight="1" ht="15.75"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customHeight="1" ht="15.75"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customHeight="1" ht="15.75"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customHeight="1" ht="15.75"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customHeight="1" ht="15.75"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customHeight="1" ht="15.75"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customHeight="1" ht="15.75"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customHeight="1" ht="15.75"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customHeight="1" ht="15.75"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customHeight="1" ht="15.75"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customHeight="1" ht="15.75"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customHeight="1" ht="15.75"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customHeight="1" ht="15.75"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customHeight="1" ht="15.75"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customHeight="1" ht="15.75"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customHeight="1" ht="15.75"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customHeight="1" ht="15.75"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customHeight="1" ht="15.75"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customHeight="1" ht="15.75"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customHeight="1" ht="15.75"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customHeight="1" ht="15.75"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customHeight="1" ht="15.75"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customHeight="1" ht="15.75"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customHeight="1" ht="15.75"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customHeight="1" ht="15.75"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customHeight="1" ht="15.75"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customHeight="1" ht="15.75"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customHeight="1" ht="15.75"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customHeight="1" ht="15.75"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customHeight="1" ht="15.75"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customHeight="1" ht="15.75"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customHeight="1" ht="15.75"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customHeight="1" ht="15.75"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customHeight="1" ht="15.75"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customHeight="1" ht="15.75"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customHeight="1" ht="15.75"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customHeight="1" ht="15.75"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customHeight="1" ht="15.75"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customHeight="1" ht="15.75"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customHeight="1" ht="15.75"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customHeight="1" ht="15.75"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customHeight="1" ht="15.75"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customHeight="1" ht="15.75"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customHeight="1" ht="15.75"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customHeight="1" ht="15.75"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customHeight="1" ht="15.75"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customHeight="1" ht="15.75"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customHeight="1" ht="15.75"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customHeight="1" ht="15.75"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customHeight="1" ht="15.75"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customHeight="1" ht="15.75"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customHeight="1" ht="15.75"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customHeight="1" ht="15.75"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customHeight="1" ht="15.75"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customHeight="1" ht="15.75"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customHeight="1" ht="15.75"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customHeight="1" ht="15.75"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customHeight="1" ht="15.75"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customHeight="1" ht="15.75"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customHeight="1" ht="15.75"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customHeight="1" ht="15.75"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customHeight="1" ht="15.75"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S6">
    <cfRule type="containsBlanks" dxfId="6" priority="3">
      <formula>LEN(TRIM(S6))=0</formula>
    </cfRule>
  </conditionalFormatting>
  <conditionalFormatting sqref="T6">
    <cfRule type="containsBlanks" dxfId="7" priority="4">
      <formula>LEN(TRIM(T6))=0</formula>
    </cfRule>
  </conditionalFormatting>
  <conditionalFormatting sqref="P6">
    <cfRule type="containsBlanks" dxfId="8" priority="5">
      <formula>LEN(TRIM(P6))=0</formula>
    </cfRule>
  </conditionalFormatting>
  <conditionalFormatting sqref="C38:H40 C42:H44">
    <cfRule type="notContainsBlanks" dxfId="9" priority="6">
      <formula>LEN(TRIM(C38))&gt;0</formula>
    </cfRule>
  </conditionalFormatting>
  <conditionalFormatting sqref="P7">
    <cfRule type="expression" dxfId="10" priority="7">
      <formula>ISBLANK(P6)</formula>
    </cfRule>
  </conditionalFormatting>
  <conditionalFormatting sqref="Q7">
    <cfRule type="expression" dxfId="11" priority="8">
      <formula>ISBLANK(Q6)</formula>
    </cfRule>
  </conditionalFormatting>
  <conditionalFormatting sqref="R7">
    <cfRule type="expression" dxfId="11" priority="9">
      <formula>ISBLANK(R6)</formula>
    </cfRule>
  </conditionalFormatting>
  <conditionalFormatting sqref="S7">
    <cfRule type="expression" dxfId="11" priority="10">
      <formula>ISBLANK(S6)</formula>
    </cfRule>
  </conditionalFormatting>
  <conditionalFormatting sqref="T7">
    <cfRule type="expression" dxfId="11" priority="11">
      <formula>ISBLANK(T6)</formula>
    </cfRule>
  </conditionalFormatting>
  <hyperlinks>
    <hyperlink ref="S29" r:id="rId1h"/>
    <hyperlink ref="G47" r:id="rId2h"/>
    <hyperlink ref="G48" r:id="rId3h"/>
    <hyperlink ref="P48" r:id="rId4h"/>
  </hyperlinks>
  <printOptions/>
  <pageMargins bottom="0.07874015748031496" footer="0.0" header="0.0" left="0.07874015748031496" right="0.07874015748031496" top="0.07874015748031496"/>
  <pageSetup paperSize="9" orientation="portrait"/>
  <drawing r:id="rId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5"/>
      <c r="B1" s="5"/>
      <c r="C1" s="8" t="s">
        <v>315</v>
      </c>
      <c r="D1" s="9"/>
      <c r="E1" s="9"/>
      <c r="F1" s="9"/>
      <c r="G1" s="9"/>
      <c r="H1" s="9"/>
      <c r="I1" s="15"/>
      <c r="J1" s="5"/>
      <c r="K1" s="5"/>
      <c r="L1" s="5"/>
      <c r="M1" s="20" t="str">
        <f>C1</f>
        <v>Dispositif de suivi des bocages (DSB)</v>
      </c>
      <c r="N1" s="9"/>
      <c r="O1" s="9"/>
      <c r="P1" s="9"/>
      <c r="Q1" s="9"/>
      <c r="R1" s="9"/>
      <c r="S1" s="15"/>
      <c r="T1" s="5"/>
      <c r="U1" s="22"/>
      <c r="V1" s="22"/>
      <c r="W1" s="22"/>
      <c r="X1" s="22"/>
      <c r="Y1" s="22"/>
      <c r="Z1" s="22"/>
      <c r="AA1" s="22"/>
      <c r="AB1" s="22"/>
    </row>
    <row customHeight="1" ht="15.0" r="2">
      <c r="A2" s="5"/>
      <c r="B2" s="5"/>
      <c r="C2" s="24"/>
      <c r="I2" s="25"/>
      <c r="J2" s="5"/>
      <c r="K2" s="5"/>
      <c r="L2" s="5"/>
      <c r="M2" s="24"/>
      <c r="S2" s="25"/>
      <c r="T2" s="5"/>
      <c r="U2" s="22"/>
      <c r="V2" s="22"/>
      <c r="W2" s="22"/>
      <c r="X2" s="22"/>
      <c r="Y2" s="22"/>
      <c r="Z2" s="22"/>
      <c r="AA2" s="22"/>
      <c r="AB2" s="22"/>
    </row>
    <row customHeight="1" ht="15.0" r="3">
      <c r="A3" s="5"/>
      <c r="B3" s="5"/>
      <c r="C3" s="27"/>
      <c r="D3" s="29"/>
      <c r="E3" s="29"/>
      <c r="F3" s="29"/>
      <c r="G3" s="29"/>
      <c r="H3" s="29"/>
      <c r="I3" s="30"/>
      <c r="J3" s="5"/>
      <c r="K3" s="5"/>
      <c r="L3" s="5"/>
      <c r="M3" s="27"/>
      <c r="N3" s="29"/>
      <c r="O3" s="29"/>
      <c r="P3" s="29"/>
      <c r="Q3" s="29"/>
      <c r="R3" s="29"/>
      <c r="S3" s="30"/>
      <c r="T3" s="5"/>
      <c r="U3" s="22"/>
      <c r="V3" s="22"/>
      <c r="W3" s="22"/>
      <c r="X3" s="22"/>
      <c r="Y3" s="22"/>
      <c r="Z3" s="22"/>
      <c r="AA3" s="22"/>
      <c r="AB3" s="22"/>
    </row>
    <row r="4">
      <c r="A4" s="5"/>
      <c r="B4" s="5"/>
      <c r="C4" s="5"/>
      <c r="D4" s="5"/>
      <c r="E4" s="5"/>
      <c r="F4" s="5"/>
      <c r="G4" s="5"/>
      <c r="H4" s="5"/>
      <c r="I4" s="5"/>
      <c r="J4" s="5"/>
      <c r="K4" s="5"/>
      <c r="L4" s="5"/>
      <c r="M4" s="5"/>
      <c r="N4" s="5"/>
      <c r="O4" s="5"/>
      <c r="P4" s="5"/>
      <c r="Q4" s="5"/>
      <c r="R4" s="5"/>
      <c r="S4" s="5"/>
      <c r="T4" s="5"/>
      <c r="U4" s="22"/>
      <c r="V4" s="22"/>
      <c r="W4" s="22"/>
      <c r="X4" s="22"/>
      <c r="Y4" s="22"/>
      <c r="Z4" s="22"/>
      <c r="AA4" s="22"/>
      <c r="AB4" s="22"/>
    </row>
    <row r="5">
      <c r="A5" s="31" t="s">
        <v>19</v>
      </c>
      <c r="B5" s="32"/>
      <c r="C5" s="32"/>
      <c r="D5" s="32"/>
      <c r="E5" s="32"/>
      <c r="F5" s="32"/>
      <c r="G5" s="32"/>
      <c r="H5" s="32"/>
      <c r="I5" s="32"/>
      <c r="J5" s="32"/>
      <c r="K5" s="31" t="s">
        <v>22</v>
      </c>
      <c r="L5" s="32"/>
      <c r="M5" s="32"/>
      <c r="N5" s="32"/>
      <c r="O5" s="32"/>
      <c r="P5" s="33" t="s">
        <v>24</v>
      </c>
      <c r="Q5" s="32"/>
      <c r="R5" s="32"/>
      <c r="S5" s="32"/>
      <c r="T5" s="34"/>
      <c r="U5" s="22"/>
      <c r="V5" s="22"/>
      <c r="W5" s="22"/>
      <c r="X5" s="22"/>
      <c r="Y5" s="22"/>
      <c r="Z5" s="22"/>
      <c r="AA5" s="22"/>
      <c r="AB5" s="22"/>
    </row>
    <row r="6">
      <c r="A6" s="31"/>
      <c r="B6" s="32"/>
      <c r="C6" s="32"/>
      <c r="D6" s="32"/>
      <c r="E6" s="32"/>
      <c r="F6" s="32"/>
      <c r="G6" s="32"/>
      <c r="H6" s="32"/>
      <c r="I6" s="35"/>
      <c r="J6" s="15"/>
      <c r="K6" s="31"/>
      <c r="L6" s="22"/>
      <c r="M6" s="37" t="s">
        <v>154</v>
      </c>
      <c r="N6" s="39">
        <v>1.0</v>
      </c>
      <c r="O6" s="15"/>
      <c r="P6" s="41"/>
      <c r="Q6" s="42"/>
      <c r="R6" s="43" t="s">
        <v>39</v>
      </c>
      <c r="S6" s="44"/>
      <c r="T6" s="45"/>
      <c r="U6" s="22"/>
      <c r="V6" s="22"/>
      <c r="W6" s="22"/>
      <c r="X6" s="22"/>
      <c r="Y6" s="22"/>
      <c r="Z6" s="22"/>
      <c r="AA6" s="22"/>
      <c r="AB6" s="22"/>
    </row>
    <row r="7">
      <c r="A7" s="32"/>
      <c r="B7" s="32"/>
      <c r="C7" s="32"/>
      <c r="D7" s="32"/>
      <c r="E7" s="32"/>
      <c r="F7" s="32"/>
      <c r="G7" s="32"/>
      <c r="H7" s="46"/>
      <c r="I7" s="24"/>
      <c r="J7" s="25"/>
      <c r="K7" s="32"/>
      <c r="L7" s="32"/>
      <c r="M7" s="47"/>
      <c r="N7" s="27"/>
      <c r="O7" s="30"/>
      <c r="P7" s="48" t="s">
        <v>42</v>
      </c>
      <c r="Q7" s="49" t="s">
        <v>45</v>
      </c>
      <c r="R7" s="49" t="s">
        <v>46</v>
      </c>
      <c r="S7" s="49" t="s">
        <v>48</v>
      </c>
      <c r="T7" s="50" t="s">
        <v>50</v>
      </c>
      <c r="U7" s="22"/>
      <c r="V7" s="22"/>
      <c r="W7" s="22"/>
      <c r="X7" s="22"/>
      <c r="Y7" s="22"/>
      <c r="Z7" s="22"/>
      <c r="AA7" s="22"/>
      <c r="AB7" s="22"/>
    </row>
    <row r="8">
      <c r="A8" s="32"/>
      <c r="B8" s="51" t="s">
        <v>51</v>
      </c>
      <c r="C8" s="161" t="s">
        <v>326</v>
      </c>
      <c r="D8" s="53"/>
      <c r="E8" s="53"/>
      <c r="F8" s="53"/>
      <c r="G8" s="53"/>
      <c r="H8" s="54"/>
      <c r="I8" s="24"/>
      <c r="J8" s="25"/>
      <c r="K8" s="32"/>
      <c r="L8" s="46"/>
      <c r="M8" s="46"/>
      <c r="N8" s="46"/>
      <c r="O8" s="46"/>
      <c r="P8" s="56"/>
      <c r="Q8" s="32"/>
      <c r="R8" s="32"/>
      <c r="S8" s="32"/>
      <c r="T8" s="34"/>
      <c r="U8" s="22"/>
      <c r="V8" s="22"/>
      <c r="W8" s="22"/>
      <c r="X8" s="22"/>
      <c r="Y8" s="22"/>
      <c r="Z8" s="22"/>
      <c r="AA8" s="22"/>
      <c r="AB8" s="22"/>
    </row>
    <row r="9">
      <c r="A9" s="32"/>
      <c r="B9" s="57"/>
      <c r="C9" s="24"/>
      <c r="H9" s="58"/>
      <c r="I9" s="24"/>
      <c r="J9" s="25"/>
      <c r="K9" s="59"/>
      <c r="L9" s="60" t="s">
        <v>61</v>
      </c>
      <c r="M9" s="32"/>
      <c r="N9" s="32"/>
      <c r="O9" s="32"/>
      <c r="P9" s="61" t="s">
        <v>330</v>
      </c>
      <c r="T9" s="58"/>
      <c r="U9" s="22"/>
      <c r="V9" s="22"/>
      <c r="W9" s="22"/>
      <c r="X9" s="22"/>
      <c r="Y9" s="22"/>
      <c r="Z9" s="22"/>
      <c r="AA9" s="22"/>
      <c r="AB9" s="22"/>
    </row>
    <row r="10">
      <c r="A10" s="32"/>
      <c r="B10" s="57"/>
      <c r="C10" s="24"/>
      <c r="H10" s="58"/>
      <c r="I10" s="24"/>
      <c r="J10" s="25"/>
      <c r="K10" s="59"/>
      <c r="L10" s="63" t="s">
        <v>64</v>
      </c>
      <c r="M10" s="63" t="s">
        <v>67</v>
      </c>
      <c r="N10" s="66" t="s">
        <v>68</v>
      </c>
      <c r="O10" s="68"/>
      <c r="P10" s="71"/>
      <c r="T10" s="58"/>
      <c r="U10" s="22"/>
      <c r="V10" s="22"/>
      <c r="W10" s="22"/>
      <c r="X10" s="22"/>
      <c r="Y10" s="22"/>
      <c r="Z10" s="22"/>
      <c r="AA10" s="22"/>
      <c r="AB10" s="22"/>
    </row>
    <row customHeight="1" ht="30.0" r="11">
      <c r="A11" s="32"/>
      <c r="B11" s="72"/>
      <c r="C11" s="73"/>
      <c r="D11" s="74"/>
      <c r="E11" s="74"/>
      <c r="F11" s="74"/>
      <c r="G11" s="74"/>
      <c r="H11" s="75"/>
      <c r="I11" s="27"/>
      <c r="J11" s="30"/>
      <c r="K11" s="59"/>
      <c r="L11" s="77" t="s">
        <v>198</v>
      </c>
      <c r="M11" s="77" t="s">
        <v>199</v>
      </c>
      <c r="N11" s="78" t="s">
        <v>331</v>
      </c>
      <c r="O11" s="15"/>
      <c r="P11" s="71"/>
      <c r="T11" s="58"/>
      <c r="U11" s="22"/>
      <c r="V11" s="22"/>
      <c r="W11" s="22"/>
      <c r="X11" s="22"/>
      <c r="Y11" s="22"/>
      <c r="Z11" s="22"/>
      <c r="AA11" s="22"/>
      <c r="AB11" s="22"/>
    </row>
    <row r="12">
      <c r="A12" s="32"/>
      <c r="B12" s="79" t="s">
        <v>72</v>
      </c>
      <c r="C12" s="80" t="s">
        <v>332</v>
      </c>
      <c r="D12" s="53"/>
      <c r="E12" s="53"/>
      <c r="F12" s="53"/>
      <c r="G12" s="53"/>
      <c r="H12" s="54"/>
      <c r="I12" s="81" t="s">
        <v>74</v>
      </c>
      <c r="J12" s="82"/>
      <c r="K12" s="59"/>
      <c r="L12" s="83"/>
      <c r="M12" s="83"/>
      <c r="N12" s="71"/>
      <c r="O12" s="25"/>
      <c r="P12" s="71"/>
      <c r="T12" s="58"/>
      <c r="U12" s="22"/>
      <c r="V12" s="22"/>
      <c r="W12" s="22"/>
      <c r="X12" s="22"/>
      <c r="Y12" s="22"/>
      <c r="Z12" s="22"/>
      <c r="AA12" s="22"/>
      <c r="AB12" s="22"/>
    </row>
    <row r="13">
      <c r="A13" s="32"/>
      <c r="B13" s="84"/>
      <c r="C13" s="24"/>
      <c r="H13" s="58"/>
      <c r="I13" s="85" t="s">
        <v>337</v>
      </c>
      <c r="J13" s="86"/>
      <c r="K13" s="59"/>
      <c r="L13" s="83"/>
      <c r="M13" s="83"/>
      <c r="N13" s="71"/>
      <c r="O13" s="25"/>
      <c r="P13" s="71"/>
      <c r="T13" s="58"/>
      <c r="U13" s="22"/>
      <c r="V13" s="22"/>
      <c r="W13" s="22"/>
      <c r="X13" s="22"/>
      <c r="Y13" s="22"/>
      <c r="Z13" s="22"/>
      <c r="AA13" s="22"/>
      <c r="AB13" s="22"/>
    </row>
    <row customHeight="1" ht="30.0" r="14">
      <c r="A14" s="32"/>
      <c r="B14" s="84"/>
      <c r="C14" s="24"/>
      <c r="H14" s="58"/>
      <c r="I14" s="71"/>
      <c r="J14" s="58"/>
      <c r="K14" s="59"/>
      <c r="L14" s="87"/>
      <c r="M14" s="87"/>
      <c r="N14" s="88"/>
      <c r="O14" s="89"/>
      <c r="P14" s="88"/>
      <c r="Q14" s="74"/>
      <c r="R14" s="74"/>
      <c r="S14" s="74"/>
      <c r="T14" s="75"/>
      <c r="U14" s="22"/>
      <c r="V14" s="22"/>
      <c r="W14" s="22"/>
      <c r="X14" s="22"/>
      <c r="Y14" s="22"/>
      <c r="Z14" s="22"/>
      <c r="AA14" s="22"/>
      <c r="AB14" s="22"/>
    </row>
    <row r="15">
      <c r="A15" s="32"/>
      <c r="B15" s="90"/>
      <c r="C15" s="73"/>
      <c r="D15" s="74"/>
      <c r="E15" s="74"/>
      <c r="F15" s="74"/>
      <c r="G15" s="74"/>
      <c r="H15" s="75"/>
      <c r="I15" s="71"/>
      <c r="J15" s="58"/>
      <c r="K15" s="32"/>
      <c r="L15" s="91" t="s">
        <v>77</v>
      </c>
      <c r="M15" s="92"/>
      <c r="N15" s="92"/>
      <c r="O15" s="93"/>
      <c r="P15" s="91" t="s">
        <v>78</v>
      </c>
      <c r="Q15" s="92"/>
      <c r="R15" s="92"/>
      <c r="S15" s="92"/>
      <c r="T15" s="93"/>
      <c r="U15" s="22"/>
      <c r="V15" s="22"/>
      <c r="W15" s="22"/>
      <c r="X15" s="22"/>
      <c r="Y15" s="22"/>
      <c r="Z15" s="22"/>
      <c r="AA15" s="22"/>
      <c r="AB15" s="22"/>
    </row>
    <row r="16">
      <c r="A16" s="32"/>
      <c r="B16" s="79" t="s">
        <v>79</v>
      </c>
      <c r="C16" s="134" t="s">
        <v>341</v>
      </c>
      <c r="D16" s="53"/>
      <c r="E16" s="53"/>
      <c r="F16" s="53"/>
      <c r="G16" s="53"/>
      <c r="H16" s="54"/>
      <c r="I16" s="71"/>
      <c r="J16" s="58"/>
      <c r="K16" s="32"/>
      <c r="L16" s="78" t="s">
        <v>343</v>
      </c>
      <c r="M16" s="9"/>
      <c r="N16" s="9"/>
      <c r="O16" s="86"/>
      <c r="P16" s="163" t="s">
        <v>347</v>
      </c>
      <c r="Q16" s="9"/>
      <c r="R16" s="9"/>
      <c r="S16" s="9"/>
      <c r="T16" s="86"/>
      <c r="U16" s="22"/>
      <c r="V16" s="22"/>
      <c r="W16" s="22"/>
      <c r="X16" s="22"/>
      <c r="Y16" s="22"/>
      <c r="Z16" s="22"/>
      <c r="AA16" s="22"/>
      <c r="AB16" s="22"/>
    </row>
    <row r="17">
      <c r="A17" s="32"/>
      <c r="B17" s="84"/>
      <c r="C17" s="24"/>
      <c r="H17" s="58"/>
      <c r="I17" s="71"/>
      <c r="J17" s="58"/>
      <c r="K17" s="32"/>
      <c r="L17" s="71"/>
      <c r="O17" s="58"/>
      <c r="P17" s="71"/>
      <c r="T17" s="58"/>
      <c r="U17" s="22"/>
      <c r="V17" s="22"/>
      <c r="W17" s="22"/>
      <c r="X17" s="22"/>
      <c r="Y17" s="22"/>
      <c r="Z17" s="22"/>
      <c r="AA17" s="22"/>
      <c r="AB17" s="22"/>
    </row>
    <row r="18">
      <c r="A18" s="32"/>
      <c r="B18" s="84"/>
      <c r="C18" s="24"/>
      <c r="H18" s="58"/>
      <c r="I18" s="71"/>
      <c r="J18" s="58"/>
      <c r="K18" s="32"/>
      <c r="L18" s="71"/>
      <c r="O18" s="58"/>
      <c r="P18" s="71"/>
      <c r="T18" s="58"/>
      <c r="U18" s="22"/>
      <c r="V18" s="22"/>
      <c r="W18" s="22"/>
      <c r="X18" s="22"/>
      <c r="Y18" s="22"/>
      <c r="Z18" s="22"/>
      <c r="AA18" s="22"/>
      <c r="AB18" s="22"/>
    </row>
    <row r="19">
      <c r="A19" s="32"/>
      <c r="B19" s="84"/>
      <c r="C19" s="24"/>
      <c r="H19" s="58"/>
      <c r="I19" s="71"/>
      <c r="J19" s="58"/>
      <c r="K19" s="32"/>
      <c r="L19" s="71"/>
      <c r="O19" s="58"/>
      <c r="P19" s="71"/>
      <c r="T19" s="58"/>
      <c r="U19" s="22"/>
      <c r="V19" s="22"/>
      <c r="W19" s="22"/>
      <c r="X19" s="22"/>
      <c r="Y19" s="22"/>
      <c r="Z19" s="22"/>
      <c r="AA19" s="22"/>
      <c r="AB19" s="22"/>
    </row>
    <row customHeight="1" ht="30.0" r="20">
      <c r="A20" s="32"/>
      <c r="B20" s="90"/>
      <c r="C20" s="73"/>
      <c r="D20" s="74"/>
      <c r="E20" s="74"/>
      <c r="F20" s="74"/>
      <c r="G20" s="74"/>
      <c r="H20" s="75"/>
      <c r="I20" s="71"/>
      <c r="J20" s="58"/>
      <c r="K20" s="32"/>
      <c r="L20" s="71"/>
      <c r="O20" s="58"/>
      <c r="P20" s="71"/>
      <c r="T20" s="58"/>
      <c r="U20" s="22"/>
      <c r="V20" s="22"/>
      <c r="W20" s="22"/>
      <c r="X20" s="22"/>
      <c r="Y20" s="22"/>
      <c r="Z20" s="22"/>
      <c r="AA20" s="22"/>
      <c r="AB20" s="22"/>
    </row>
    <row customHeight="1" ht="15.75" r="21">
      <c r="A21" s="32"/>
      <c r="B21" s="94" t="s">
        <v>83</v>
      </c>
      <c r="C21" s="95"/>
      <c r="D21" s="95"/>
      <c r="E21" s="95"/>
      <c r="F21" s="96"/>
      <c r="G21" s="97"/>
      <c r="H21" s="98"/>
      <c r="I21" s="71"/>
      <c r="J21" s="58"/>
      <c r="K21" s="32"/>
      <c r="L21" s="71"/>
      <c r="O21" s="58"/>
      <c r="P21" s="71"/>
      <c r="T21" s="58"/>
      <c r="U21" s="22"/>
      <c r="V21" s="22"/>
      <c r="W21" s="22"/>
      <c r="X21" s="22"/>
      <c r="Y21" s="22"/>
      <c r="Z21" s="22"/>
      <c r="AA21" s="22"/>
      <c r="AB21" s="22"/>
    </row>
    <row customHeight="1" ht="15.75" r="22">
      <c r="A22" s="32"/>
      <c r="B22" s="99" t="s">
        <v>84</v>
      </c>
      <c r="C22" s="100" t="s">
        <v>211</v>
      </c>
      <c r="D22" s="12"/>
      <c r="E22" s="12"/>
      <c r="F22" s="12"/>
      <c r="G22" s="12"/>
      <c r="H22" s="101"/>
      <c r="I22" s="71"/>
      <c r="J22" s="58"/>
      <c r="K22" s="32"/>
      <c r="L22" s="71"/>
      <c r="O22" s="58"/>
      <c r="P22" s="71"/>
      <c r="T22" s="58"/>
      <c r="U22" s="22"/>
      <c r="V22" s="22"/>
      <c r="W22" s="22"/>
      <c r="X22" s="22"/>
      <c r="Y22" s="22"/>
      <c r="Z22" s="22"/>
      <c r="AA22" s="22"/>
      <c r="AB22" s="22"/>
    </row>
    <row customHeight="1" ht="15.75" r="23">
      <c r="A23" s="32"/>
      <c r="B23" s="102"/>
      <c r="C23" s="9"/>
      <c r="D23" s="9"/>
      <c r="E23" s="15"/>
      <c r="F23" s="103" t="s">
        <v>87</v>
      </c>
      <c r="G23" s="12"/>
      <c r="H23" s="101"/>
      <c r="I23" s="71"/>
      <c r="J23" s="58"/>
      <c r="K23" s="32"/>
      <c r="L23" s="71"/>
      <c r="O23" s="58"/>
      <c r="P23" s="71"/>
      <c r="T23" s="58"/>
      <c r="U23" s="22"/>
      <c r="V23" s="22"/>
      <c r="W23" s="22"/>
      <c r="X23" s="22"/>
      <c r="Y23" s="22"/>
      <c r="Z23" s="22"/>
      <c r="AA23" s="22"/>
      <c r="AB23" s="22"/>
    </row>
    <row customHeight="1" ht="30.0" r="24">
      <c r="A24" s="32"/>
      <c r="B24" s="71"/>
      <c r="E24" s="25"/>
      <c r="F24" s="104" t="s">
        <v>352</v>
      </c>
      <c r="G24" s="9"/>
      <c r="H24" s="86"/>
      <c r="I24" s="71"/>
      <c r="J24" s="58"/>
      <c r="K24" s="32"/>
      <c r="L24" s="71"/>
      <c r="O24" s="58"/>
      <c r="P24" s="71"/>
      <c r="T24" s="58"/>
      <c r="U24" s="22"/>
      <c r="V24" s="22"/>
      <c r="W24" s="22"/>
      <c r="X24" s="22"/>
      <c r="Y24" s="22"/>
      <c r="Z24" s="22"/>
      <c r="AA24" s="22"/>
      <c r="AB24" s="22"/>
    </row>
    <row customHeight="1" ht="15.75" r="25">
      <c r="A25" s="32"/>
      <c r="B25" s="71"/>
      <c r="E25" s="25"/>
      <c r="F25" s="24"/>
      <c r="H25" s="58"/>
      <c r="I25" s="71"/>
      <c r="J25" s="58"/>
      <c r="K25" s="32"/>
      <c r="L25" s="71"/>
      <c r="O25" s="58"/>
      <c r="P25" s="71"/>
      <c r="T25" s="58"/>
      <c r="U25" s="22"/>
      <c r="V25" s="22"/>
      <c r="W25" s="22"/>
      <c r="X25" s="22"/>
      <c r="Y25" s="22"/>
      <c r="Z25" s="22"/>
      <c r="AA25" s="22"/>
      <c r="AB25" s="22"/>
    </row>
    <row customHeight="1" ht="15.75" r="26">
      <c r="A26" s="32"/>
      <c r="B26" s="71"/>
      <c r="E26" s="25"/>
      <c r="F26" s="24"/>
      <c r="H26" s="58"/>
      <c r="I26" s="71"/>
      <c r="J26" s="58"/>
      <c r="K26" s="32"/>
      <c r="L26" s="71"/>
      <c r="O26" s="58"/>
      <c r="P26" s="71"/>
      <c r="T26" s="58"/>
      <c r="U26" s="22"/>
      <c r="V26" s="22"/>
      <c r="W26" s="22"/>
      <c r="X26" s="22"/>
      <c r="Y26" s="22"/>
      <c r="Z26" s="22"/>
      <c r="AA26" s="22"/>
      <c r="AB26" s="22"/>
    </row>
    <row customHeight="1" ht="15.75" r="27">
      <c r="A27" s="32"/>
      <c r="B27" s="71"/>
      <c r="E27" s="25"/>
      <c r="F27" s="24"/>
      <c r="H27" s="58"/>
      <c r="I27" s="71"/>
      <c r="J27" s="58"/>
      <c r="K27" s="32"/>
      <c r="L27" s="88"/>
      <c r="M27" s="74"/>
      <c r="N27" s="74"/>
      <c r="O27" s="75"/>
      <c r="P27" s="88"/>
      <c r="Q27" s="74"/>
      <c r="R27" s="74"/>
      <c r="S27" s="74"/>
      <c r="T27" s="75"/>
      <c r="U27" s="22"/>
      <c r="V27" s="22"/>
      <c r="W27" s="22"/>
      <c r="X27" s="22"/>
      <c r="Y27" s="22"/>
      <c r="Z27" s="22"/>
      <c r="AA27" s="22"/>
      <c r="AB27" s="22"/>
    </row>
    <row customHeight="1" ht="15.75" r="28">
      <c r="A28" s="32"/>
      <c r="B28" s="71"/>
      <c r="E28" s="25"/>
      <c r="F28" s="24"/>
      <c r="H28" s="58"/>
      <c r="I28" s="71"/>
      <c r="J28" s="58"/>
      <c r="K28" s="32"/>
      <c r="L28" s="91" t="s">
        <v>89</v>
      </c>
      <c r="M28" s="92"/>
      <c r="N28" s="92"/>
      <c r="O28" s="93"/>
      <c r="P28" s="91" t="s">
        <v>90</v>
      </c>
      <c r="Q28" s="92"/>
      <c r="R28" s="92"/>
      <c r="S28" s="92"/>
      <c r="T28" s="93"/>
      <c r="U28" s="22"/>
      <c r="V28" s="22"/>
      <c r="W28" s="22"/>
      <c r="X28" s="22"/>
      <c r="Y28" s="22"/>
      <c r="Z28" s="22"/>
      <c r="AA28" s="22"/>
      <c r="AB28" s="22"/>
    </row>
    <row customHeight="1" ht="15.75" r="29">
      <c r="A29" s="32"/>
      <c r="B29" s="71"/>
      <c r="E29" s="25"/>
      <c r="F29" s="24"/>
      <c r="H29" s="58"/>
      <c r="I29" s="88"/>
      <c r="J29" s="75"/>
      <c r="K29" s="32"/>
      <c r="L29" s="56"/>
      <c r="M29" s="165" t="s">
        <v>354</v>
      </c>
      <c r="N29" s="9"/>
      <c r="O29" s="86"/>
      <c r="P29" s="171" t="str">
        <f>=HYPERLINK("https://geoservices.ign.fr/bdhaie", "BD Haie")</f>
      </c>
      <c r="Q29" s="12"/>
      <c r="R29" s="68"/>
      <c r="S29" s="138" t="inlineStr">
        <is>
          <t/>
        </is>
      </c>
      <c r="T29" s="101"/>
      <c r="U29" s="22"/>
      <c r="V29" s="22"/>
      <c r="W29" s="22"/>
      <c r="X29" s="22"/>
      <c r="Y29" s="22"/>
      <c r="Z29" s="22"/>
      <c r="AA29" s="22"/>
      <c r="AB29" s="22"/>
    </row>
    <row customHeight="1" ht="15.0" r="30">
      <c r="A30" s="32"/>
      <c r="B30" s="71"/>
      <c r="E30" s="25"/>
      <c r="F30" s="24"/>
      <c r="H30" s="58"/>
      <c r="I30" s="108" t="s">
        <v>96</v>
      </c>
      <c r="J30" s="98"/>
      <c r="K30" s="32"/>
      <c r="L30" s="56"/>
      <c r="M30" s="24"/>
      <c r="O30" s="58"/>
      <c r="P30" s="106"/>
      <c r="Q30" s="12"/>
      <c r="R30" s="68"/>
      <c r="S30" s="107"/>
      <c r="T30" s="101"/>
      <c r="U30" s="22"/>
      <c r="V30" s="22"/>
      <c r="W30" s="22"/>
      <c r="X30" s="22"/>
      <c r="Y30" s="22"/>
      <c r="Z30" s="22"/>
      <c r="AA30" s="22"/>
      <c r="AB30" s="22"/>
    </row>
    <row customHeight="1" ht="15.75" r="31">
      <c r="A31" s="32"/>
      <c r="B31" s="71"/>
      <c r="E31" s="25"/>
      <c r="F31" s="24"/>
      <c r="H31" s="58"/>
      <c r="I31" s="85" t="s">
        <v>360</v>
      </c>
      <c r="J31" s="86"/>
      <c r="K31" s="32"/>
      <c r="L31" s="56"/>
      <c r="M31" s="24"/>
      <c r="O31" s="58"/>
      <c r="P31" s="106"/>
      <c r="Q31" s="12"/>
      <c r="R31" s="68"/>
      <c r="S31" s="107"/>
      <c r="T31" s="101"/>
      <c r="U31" s="22"/>
      <c r="V31" s="22"/>
      <c r="W31" s="22"/>
      <c r="X31" s="22"/>
      <c r="Y31" s="22"/>
      <c r="Z31" s="22"/>
      <c r="AA31" s="22"/>
      <c r="AB31" s="22"/>
    </row>
    <row customHeight="1" ht="15.75" r="32">
      <c r="A32" s="32"/>
      <c r="B32" s="71"/>
      <c r="E32" s="25"/>
      <c r="F32" s="24"/>
      <c r="H32" s="58"/>
      <c r="I32" s="71"/>
      <c r="J32" s="58"/>
      <c r="K32" s="32"/>
      <c r="L32" s="56"/>
      <c r="M32" s="24"/>
      <c r="O32" s="58"/>
      <c r="P32" s="106"/>
      <c r="Q32" s="12"/>
      <c r="R32" s="68"/>
      <c r="S32" s="107"/>
      <c r="T32" s="101"/>
      <c r="U32" s="22"/>
      <c r="V32" s="22"/>
      <c r="W32" s="22"/>
      <c r="X32" s="22"/>
      <c r="Y32" s="22"/>
      <c r="Z32" s="22"/>
      <c r="AA32" s="22"/>
      <c r="AB32" s="22"/>
    </row>
    <row customHeight="1" ht="15.75" r="33">
      <c r="A33" s="32"/>
      <c r="B33" s="71"/>
      <c r="E33" s="25"/>
      <c r="F33" s="24"/>
      <c r="H33" s="58"/>
      <c r="I33" s="71"/>
      <c r="J33" s="58"/>
      <c r="K33" s="32"/>
      <c r="L33" s="56"/>
      <c r="M33" s="24"/>
      <c r="O33" s="58"/>
      <c r="P33" s="106"/>
      <c r="Q33" s="12"/>
      <c r="R33" s="68"/>
      <c r="S33" s="107"/>
      <c r="T33" s="101"/>
      <c r="U33" s="22"/>
      <c r="V33" s="22"/>
      <c r="W33" s="22"/>
      <c r="X33" s="22"/>
      <c r="Y33" s="22"/>
      <c r="Z33" s="22"/>
      <c r="AA33" s="22"/>
      <c r="AB33" s="22"/>
    </row>
    <row customHeight="1" ht="15.75" r="34">
      <c r="A34" s="32"/>
      <c r="B34" s="71"/>
      <c r="E34" s="25"/>
      <c r="F34" s="24"/>
      <c r="H34" s="58"/>
      <c r="I34" s="71"/>
      <c r="J34" s="58"/>
      <c r="K34" s="32"/>
      <c r="L34" s="56"/>
      <c r="M34" s="24"/>
      <c r="O34" s="58"/>
      <c r="P34" s="106"/>
      <c r="Q34" s="12"/>
      <c r="R34" s="68"/>
      <c r="S34" s="107"/>
      <c r="T34" s="101"/>
      <c r="U34" s="22"/>
      <c r="V34" s="22"/>
      <c r="W34" s="22"/>
      <c r="X34" s="22"/>
      <c r="Y34" s="22"/>
      <c r="Z34" s="22"/>
      <c r="AA34" s="22"/>
      <c r="AB34" s="22"/>
    </row>
    <row customHeight="1" ht="15.75" r="35">
      <c r="A35" s="32"/>
      <c r="B35" s="88"/>
      <c r="C35" s="74"/>
      <c r="D35" s="74"/>
      <c r="E35" s="89"/>
      <c r="F35" s="73"/>
      <c r="G35" s="74"/>
      <c r="H35" s="75"/>
      <c r="I35" s="71"/>
      <c r="J35" s="58"/>
      <c r="K35" s="32"/>
      <c r="L35" s="56"/>
      <c r="M35" s="24"/>
      <c r="O35" s="58"/>
      <c r="P35" s="106"/>
      <c r="Q35" s="12"/>
      <c r="R35" s="68"/>
      <c r="S35" s="107"/>
      <c r="T35" s="101"/>
      <c r="U35" s="22"/>
      <c r="V35" s="22"/>
      <c r="W35" s="22"/>
      <c r="X35" s="22"/>
      <c r="Y35" s="22"/>
      <c r="Z35" s="22"/>
      <c r="AA35" s="22"/>
      <c r="AB35" s="22"/>
    </row>
    <row customHeight="1" ht="15.75" r="36">
      <c r="A36" s="32"/>
      <c r="B36" s="94" t="s">
        <v>100</v>
      </c>
      <c r="C36" s="95"/>
      <c r="D36" s="95"/>
      <c r="E36" s="96"/>
      <c r="F36" s="110"/>
      <c r="G36" s="110"/>
      <c r="H36" s="110"/>
      <c r="I36" s="71"/>
      <c r="J36" s="58"/>
      <c r="K36" s="32"/>
      <c r="L36" s="56"/>
      <c r="M36" s="24"/>
      <c r="O36" s="58"/>
      <c r="P36" s="106"/>
      <c r="Q36" s="12"/>
      <c r="R36" s="68"/>
      <c r="S36" s="107"/>
      <c r="T36" s="101"/>
      <c r="U36" s="22"/>
      <c r="V36" s="22"/>
      <c r="W36" s="22"/>
      <c r="X36" s="22"/>
      <c r="Y36" s="22"/>
      <c r="Z36" s="22"/>
      <c r="AA36" s="22"/>
      <c r="AB36" s="22"/>
    </row>
    <row customHeight="1" ht="15.75" r="37">
      <c r="A37" s="32"/>
      <c r="B37" s="84"/>
      <c r="C37" s="111" t="s">
        <v>101</v>
      </c>
      <c r="D37" s="111" t="s">
        <v>102</v>
      </c>
      <c r="E37" s="111" t="s">
        <v>103</v>
      </c>
      <c r="F37" s="111" t="s">
        <v>104</v>
      </c>
      <c r="G37" s="111" t="s">
        <v>103</v>
      </c>
      <c r="H37" s="111" t="s">
        <v>101</v>
      </c>
      <c r="I37" s="71"/>
      <c r="J37" s="58"/>
      <c r="K37" s="32"/>
      <c r="L37" s="56"/>
      <c r="M37" s="24"/>
      <c r="O37" s="58"/>
      <c r="P37" s="106"/>
      <c r="Q37" s="12"/>
      <c r="R37" s="68"/>
      <c r="S37" s="107"/>
      <c r="T37" s="101"/>
      <c r="U37" s="22"/>
      <c r="V37" s="22"/>
      <c r="W37" s="22"/>
      <c r="X37" s="22"/>
      <c r="Y37" s="22"/>
      <c r="Z37" s="22"/>
      <c r="AA37" s="22"/>
      <c r="AB37" s="22"/>
    </row>
    <row customHeight="1" ht="12.75" r="38">
      <c r="A38" s="32"/>
      <c r="B38" s="112" t="s">
        <v>375</v>
      </c>
      <c r="C38" s="113" t="s">
        <v>39</v>
      </c>
      <c r="D38" s="113" t="s">
        <v>39</v>
      </c>
      <c r="E38" s="113" t="s">
        <v>39</v>
      </c>
      <c r="F38" s="113" t="s">
        <v>39</v>
      </c>
      <c r="G38" s="113" t="s">
        <v>39</v>
      </c>
      <c r="H38" s="113" t="s">
        <v>39</v>
      </c>
      <c r="I38" s="71"/>
      <c r="J38" s="58"/>
      <c r="K38" s="32"/>
      <c r="L38" s="56"/>
      <c r="M38" s="24"/>
      <c r="O38" s="58"/>
      <c r="P38" s="106"/>
      <c r="Q38" s="12"/>
      <c r="R38" s="68"/>
      <c r="S38" s="107"/>
      <c r="T38" s="101"/>
      <c r="U38" s="22"/>
      <c r="V38" s="22"/>
      <c r="W38" s="22"/>
      <c r="X38" s="22"/>
      <c r="Y38" s="22"/>
      <c r="Z38" s="22"/>
      <c r="AA38" s="22"/>
      <c r="AB38" s="22"/>
    </row>
    <row customHeight="1" ht="12.75" r="39">
      <c r="A39" s="32"/>
      <c r="B39" s="112" t="s">
        <v>377</v>
      </c>
      <c r="C39" s="114"/>
      <c r="D39" s="114"/>
      <c r="E39" s="114"/>
      <c r="F39" s="114"/>
      <c r="G39" s="114" t="s">
        <v>39</v>
      </c>
      <c r="H39" s="114" t="s">
        <v>39</v>
      </c>
      <c r="I39" s="71"/>
      <c r="J39" s="58"/>
      <c r="K39" s="32"/>
      <c r="L39" s="56"/>
      <c r="M39" s="24"/>
      <c r="O39" s="58"/>
      <c r="P39" s="106"/>
      <c r="Q39" s="12"/>
      <c r="R39" s="68"/>
      <c r="S39" s="107"/>
      <c r="T39" s="101"/>
      <c r="U39" s="22"/>
      <c r="V39" s="22"/>
      <c r="W39" s="22"/>
      <c r="X39" s="22"/>
      <c r="Y39" s="22"/>
      <c r="Z39" s="22"/>
      <c r="AA39" s="22"/>
      <c r="AB39" s="22"/>
    </row>
    <row customHeight="1" ht="12.75" r="40">
      <c r="A40" s="32"/>
      <c r="B40" s="112"/>
      <c r="C40" s="114"/>
      <c r="D40" s="114"/>
      <c r="E40" s="114"/>
      <c r="F40" s="114"/>
      <c r="G40" s="114"/>
      <c r="H40" s="114"/>
      <c r="I40" s="71"/>
      <c r="J40" s="58"/>
      <c r="K40" s="32"/>
      <c r="L40" s="56"/>
      <c r="M40" s="24"/>
      <c r="O40" s="58"/>
      <c r="P40" s="106"/>
      <c r="Q40" s="12"/>
      <c r="R40" s="68"/>
      <c r="S40" s="107"/>
      <c r="T40" s="101"/>
      <c r="U40" s="22"/>
      <c r="V40" s="22"/>
      <c r="W40" s="22"/>
      <c r="X40" s="22"/>
      <c r="Y40" s="22"/>
      <c r="Z40" s="22"/>
      <c r="AA40" s="22"/>
      <c r="AB40" s="22"/>
    </row>
    <row customHeight="1" ht="15.75" r="41">
      <c r="A41" s="32"/>
      <c r="B41" s="84"/>
      <c r="C41" s="111" t="s">
        <v>101</v>
      </c>
      <c r="D41" s="111" t="s">
        <v>104</v>
      </c>
      <c r="E41" s="111" t="s">
        <v>108</v>
      </c>
      <c r="F41" s="111" t="s">
        <v>109</v>
      </c>
      <c r="G41" s="111" t="s">
        <v>110</v>
      </c>
      <c r="H41" s="111" t="s">
        <v>111</v>
      </c>
      <c r="I41" s="71"/>
      <c r="J41" s="58"/>
      <c r="K41" s="32"/>
      <c r="L41" s="56"/>
      <c r="M41" s="24"/>
      <c r="O41" s="58"/>
      <c r="P41" s="106"/>
      <c r="Q41" s="12"/>
      <c r="R41" s="68"/>
      <c r="S41" s="107"/>
      <c r="T41" s="101"/>
      <c r="U41" s="22"/>
      <c r="V41" s="22"/>
      <c r="W41" s="22"/>
      <c r="X41" s="22"/>
      <c r="Y41" s="22"/>
      <c r="Z41" s="22"/>
      <c r="AA41" s="22"/>
      <c r="AB41" s="22"/>
    </row>
    <row customHeight="1" ht="12.75" r="42">
      <c r="A42" s="32"/>
      <c r="B42" s="112" t="s">
        <v>375</v>
      </c>
      <c r="C42" s="113" t="s">
        <v>39</v>
      </c>
      <c r="D42" s="113" t="s">
        <v>39</v>
      </c>
      <c r="E42" s="113" t="s">
        <v>39</v>
      </c>
      <c r="F42" s="113" t="s">
        <v>39</v>
      </c>
      <c r="G42" s="113" t="s">
        <v>39</v>
      </c>
      <c r="H42" s="113" t="s">
        <v>39</v>
      </c>
      <c r="I42" s="71"/>
      <c r="J42" s="58"/>
      <c r="K42" s="32"/>
      <c r="L42" s="56"/>
      <c r="M42" s="27"/>
      <c r="N42" s="29"/>
      <c r="O42" s="115"/>
      <c r="P42" s="116"/>
      <c r="Q42" s="117"/>
      <c r="R42" s="118"/>
      <c r="S42" s="119"/>
      <c r="T42" s="120"/>
      <c r="U42" s="22"/>
      <c r="V42" s="22"/>
      <c r="W42" s="22"/>
      <c r="X42" s="22"/>
      <c r="Y42" s="22"/>
      <c r="Z42" s="22"/>
      <c r="AA42" s="22"/>
      <c r="AB42" s="22"/>
    </row>
    <row customHeight="1" ht="12.75" r="43">
      <c r="A43" s="32"/>
      <c r="B43" s="112" t="s">
        <v>377</v>
      </c>
      <c r="C43" s="113" t="s">
        <v>39</v>
      </c>
      <c r="D43" s="113" t="s">
        <v>39</v>
      </c>
      <c r="E43" s="113" t="s">
        <v>39</v>
      </c>
      <c r="F43" s="113"/>
      <c r="G43" s="113"/>
      <c r="H43" s="113"/>
      <c r="I43" s="71"/>
      <c r="J43" s="58"/>
      <c r="K43" s="32"/>
      <c r="L43" s="91" t="s">
        <v>112</v>
      </c>
      <c r="M43" s="92"/>
      <c r="N43" s="92"/>
      <c r="O43" s="92"/>
      <c r="P43" s="32"/>
      <c r="Q43" s="32"/>
      <c r="R43" s="32"/>
      <c r="S43" s="32"/>
      <c r="T43" s="59"/>
      <c r="U43" s="22"/>
      <c r="V43" s="22"/>
      <c r="W43" s="22"/>
      <c r="X43" s="22"/>
      <c r="Y43" s="22"/>
      <c r="Z43" s="22"/>
      <c r="AA43" s="22"/>
      <c r="AB43" s="22"/>
    </row>
    <row customHeight="1" ht="12.75" r="44">
      <c r="A44" s="32"/>
      <c r="B44" s="112"/>
      <c r="C44" s="114"/>
      <c r="D44" s="114"/>
      <c r="E44" s="114"/>
      <c r="F44" s="114"/>
      <c r="G44" s="114"/>
      <c r="H44" s="114"/>
      <c r="I44" s="71"/>
      <c r="J44" s="58"/>
      <c r="K44" s="32"/>
      <c r="L44" s="78" t="s">
        <v>384</v>
      </c>
      <c r="M44" s="9"/>
      <c r="N44" s="9"/>
      <c r="O44" s="9"/>
      <c r="P44" s="9"/>
      <c r="Q44" s="9"/>
      <c r="R44" s="9"/>
      <c r="S44" s="9"/>
      <c r="T44" s="86"/>
      <c r="U44" s="22"/>
      <c r="V44" s="22"/>
      <c r="W44" s="22"/>
      <c r="X44" s="22"/>
      <c r="Y44" s="22"/>
      <c r="Z44" s="22"/>
      <c r="AA44" s="22"/>
      <c r="AB44" s="22"/>
    </row>
    <row customHeight="1" ht="15.75" r="45">
      <c r="A45" s="32"/>
      <c r="B45" s="121" t="s">
        <v>385</v>
      </c>
      <c r="C45" s="9"/>
      <c r="D45" s="9"/>
      <c r="E45" s="9"/>
      <c r="F45" s="9"/>
      <c r="G45" s="9"/>
      <c r="H45" s="86"/>
      <c r="I45" s="71"/>
      <c r="J45" s="58"/>
      <c r="K45" s="32"/>
      <c r="L45" s="71"/>
      <c r="T45" s="58"/>
      <c r="U45" s="22"/>
      <c r="V45" s="22"/>
      <c r="W45" s="22"/>
      <c r="X45" s="22"/>
      <c r="Y45" s="22"/>
      <c r="Z45" s="22"/>
      <c r="AA45" s="22"/>
      <c r="AB45" s="22"/>
    </row>
    <row customHeight="1" ht="15.75" r="46">
      <c r="A46" s="32"/>
      <c r="B46" s="88"/>
      <c r="C46" s="74"/>
      <c r="D46" s="74"/>
      <c r="E46" s="74"/>
      <c r="F46" s="74"/>
      <c r="G46" s="74"/>
      <c r="H46" s="75"/>
      <c r="I46" s="88"/>
      <c r="J46" s="75"/>
      <c r="K46" s="32"/>
      <c r="L46" s="122"/>
      <c r="M46" s="29"/>
      <c r="N46" s="29"/>
      <c r="O46" s="29"/>
      <c r="P46" s="29"/>
      <c r="Q46" s="29"/>
      <c r="R46" s="29"/>
      <c r="S46" s="29"/>
      <c r="T46" s="115"/>
      <c r="U46" s="22"/>
      <c r="V46" s="22"/>
      <c r="W46" s="22"/>
      <c r="X46" s="22"/>
      <c r="Y46" s="22"/>
      <c r="Z46" s="22"/>
      <c r="AA46" s="22"/>
      <c r="AB46" s="22"/>
    </row>
    <row customHeight="1" ht="15.75" r="47">
      <c r="A47" s="123" t="s">
        <v>113</v>
      </c>
      <c r="B47" s="5"/>
      <c r="C47" s="169" t="str">
        <f>=HYPERLINK("https://ofb.gouv.fr/haies-et-bocages-entre-milieux-et-paysages", "Haies et bocages (Site OFB)")</f>
      </c>
      <c r="D47" s="95"/>
      <c r="E47" s="95"/>
      <c r="F47" s="96"/>
      <c r="G47" s="151" t="inlineStr">
        <is>
          <t/>
        </is>
      </c>
      <c r="H47" s="95"/>
      <c r="I47" s="95"/>
      <c r="J47" s="96"/>
      <c r="K47" s="125" t="s">
        <v>113</v>
      </c>
      <c r="L47" s="68"/>
      <c r="M47" s="170" t="str">
        <f>=HYPERLINK("https://ofb.gouv.fr/connaitre-la-haie-et-le-bocage-leurs-composantes-et-les-enjeux", "Connaître la haie et le bocage")</f>
      </c>
      <c r="N47" s="12"/>
      <c r="O47" s="68"/>
      <c r="P47" s="154" t="inlineStr">
        <is>
          <t/>
        </is>
      </c>
      <c r="Q47" s="12"/>
      <c r="R47" s="12"/>
      <c r="S47" s="12"/>
      <c r="T47" s="68"/>
      <c r="U47" s="22"/>
      <c r="V47" s="22"/>
      <c r="W47" s="22"/>
      <c r="X47" s="22"/>
      <c r="Y47" s="22"/>
      <c r="Z47" s="22"/>
      <c r="AA47" s="22"/>
      <c r="AB47" s="22"/>
    </row>
    <row customHeight="1" ht="15.75" r="48">
      <c r="A48" s="5"/>
      <c r="B48" s="5"/>
      <c r="C48" s="170" t="str">
        <f>=HYPERLINK("https://ofb.gouv.fr/doc/essentiel-sur-la-haie", "L'essentiel sur la haie")</f>
      </c>
      <c r="D48" s="12"/>
      <c r="E48" s="12"/>
      <c r="F48" s="68"/>
      <c r="G48" s="154" t="inlineStr">
        <is>
          <t/>
        </is>
      </c>
      <c r="H48" s="12"/>
      <c r="I48" s="12"/>
      <c r="J48" s="68"/>
      <c r="K48" s="5"/>
      <c r="L48" s="5"/>
      <c r="M48" s="170" t="str">
        <f>=HYPERLINK("file://ad.intra/dfs/COMMUNS/REGIONS/IDF/DR/05_CONNAISSANCE/HABITATS/Bocage/03_DSB/DNSB_TEST2021-NATIONAL.pdf", "Dispositif de suivi du bocage - Protocole")</f>
      </c>
      <c r="N48" s="12"/>
      <c r="O48" s="68"/>
      <c r="P48" s="126" t="inlineStr">
        <is>
          <t/>
        </is>
      </c>
      <c r="Q48" s="12"/>
      <c r="R48" s="12"/>
      <c r="S48" s="12"/>
      <c r="T48" s="68"/>
      <c r="U48" s="22"/>
      <c r="V48" s="22"/>
      <c r="W48" s="22"/>
      <c r="X48" s="22"/>
      <c r="Y48" s="22"/>
      <c r="Z48" s="22"/>
      <c r="AA48" s="22"/>
      <c r="AB48" s="22"/>
    </row>
    <row customHeight="1" ht="15.75" r="49">
      <c r="A49" s="130">
        <v>45756.0</v>
      </c>
      <c r="B49" s="68"/>
      <c r="C49" s="176" t="str">
        <f>=HYPERLINK("https://ofb.gouv.fr/haies-et-bocages-entre-milieux-et-paysages", "Haies et bocages")</f>
      </c>
      <c r="D49" s="12"/>
      <c r="E49" s="12"/>
      <c r="F49" s="68"/>
      <c r="G49" s="154" t="inlineStr">
        <is>
          <t/>
        </is>
      </c>
      <c r="H49" s="12"/>
      <c r="I49" s="12"/>
      <c r="J49" s="68"/>
      <c r="K49" s="5"/>
      <c r="L49" s="5"/>
      <c r="M49" s="170" t="str">
        <f>=HYPERLINK("file://ad.intra/dfs/COMMUNS/REGIONS/IDF/DR/05_CONNAISSANCE/HABITATS/Bocage/02_ATLAS", "Atlas cartographique des densités de haies en Ile-de-France")</f>
      </c>
      <c r="N49" s="12"/>
      <c r="O49" s="68"/>
      <c r="P49" s="126" t="inlineStr">
        <is>
          <t/>
        </is>
      </c>
      <c r="Q49" s="12"/>
      <c r="R49" s="12"/>
      <c r="S49" s="12"/>
      <c r="T49" s="68"/>
      <c r="U49" s="22"/>
      <c r="V49" s="22"/>
      <c r="W49" s="22"/>
      <c r="X49" s="22"/>
      <c r="Y49" s="22"/>
      <c r="Z49" s="22"/>
      <c r="AA49" s="22"/>
      <c r="AB49" s="22"/>
    </row>
    <row customHeight="1" ht="15.75"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customHeight="1" ht="15.75"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customHeight="1" ht="15.75"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customHeight="1" ht="15.75"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customHeight="1" ht="15.75"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customHeight="1" ht="15.75"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row>
    <row customHeight="1" ht="15.75"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row>
    <row customHeight="1" ht="15.75"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row>
    <row customHeight="1" ht="15.75"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row>
    <row customHeight="1" ht="15.75"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customHeight="1" ht="15.75"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row>
    <row customHeight="1" ht="15.75"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row>
    <row customHeight="1" ht="15.75"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customHeight="1" ht="15.75"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row>
    <row customHeight="1" ht="15.75"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row>
    <row customHeight="1" ht="15.75"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row>
    <row customHeight="1" ht="15.75"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row>
    <row customHeight="1" ht="15.75"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row>
    <row customHeight="1" ht="15.75"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row>
    <row customHeight="1" ht="15.75"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row>
    <row customHeight="1" ht="15.75"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row>
    <row customHeight="1" ht="15.75"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row>
    <row customHeight="1" ht="15.75"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row>
    <row customHeight="1" ht="15.75"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row>
    <row customHeight="1" ht="15.75"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row>
    <row customHeight="1" ht="15.75"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row>
    <row customHeight="1" ht="15.75"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row>
    <row customHeight="1" ht="15.75"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row>
    <row customHeight="1" ht="15.75"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row>
    <row customHeight="1" ht="15.75"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row>
    <row customHeight="1" ht="15.75"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row>
    <row customHeight="1" ht="15.75"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row>
    <row customHeight="1" ht="15.75"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row>
    <row customHeight="1" ht="15.75"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row>
    <row customHeight="1" ht="15.75"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row>
    <row customHeight="1" ht="15.75"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row>
    <row customHeight="1" ht="15.75"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row>
    <row customHeight="1" ht="15.75"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row>
    <row customHeight="1" ht="15.75"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row>
    <row customHeight="1" ht="15.75"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row>
    <row customHeight="1" ht="15.75"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customHeight="1" ht="15.75"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customHeight="1" ht="15.75"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customHeight="1" ht="15.75"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customHeight="1" ht="15.75"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customHeight="1" ht="15.75"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customHeight="1" ht="15.75"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customHeight="1" ht="15.75"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customHeight="1" ht="15.75"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customHeight="1" ht="15.75"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customHeight="1" ht="15.75"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customHeight="1" ht="15.75"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customHeight="1" ht="15.75"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customHeight="1" ht="15.75"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customHeight="1" ht="15.75"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customHeight="1" ht="15.75"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customHeight="1" ht="15.75"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customHeight="1" ht="15.75"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customHeight="1" ht="15.75"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customHeight="1" ht="15.75"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customHeight="1" ht="15.75"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customHeight="1" ht="15.75"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customHeight="1" ht="15.75"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customHeight="1" ht="15.75"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customHeight="1" ht="15.75"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customHeight="1" ht="15.75"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customHeight="1" ht="15.75"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customHeight="1" ht="15.75"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customHeight="1" ht="15.75"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customHeight="1" ht="15.75"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customHeight="1" ht="15.75"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customHeight="1" ht="15.75"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customHeight="1" ht="15.75"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customHeight="1" ht="15.75"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customHeight="1" ht="15.75"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customHeight="1" ht="15.75"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customHeight="1" ht="15.75"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customHeight="1" ht="15.75"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customHeight="1" ht="15.75"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customHeight="1" ht="15.75"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customHeight="1" ht="15.75"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customHeight="1" ht="15.75"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customHeight="1" ht="15.75"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customHeight="1" ht="15.75"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customHeight="1" ht="15.75"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customHeight="1" ht="15.75"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customHeight="1" ht="15.75"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customHeight="1" ht="15.75"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customHeight="1" ht="15.75"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customHeight="1" ht="15.75"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customHeight="1" ht="15.75"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customHeight="1" ht="15.75"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customHeight="1" ht="15.75"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customHeight="1" ht="15.75"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customHeight="1" ht="15.75"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customHeight="1" ht="15.75"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customHeight="1" ht="15.75"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customHeight="1" ht="15.75"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customHeight="1" ht="15.75"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customHeight="1" ht="15.75"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customHeight="1" ht="15.75"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customHeight="1" ht="15.75"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customHeight="1" ht="15.75"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customHeight="1" ht="15.75"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customHeight="1" ht="15.75"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customHeight="1" ht="15.75"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customHeight="1" ht="15.75"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customHeight="1" ht="15.75"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customHeight="1" ht="15.75"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customHeight="1" ht="15.75"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customHeight="1" ht="15.75"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customHeight="1" ht="15.75"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customHeight="1" ht="15.75"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customHeight="1" ht="15.75"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customHeight="1" ht="15.75"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customHeight="1" ht="15.75"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customHeight="1" ht="15.75"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customHeight="1" ht="15.75"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customHeight="1" ht="15.75"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customHeight="1" ht="15.75"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customHeight="1" ht="15.75"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customHeight="1" ht="15.75"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customHeight="1" ht="15.75"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customHeight="1" ht="15.75"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customHeight="1" ht="15.75"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customHeight="1" ht="15.75"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customHeight="1" ht="15.75"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customHeight="1" ht="15.75"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customHeight="1" ht="15.75"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customHeight="1" ht="15.75"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customHeight="1" ht="15.75"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customHeight="1" ht="15.75"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customHeight="1" ht="15.75"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customHeight="1" ht="15.75"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customHeight="1" ht="15.75"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customHeight="1" ht="15.75"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customHeight="1" ht="15.75"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customHeight="1" ht="15.75"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customHeight="1" ht="15.75"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customHeight="1" ht="15.75"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customHeight="1" ht="15.75"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customHeight="1" ht="15.75"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customHeight="1" ht="15.75"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customHeight="1" ht="15.75"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customHeight="1" ht="15.75"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customHeight="1" ht="15.75"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customHeight="1" ht="15.75"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customHeight="1" ht="15.75"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customHeight="1" ht="15.75"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customHeight="1" ht="15.75"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customHeight="1" ht="15.75"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customHeight="1" ht="15.75"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customHeight="1" ht="15.75"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customHeight="1" ht="15.75"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customHeight="1" ht="15.75"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customHeight="1" ht="15.75"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customHeight="1" ht="15.75"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customHeight="1" ht="15.75"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customHeight="1" ht="15.75"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customHeight="1" ht="15.75"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customHeight="1" ht="15.75"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customHeight="1" ht="15.75"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customHeight="1" ht="15.75"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customHeight="1" ht="15.75"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customHeight="1" ht="15.75"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customHeight="1" ht="15.75"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customHeight="1" ht="15.75"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customHeight="1" ht="15.75"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customHeight="1" ht="15.75"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customHeight="1" ht="15.75"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customHeight="1" ht="15.75"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customHeight="1" ht="15.75"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customHeight="1" ht="15.75"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customHeight="1" ht="15.75"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customHeight="1" ht="15.75"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customHeight="1" ht="15.75"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customHeight="1" ht="15.75"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customHeight="1" ht="15.75"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customHeight="1" ht="15.75"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customHeight="1" ht="15.75"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customHeight="1" ht="15.75"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customHeight="1" ht="15.75"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customHeight="1" ht="15.75"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customHeight="1" ht="15.75"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customHeight="1" ht="15.75"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customHeight="1" ht="15.75"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customHeight="1" ht="15.75"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customHeight="1" ht="15.75"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customHeight="1" ht="15.75"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customHeight="1" ht="15.75"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customHeight="1" ht="15.75"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customHeight="1" ht="15.75"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customHeight="1" ht="15.75"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customHeight="1" ht="15.75"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customHeight="1" ht="15.75"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customHeight="1" ht="15.75"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customHeight="1" ht="15.75"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customHeight="1" ht="15.75"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customHeight="1" ht="15.75"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customHeight="1" ht="15.75"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S6">
    <cfRule type="containsBlanks" dxfId="6" priority="3">
      <formula>LEN(TRIM(S6))=0</formula>
    </cfRule>
  </conditionalFormatting>
  <conditionalFormatting sqref="T6">
    <cfRule type="containsBlanks" dxfId="7" priority="4">
      <formula>LEN(TRIM(T6))=0</formula>
    </cfRule>
  </conditionalFormatting>
  <conditionalFormatting sqref="P6">
    <cfRule type="containsBlanks" dxfId="8" priority="5">
      <formula>LEN(TRIM(P6))=0</formula>
    </cfRule>
  </conditionalFormatting>
  <conditionalFormatting sqref="C38:H40 C42:H44">
    <cfRule type="notContainsBlanks" dxfId="9" priority="6">
      <formula>LEN(TRIM(C38))&gt;0</formula>
    </cfRule>
  </conditionalFormatting>
  <conditionalFormatting sqref="P7">
    <cfRule type="expression" dxfId="10" priority="7">
      <formula>ISBLANK(P6)</formula>
    </cfRule>
  </conditionalFormatting>
  <conditionalFormatting sqref="Q7">
    <cfRule type="expression" dxfId="11" priority="8">
      <formula>ISBLANK(Q6)</formula>
    </cfRule>
  </conditionalFormatting>
  <conditionalFormatting sqref="R7">
    <cfRule type="expression" dxfId="11" priority="9">
      <formula>ISBLANK(R6)</formula>
    </cfRule>
  </conditionalFormatting>
  <conditionalFormatting sqref="S7">
    <cfRule type="expression" dxfId="11" priority="10">
      <formula>ISBLANK(S6)</formula>
    </cfRule>
  </conditionalFormatting>
  <conditionalFormatting sqref="T7">
    <cfRule type="expression" dxfId="11" priority="11">
      <formula>ISBLANK(T6)</formula>
    </cfRule>
  </conditionalFormatting>
  <hyperlinks>
    <hyperlink ref="S29" r:id="rId1h"/>
    <hyperlink ref="G47" r:id="rId2h"/>
    <hyperlink ref="P47" r:id="rId3h"/>
    <hyperlink ref="G48" r:id="rId4h"/>
    <hyperlink ref="G49" r:id="rId5h"/>
  </hyperlinks>
  <printOptions/>
  <pageMargins bottom="0.07874015748031496" footer="0.0" header="0.0" left="0.07874015748031496" right="0.07874015748031496" top="0.07874015748031496"/>
  <pageSetup paperSize="9" orientation="portrait"/>
  <drawing r:id="rId6"/>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2025-09-26T08:21:36Z</dcterms:created>
  <dc:creator>DAVIAUD Claire</dc:creator>
</cp:coreProperties>
</file>