
<file path=[Content_Types].xml><?xml version="1.0" encoding="utf-8"?>
<Types xmlns="http://schemas.openxmlformats.org/package/2006/content-types">
  <Default Extension="png" ContentType="image/pn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10.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sheets>
    <sheet name="roe" sheetId="4" state="visible" r:id="rId1"/>
    <sheet name="onde" sheetId="5" state="visible" r:id="rId2"/>
    <sheet name="becasse" sheetId="6" state="visible" r:id="rId3"/>
    <sheet name="loup" sheetId="7" state="visible" r:id="rId4"/>
    <sheet name="pmc" sheetId="8" state="visible" r:id="rId5"/>
    <sheet name="castor" sheetId="10" state="visible" r:id="rId6"/>
  </sheets>
</workbook>
</file>

<file path=xl/sharedStrings.xml><?xml version="1.0" encoding="utf-8"?>
<sst xmlns="http://schemas.openxmlformats.org/spreadsheetml/2006/main" count="292" uniqueCount="292">
  <si>
    <t>Suivis Connaissances dans les Directions Régionales de l'OFB</t>
  </si>
  <si>
    <t>Ce fichier contient les informations nécessaires à l'alimentation d'un site web synthétisant les informations sur les suivis connaissances à l'OFB</t>
  </si>
  <si>
    <r>
      <rPr>
        <rFont val="Calibri"/>
        <color theme="1"/>
        <sz val="11.0"/>
      </rPr>
      <t xml:space="preserve">Ce fichier, fournit avec le </t>
    </r>
    <r>
      <rPr>
        <rFont val="Calibri"/>
        <color rgb="FF1155CC"/>
        <sz val="11.0"/>
        <u/>
      </rPr>
      <t>package R {FichesSRC}</t>
    </r>
    <r>
      <rPr>
        <rFont val="Calibri"/>
        <color theme="1"/>
        <sz val="11.0"/>
      </rPr>
      <t xml:space="preserve"> ne contient que les onglets </t>
    </r>
    <r>
      <rPr>
        <rFont val="Calibri"/>
        <i/>
        <color theme="1"/>
        <sz val="11.0"/>
      </rPr>
      <t>README</t>
    </r>
    <r>
      <rPr>
        <rFont val="Calibri"/>
        <color theme="1"/>
        <sz val="11.0"/>
      </rPr>
      <t xml:space="preserve">, </t>
    </r>
    <r>
      <rPr>
        <rFont val="Calibri"/>
        <i/>
        <color theme="1"/>
        <sz val="11.0"/>
      </rPr>
      <t>suivis</t>
    </r>
    <r>
      <rPr>
        <rFont val="Calibri"/>
        <color theme="1"/>
        <sz val="11.0"/>
      </rPr>
      <t xml:space="preserve"> et </t>
    </r>
    <r>
      <rPr>
        <rFont val="Calibri"/>
        <i/>
        <color theme="1"/>
        <sz val="11.0"/>
      </rPr>
      <t>modele</t>
    </r>
    <r>
      <rPr>
        <rFont val="Calibri"/>
        <color theme="1"/>
        <sz val="11.0"/>
      </rPr>
      <t>. Il peut être utiliser localement ou déployé sur Google Sheets. Il sera ensuite modifié manuellement en ajoutant et complétant un onglet par suivi.</t>
    </r>
  </si>
  <si>
    <r>
      <rPr>
        <rFont val="Calibri"/>
        <color theme="1"/>
        <sz val="11.0"/>
      </rPr>
      <t xml:space="preserve">L'onglet </t>
    </r>
    <r>
      <rPr>
        <rFont val="Calibri"/>
        <i/>
        <color theme="1"/>
        <sz val="11.0"/>
      </rPr>
      <t>suivi</t>
    </r>
    <r>
      <rPr>
        <rFont val="Calibri"/>
        <color theme="1"/>
        <sz val="11.0"/>
      </rPr>
      <t xml:space="preserve"> contient la liste des suivis pour lesquels une fiche a été rédigée et </t>
    </r>
    <r>
      <rPr>
        <rFont val="Calibri"/>
        <b/>
        <color theme="1"/>
        <sz val="11.0"/>
      </rPr>
      <t>si cette fiche est prête pour être publiée sur le site web (oui/non)</t>
    </r>
    <r>
      <rPr>
        <rFont val="Calibri"/>
        <color theme="1"/>
        <sz val="11.0"/>
      </rPr>
      <t>. Le nom des suivis doit correspondre exactement au nom des onglets</t>
    </r>
  </si>
  <si>
    <r>
      <rPr>
        <rFont val="Calibri"/>
        <color theme="1"/>
        <sz val="11.0"/>
      </rPr>
      <t xml:space="preserve">L'onglet </t>
    </r>
    <r>
      <rPr>
        <rFont val="Calibri"/>
        <i/>
        <color theme="1"/>
        <sz val="11.0"/>
      </rPr>
      <t>modele</t>
    </r>
    <r>
      <rPr>
        <rFont val="Calibri"/>
        <color theme="1"/>
        <sz val="11.0"/>
      </rPr>
      <t xml:space="preserve"> sert de modele pour les fiches suivis, </t>
    </r>
    <r>
      <rPr>
        <rFont val="Calibri"/>
        <b/>
        <color theme="1"/>
        <sz val="11.0"/>
      </rPr>
      <t>il ne doit pas être modifié</t>
    </r>
    <r>
      <rPr>
        <rFont val="Calibri"/>
        <color theme="1"/>
        <sz val="11.0"/>
      </rPr>
      <t xml:space="preserve"> mais dupliqué pour chaque chaque suivi</t>
    </r>
  </si>
  <si>
    <r>
      <rPr>
        <rFont val="Calibri"/>
        <b/>
        <color theme="1"/>
        <sz val="11.0"/>
      </rPr>
      <t>Si un logo est disponible</t>
    </r>
    <r>
      <rPr>
        <rFont val="Calibri"/>
        <color theme="1"/>
        <sz val="11.0"/>
      </rPr>
      <t xml:space="preserve">, il doit être intégré dans ce fichier pour correspondre aux cellules I6:J11 ET déposé dans le Google Drive associé au même compte avec un nom de fichier de la forme: </t>
    </r>
    <r>
      <rPr>
        <rFont val="Calibri"/>
        <color theme="1"/>
        <sz val="11.0"/>
        <u/>
      </rPr>
      <t>logo_nomsuivi.jpg</t>
    </r>
    <r>
      <rPr>
        <rFont val="Calibri"/>
        <color theme="1"/>
        <sz val="11.0"/>
      </rPr>
      <t xml:space="preserve"> avec nomsuivi, le même nom de suivi que celui renseigné dans le tableau de l'onglet suivis. Le logo déposé dans le Google Drive sera récupéré pour la version web de la fiche</t>
    </r>
  </si>
  <si>
    <r>
      <rPr>
        <rFont val="Calibri"/>
        <b/>
        <color theme="1"/>
        <sz val="11.0"/>
      </rPr>
      <t>La carte des départements et des stations de suivi doit être générée manuellement</t>
    </r>
    <r>
      <rPr>
        <rFont val="Calibri"/>
        <color theme="1"/>
        <sz val="11.0"/>
      </rPr>
      <t xml:space="preserve"> (elle peut l'être avec la fonction FichesSRC::creer_carte) et intégrée dans ce fichier pour correspondre à l'emprise des cellules B23:E35. La carte de la version web sera générée automatiquement à partir de la liste de départements déclaré en cellule C22. </t>
    </r>
  </si>
  <si>
    <r>
      <rPr>
        <rFont val="Calibri"/>
        <color theme="1"/>
        <sz val="11.0"/>
      </rPr>
      <t xml:space="preserve">Pour le logo et la carte, pour conserver le même rendu dans la version finale des fiches, téléchargeables depuis le site web, </t>
    </r>
    <r>
      <rPr>
        <rFont val="Calibri"/>
        <b/>
        <color theme="1"/>
        <sz val="11.0"/>
      </rPr>
      <t>il faut utiliser l'option Insérer sur les cellules et définir la taille manuellement</t>
    </r>
    <r>
      <rPr>
        <rFont val="Calibri"/>
        <color theme="1"/>
        <sz val="11.0"/>
      </rPr>
      <t>. L'option Insérer une image dans la cellule définit directement la taille pour correspondre à la cellule mais cette information est perdue lors du téléchargement des fiches au format Excel.</t>
    </r>
  </si>
  <si>
    <r>
      <rPr>
        <rFont val="Calibri"/>
        <b/>
        <color theme="1"/>
        <sz val="11.0"/>
      </rPr>
      <t>Si des stations doivent être représentées sur cette carte web</t>
    </r>
    <r>
      <rPr>
        <rFont val="Calibri"/>
        <color theme="1"/>
        <sz val="11.0"/>
      </rPr>
      <t xml:space="preserve">, un fichier geopackage contenant une seule couche et ayant à minima un champ intitulé </t>
    </r>
    <r>
      <rPr>
        <rFont val="Calibri"/>
        <i/>
        <color theme="1"/>
        <sz val="11.0"/>
      </rPr>
      <t>libelle_station</t>
    </r>
    <r>
      <rPr>
        <rFont val="Calibri"/>
        <color theme="1"/>
        <sz val="11.0"/>
      </rPr>
      <t xml:space="preserve"> doit être déposé dans le Google Drive en le nommant de la manière suivante: </t>
    </r>
    <r>
      <rPr>
        <rFont val="Calibri"/>
        <color theme="1"/>
        <sz val="11.0"/>
        <u/>
      </rPr>
      <t>stations_nomsuivi.gpkg</t>
    </r>
  </si>
  <si>
    <r>
      <rPr>
        <rFont val="Calibri"/>
        <color theme="1"/>
        <sz val="11.0"/>
      </rPr>
      <t xml:space="preserve">Le calendrier dans la section Temporalité des fiches suivis peut décomposer un suivi en maximum 3 actions, chacune occupant une ligne. Si le suivi ne contient qu'une seule action, il n'est pas obligatoire de la nommer et les cellules B38:B40 et B42:B44 peuvent être vides. </t>
    </r>
    <r>
      <rPr>
        <rFont val="Calibri"/>
        <b/>
        <color theme="1"/>
        <sz val="11.0"/>
      </rPr>
      <t>Il suffit d'écrire dans une cellule de calendrier (par exemple un X) pour que la cellule devienne grise</t>
    </r>
    <r>
      <rPr>
        <rFont val="Calibri"/>
        <color theme="1"/>
        <sz val="11.0"/>
      </rPr>
      <t xml:space="preserve"> indiquant que l'action a lieu pendant le mois correspondant. Si le contenu de la cellule est supprimé, elle devient blanche, indiquant que l'action n'a pas lieu ce mois-là.</t>
    </r>
  </si>
  <si>
    <r>
      <rPr>
        <rFont val="Calibri"/>
        <color theme="1"/>
        <sz val="11.0"/>
      </rPr>
      <t>Le principe est le même pour la section compétence,</t>
    </r>
    <r>
      <rPr>
        <rFont val="Calibri"/>
        <b/>
        <color theme="1"/>
        <sz val="11.0"/>
      </rPr>
      <t xml:space="preserve"> il suffit d'écrire (par exemple un X) dans la ou les cases de couleur correspondant au(x) niveau(x) requis pour que la couleur devienne plus foncée et que le niveau correspondant s'affiche en dessous</t>
    </r>
    <r>
      <rPr>
        <rFont val="Calibri"/>
        <color theme="1"/>
        <sz val="11.0"/>
      </rPr>
      <t>.</t>
    </r>
  </si>
  <si>
    <r>
      <rPr>
        <rFont val="Calibri"/>
        <color theme="1"/>
        <sz val="11.0"/>
      </rPr>
      <t xml:space="preserve">Les sections En savoir plus et Diffusion des données peuvent contenir des liens hypertextes, </t>
    </r>
    <r>
      <rPr>
        <rFont val="Calibri"/>
        <b/>
        <color theme="1"/>
        <sz val="11.0"/>
      </rPr>
      <t>le texte d'affichage de ces liens est à inscrire dans une première colonne</t>
    </r>
    <r>
      <rPr>
        <rFont val="Calibri"/>
        <color theme="1"/>
        <sz val="11.0"/>
      </rPr>
      <t xml:space="preserve"> (C47:C49; M47:M49 et P29:P42) tandis que </t>
    </r>
    <r>
      <rPr>
        <rFont val="Calibri"/>
        <b/>
        <color theme="1"/>
        <sz val="11.0"/>
      </rPr>
      <t xml:space="preserve">l'url cible est à indiquer dans une seconde colonne </t>
    </r>
    <r>
      <rPr>
        <rFont val="Calibri"/>
        <color theme="1"/>
        <sz val="11.0"/>
      </rPr>
      <t>(G47:G49; P47:P49 et S29:S42). Lors de la génération du site web, les liens hypertextes seront correctement recrés à la fois au format web pour le site et au format excel pour la version téléchargeable des fiches.</t>
    </r>
  </si>
  <si>
    <t>Si la date d'édition de la fiche n'est pas renseignée (cellule A49), elle sera par défaut définie par la date à laquelle le site web et les versions téléchargeable des fiches auront été générés</t>
  </si>
  <si>
    <t>groupe</t>
  </si>
  <si>
    <t>suivi</t>
  </si>
  <si>
    <t>publiable</t>
  </si>
  <si>
    <t>Mammifères</t>
  </si>
  <si>
    <t>chat</t>
  </si>
  <si>
    <t>non</t>
  </si>
  <si>
    <t>castor</t>
  </si>
  <si>
    <t>oui</t>
  </si>
  <si>
    <t>pmc</t>
  </si>
  <si>
    <t>ongules</t>
  </si>
  <si>
    <t>loup</t>
  </si>
  <si>
    <t>Avifaune</t>
  </si>
  <si>
    <t>becasse</t>
  </si>
  <si>
    <t>stoc</t>
  </si>
  <si>
    <t>onepf</t>
  </si>
  <si>
    <t>Hydrobiologie</t>
  </si>
  <si>
    <t>poissons</t>
  </si>
  <si>
    <t>macroinvertebres</t>
  </si>
  <si>
    <t>diatomees</t>
  </si>
  <si>
    <t>macrophytes</t>
  </si>
  <si>
    <t>Autres espèces</t>
  </si>
  <si>
    <t>ecrevisses</t>
  </si>
  <si>
    <t>bivalves</t>
  </si>
  <si>
    <t>amphibiens</t>
  </si>
  <si>
    <t>adne</t>
  </si>
  <si>
    <t>Préservation - Restauration du fonctionnement des écosystèmes</t>
  </si>
  <si>
    <t>onde</t>
  </si>
  <si>
    <t>thermie</t>
  </si>
  <si>
    <t>roe</t>
  </si>
  <si>
    <t>carhyce</t>
  </si>
  <si>
    <t>bocage</t>
  </si>
  <si>
    <t>Connaissance et gestion des risques</t>
  </si>
  <si>
    <t>sagir</t>
  </si>
  <si>
    <t>eee</t>
  </si>
  <si>
    <t>Nom du suivi</t>
  </si>
  <si>
    <t>Informations générales</t>
  </si>
  <si>
    <t>Logistique</t>
  </si>
  <si>
    <t>Compétences</t>
  </si>
  <si>
    <t>novice</t>
  </si>
  <si>
    <t>initié</t>
  </si>
  <si>
    <t>formé</t>
  </si>
  <si>
    <t>maitrise</t>
  </si>
  <si>
    <t>expert</t>
  </si>
  <si>
    <t>Description</t>
  </si>
  <si>
    <t>Rôles</t>
  </si>
  <si>
    <t>National</t>
  </si>
  <si>
    <t>Régional</t>
  </si>
  <si>
    <t>Départemental</t>
  </si>
  <si>
    <t>Objectif</t>
  </si>
  <si>
    <t>Animation</t>
  </si>
  <si>
    <r>
      <rPr>
        <rFont val="Calibri"/>
        <b/>
        <color theme="1"/>
        <sz val="11.0"/>
      </rPr>
      <t>Animation nationale:</t>
    </r>
    <r>
      <rPr>
        <rFont val="Calibri"/>
        <color theme="1"/>
        <sz val="11.0"/>
      </rPr>
      <t xml:space="preserve">
</t>
    </r>
    <r>
      <rPr>
        <rFont val="Calibri"/>
        <b/>
        <color theme="1"/>
        <sz val="11.0"/>
      </rPr>
      <t>Suivi scientifique:</t>
    </r>
    <r>
      <rPr>
        <rFont val="Calibri"/>
        <color theme="1"/>
        <sz val="11.0"/>
      </rPr>
      <t xml:space="preserve">
</t>
    </r>
    <r>
      <rPr>
        <rFont val="Calibri"/>
        <b/>
        <color theme="1"/>
        <sz val="11.0"/>
      </rPr>
      <t>Animation régionale:</t>
    </r>
    <r>
      <rPr>
        <rFont val="Calibri"/>
        <color theme="1"/>
        <sz val="11.0"/>
      </rPr>
      <t xml:space="preserve">
</t>
    </r>
    <r>
      <rPr>
        <rFont val="Calibri"/>
        <b/>
        <color theme="1"/>
        <sz val="11.0"/>
      </rPr>
      <t xml:space="preserve">Correspondants départementaux:
</t>
    </r>
    <r>
      <rPr>
        <rFont val="Calibri"/>
        <color theme="1"/>
        <sz val="11.0"/>
      </rPr>
      <t xml:space="preserve">
</t>
    </r>
    <r>
      <rPr>
        <rFont val="Calibri"/>
        <b/>
        <color theme="1"/>
        <sz val="11.0"/>
      </rPr>
      <t>Courriel du réseau:</t>
    </r>
    <r>
      <rPr>
        <rFont val="Calibri"/>
        <color theme="1"/>
        <sz val="11.0"/>
      </rPr>
      <t xml:space="preserve">
</t>
    </r>
  </si>
  <si>
    <t>Protocole</t>
  </si>
  <si>
    <t>Matériel</t>
  </si>
  <si>
    <t>Utilisation</t>
  </si>
  <si>
    <t>Zones de suivi</t>
  </si>
  <si>
    <t>Départements</t>
  </si>
  <si>
    <t>75, 77, 78, 91, 92, 93, 94, 95</t>
  </si>
  <si>
    <t>Type de suivi</t>
  </si>
  <si>
    <t>Saisie/Validation des données</t>
  </si>
  <si>
    <t>Diffusion des données</t>
  </si>
  <si>
    <t>texte</t>
  </si>
  <si>
    <t>url</t>
  </si>
  <si>
    <t>Partenariats</t>
  </si>
  <si>
    <t>Temporalité</t>
  </si>
  <si>
    <t>J</t>
  </si>
  <si>
    <t>F</t>
  </si>
  <si>
    <t>M</t>
  </si>
  <si>
    <t>A</t>
  </si>
  <si>
    <t>action 1</t>
  </si>
  <si>
    <t>x</t>
  </si>
  <si>
    <t>action 2</t>
  </si>
  <si>
    <t>action 3</t>
  </si>
  <si>
    <t>S</t>
  </si>
  <si>
    <t>O</t>
  </si>
  <si>
    <t>N</t>
  </si>
  <si>
    <t>D</t>
  </si>
  <si>
    <t>Autres relevés</t>
  </si>
  <si>
    <t>En savoir plus</t>
  </si>
  <si>
    <t>texte du lien</t>
  </si>
  <si>
    <t>url du lien</t>
  </si>
  <si>
    <t>date d'édition</t>
  </si>
  <si>
    <t>Caractérisation des obstacles à l'écoulement</t>
  </si>
  <si>
    <t>variable</t>
  </si>
  <si>
    <t>Le ROE permet d’avoir une information spatialisée sur les obstacles à l’écoulement des cours d’eau d’origine humaine (caractéristiques, usages, gestion). Cette information peut être complétée dans la BDOE.</t>
  </si>
  <si>
    <t>Outil Géobs:
- Consultation: sur demande
- Saisie: Information dispensée par les agents de la DR
- Validation: Correspondants continuité formés</t>
  </si>
  <si>
    <t>Animation
Base de données</t>
  </si>
  <si>
    <t>Animation locale
Saisie
Validation</t>
  </si>
  <si>
    <t>Collecter et animer la collecte d’informations objectives sur le nombre, la localisation et les caractéristiques des obstacles à l’écoulement sur les cours d’eau</t>
  </si>
  <si>
    <r>
      <rPr>
        <rFont val="Calibri"/>
        <b/>
        <color theme="1"/>
        <sz val="11.0"/>
      </rPr>
      <t>Animation nationale:</t>
    </r>
    <r>
      <rPr>
        <rFont val="Calibri"/>
        <color theme="1"/>
        <sz val="11.0"/>
      </rPr>
      <t xml:space="preserve">
Karl KREUTZENBERGER
</t>
    </r>
    <r>
      <rPr>
        <rFont val="Calibri"/>
        <b/>
        <color theme="1"/>
        <sz val="11.0"/>
      </rPr>
      <t>Animation régionale:</t>
    </r>
    <r>
      <rPr>
        <rFont val="Calibri"/>
        <color theme="1"/>
        <sz val="11.0"/>
      </rPr>
      <t xml:space="preserve">
Cédric MONDY
</t>
    </r>
    <r>
      <rPr>
        <rFont val="Calibri"/>
        <b/>
        <color theme="1"/>
        <sz val="11.0"/>
      </rPr>
      <t xml:space="preserve">Correspondants départementaux:
</t>
    </r>
    <r>
      <rPr>
        <rFont val="Calibri"/>
        <color theme="1"/>
        <sz val="11.0"/>
      </rPr>
      <t xml:space="preserve">PPC:
77: Cyrille BOST
78-95: Angélique EGLOFF
91: Sébastien LANGUILLE
</t>
    </r>
    <r>
      <rPr>
        <rFont val="Calibri"/>
        <b/>
        <color theme="1"/>
        <sz val="11.0"/>
      </rPr>
      <t>Assistance:</t>
    </r>
    <r>
      <rPr>
        <rFont val="Calibri"/>
        <color theme="1"/>
        <sz val="11.0"/>
      </rPr>
      <t xml:space="preserve">
</t>
    </r>
    <r>
      <rPr>
        <rFont val="Calibri"/>
        <color theme="1"/>
        <sz val="10.0"/>
      </rPr>
      <t>assistance.geobs@ofb.gouv.fr</t>
    </r>
  </si>
  <si>
    <t>Elaboration d’un référentiel national et un socle commun d’information. Estimer la pression ouvrage sur les cours d’eau.
Suivi des politiques de restauration de la continuité écologique
Calcul d’indicateurs de continuité écologique</t>
  </si>
  <si>
    <t>Caractérisation physique des ouvrages et de leurs annexes (dispositifs de franchissement...)
Caractérisation de leurs usages et modes de gestion
Animation du réseau de partenaires</t>
  </si>
  <si>
    <t>- Fiche terrain
- GPS
- Appareil photo
- Mire ou autre équipement permettant de mesurer la hauteur de chute</t>
  </si>
  <si>
    <t>Opportuniste ou plannifié</t>
  </si>
  <si>
    <t>Remontée de données des partenaires
Saisie sur GéObs (https://geobs.eaufrance.fr/)
Validation obligatoire par un agent de l’OFB disposant du profil validation</t>
  </si>
  <si>
    <t>Catalogue de données du Sandre</t>
  </si>
  <si>
    <t>https://www.sandre.eaufrance.fr/atlas/srv/fre/catalog.search#/metadata/59057026-b40c-4cf9-9e3e-7296e0aa1a78</t>
  </si>
  <si>
    <t>Agence de l’eau
DRIEAT
Syndicats de rivière
Fédérations de pêche
Collectivités</t>
  </si>
  <si>
    <t>hauteur de chute</t>
  </si>
  <si>
    <t>inventaire</t>
  </si>
  <si>
    <t>A l'étiage pour la caractérisation des hauteurs de chute</t>
  </si>
  <si>
    <t>La continuité écologique des cours d'eau</t>
  </si>
  <si>
    <t>https://www.ofb.gouv.fr/la-continuite-ecologique-des-cours-deau</t>
  </si>
  <si>
    <t>Bilans (serveur DR)</t>
  </si>
  <si>
    <t>file://ad.intra/dfs/COMMUNS/REGIONS/IDF/DR/05_CONNAISSANCE/ROE/04_Bilans</t>
  </si>
  <si>
    <t>Dataviz nationale</t>
  </si>
  <si>
    <t>https://professionnels.ofb.fr/fr/doc-dataviz/dataviz-mieux-connaitre-ouvrages-qui-jalonnent-nos-cours-deau</t>
  </si>
  <si>
    <t>La méthode ICE</t>
  </si>
  <si>
    <t>https://professionnels.ofb.fr/fr/node/387</t>
  </si>
  <si>
    <t>Observatoire national des étiages (ONDE)</t>
  </si>
  <si>
    <t>&lt; 5mn/station</t>
  </si>
  <si>
    <t>L’Observatoire national des étiages (ONDE), mis en place en 2012, est un dispositif complémentaire des stations hydrométriques. Les observations réalisées sont utiles aux pouvoirs publics pour la gestion de la ressource en eau en période de sécheresse, afin de limiter les impacts sur la faune et la flore aquatiques. Onde caractérise les étiages estivaux par l’observation du niveau d’écoulement de petits cours d’eau.</t>
  </si>
  <si>
    <t>Information sur le protocole terrain
Droit de saisie à la demande</t>
  </si>
  <si>
    <t>Animation &amp; Communication
Fourniture d’éléments techniques sur la sécheresse
Gestion des données</t>
  </si>
  <si>
    <t>Coordination
Synthèse des données
Contribution au BSH</t>
  </si>
  <si>
    <t>Observation
Saisie des données
Diffusion et présentation des données en CRE
Intégration de ONDE dans les ACS</t>
  </si>
  <si>
    <t>Apprécier et suivre l’évolution des conditions d’écoulement.
Aider à l’anticipation et à la gestion des situations de crise.</t>
  </si>
  <si>
    <r>
      <rPr>
        <rFont val="Calibri"/>
        <b/>
        <color theme="1"/>
        <sz val="11.0"/>
      </rPr>
      <t>Animation nationale:</t>
    </r>
    <r>
      <rPr>
        <rFont val="Calibri"/>
        <color theme="1"/>
        <sz val="11.0"/>
      </rPr>
      <t xml:space="preserve">
Céline NOWAK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Cyrille BOST
78-95: Paul RIVAUD
91: Alice PACAUD
</t>
    </r>
    <r>
      <rPr>
        <rFont val="Calibri"/>
        <b/>
        <color theme="1"/>
        <sz val="11.0"/>
      </rPr>
      <t>Assistance:</t>
    </r>
    <r>
      <rPr>
        <rFont val="Calibri"/>
        <color theme="1"/>
        <sz val="11.0"/>
      </rPr>
      <t xml:space="preserve">
assistance.onde@ofb.gouv.fr</t>
    </r>
  </si>
  <si>
    <t>Point de situation sur les secteurs en étiage lors des comités ressource en eau (CRE).
Les seuils de déclenchement des mesures de restriction en eau peuvent s’appuyer sur ces observations.
Contribution aux Bulletins de Situation Hydrologique (BSH): donnée complémentaire pour caractériser la situation hydrologique d’un territoire.</t>
  </si>
  <si>
    <t>Observation visuelle selon les modalités suivantes:
∙ Ecoulement visible (acceptable ou faible)
∙ Ecoulement non visible
∙ Assec
⚠️ L’appréciation peut varier selon les observateurs.</t>
  </si>
  <si>
    <t>Catalogue des stations (si disponible)</t>
  </si>
  <si>
    <t>77, 78, 91, 94, 95</t>
  </si>
  <si>
    <t>Stations fixes représentatives des situations hydrologiques des petits cours d’eau (rangs de Strahler 1 à 4) d’un département
60 stations en Ile-de-France</t>
  </si>
  <si>
    <t>Saisie des observations sur https://onde.ofb.fr avant la fin du mois de l’observation</t>
  </si>
  <si>
    <t>Site officiel</t>
  </si>
  <si>
    <t>http://www.onde.eaufrance.fr/</t>
  </si>
  <si>
    <t>API Hubeau</t>
  </si>
  <si>
    <t>https://hubeau.eaufrance.fr/page/api-ecoulement</t>
  </si>
  <si>
    <t>DRIEAT/DDT</t>
  </si>
  <si>
    <t>Catalogue de données OFB</t>
  </si>
  <si>
    <t>https://data.ofb.fr/catalogue/data-eaufrance/fre/catalog.search#/metadata/1006fb89-6dfe-4063-b601-0c510ad31077</t>
  </si>
  <si>
    <t>Tableau de bord interne (NE PAS DIFFUSER)</t>
  </si>
  <si>
    <t>https://ofb-idf.github.io/PRR_ONDE/</t>
  </si>
  <si>
    <t>complémentaire</t>
  </si>
  <si>
    <t>usuel</t>
  </si>
  <si>
    <t>ROE</t>
  </si>
  <si>
    <t>Suivi usuel: 1 fois par mois, le 25 (+/- 2 jours)
Suivi complémentaire: en fonction des conditions hydrologiques</t>
  </si>
  <si>
    <t>Plaquette de présentation (Serveur DR)</t>
  </si>
  <si>
    <t>file://ad.intra/dfs/COMMUNS/REGIONS/IDF/DR/05_CONNAISSANCE/ONDE/01_Documentation/ONDE_fiche%20technique.pdf</t>
  </si>
  <si>
    <t>Gestion quantitative de l'eau et sécheresses (intranet)</t>
  </si>
  <si>
    <t>https://intranet.ofb.fr/gestion-quantitative-de-leau-et-des-secheresses</t>
  </si>
  <si>
    <t>La gestion de la sécheresse en 8 questions-réponses</t>
  </si>
  <si>
    <t>https://www.ofb.gouv.fr/la-gestion-de-la-secheresse-en-8-questions-reponses</t>
  </si>
  <si>
    <t>Fiches de synthèse de l'impact du manque d'eau sur la biodiversité (intranet)</t>
  </si>
  <si>
    <t>https://intranet.ofb.fr/sites/default/files/Ressources/Th%C3%A9matiques/s%C3%A9cheresse/Fiches%20techniques_manquedeau_faune%20aquatique.pdf</t>
  </si>
  <si>
    <t>https://professionnels.ofb.fr/fr/doc-dataviz/dataviz-lassechement-estival-cours-deau-metropole-2012-2022</t>
  </si>
  <si>
    <t>Bulletin de suivi hydrologique d'Île-de-France</t>
  </si>
  <si>
    <t>https://www.drieat.ile-de-france.developpement-durable.gouv.fr/bulletin-de-suivi-hydrologique-d-ile-de-france-r4864.html</t>
  </si>
  <si>
    <t>Réseau Bécasse</t>
  </si>
  <si>
    <t>Croule: 2h
Baguage: variable</t>
  </si>
  <si>
    <t>Croule: 1-2
Baguage: au moins 2</t>
  </si>
  <si>
    <t>La Bécasse des bois (Scolopax rusticola) est un limicole forestier, migrateur dont une part des effectifs hiverne en France, et chassable de l’ouverture générale jusqu’au 20 février. Le réseau Bécasse collecte des informations sur l’état de la population des Bécasses des bois en France au moyen de plusieurs suivis.</t>
  </si>
  <si>
    <t>Reconnaissance chants (croule)
Baguage : carte de bagueur (formation spécifique et plus de 10 soirées de baguage encadrées)</t>
  </si>
  <si>
    <t>Animation &amp; Communication
Méthodologie
Gestion des données
Formation</t>
  </si>
  <si>
    <t>Coordination</t>
  </si>
  <si>
    <t>Suivi des points croule
Baguage
Saisie des données</t>
  </si>
  <si>
    <t>Enquête croule (suivi des effectifs nicheurs)
Baguage (suivi des effectifs migrateurs et hivernants)</t>
  </si>
  <si>
    <r>
      <rPr>
        <rFont val="Calibri"/>
        <b/>
        <color theme="1"/>
        <sz val="11.0"/>
      </rPr>
      <t>Animation nationale:</t>
    </r>
    <r>
      <rPr>
        <rFont val="Calibri"/>
        <color theme="1"/>
        <sz val="11.0"/>
      </rPr>
      <t xml:space="preserve">
Maxime PASSERAULT
</t>
    </r>
    <r>
      <rPr>
        <rFont val="Calibri"/>
        <b/>
        <color theme="1"/>
        <sz val="11.0"/>
      </rPr>
      <t>Suivi scientifique:</t>
    </r>
    <r>
      <rPr>
        <rFont val="Calibri"/>
        <color theme="1"/>
        <sz val="11.0"/>
      </rPr>
      <t xml:space="preserve">
Kévin LE REST
</t>
    </r>
    <r>
      <rPr>
        <rFont val="Calibri"/>
        <b/>
        <color theme="1"/>
        <sz val="11.0"/>
      </rPr>
      <t>Animation régionale:</t>
    </r>
    <r>
      <rPr>
        <rFont val="Calibri"/>
        <color theme="1"/>
        <sz val="11.0"/>
      </rPr>
      <t xml:space="preserve">
Samuel DEMBSKI
</t>
    </r>
    <r>
      <rPr>
        <rFont val="Calibri"/>
        <b/>
        <color theme="1"/>
        <sz val="11.0"/>
      </rPr>
      <t>Courriel du réseau:</t>
    </r>
    <r>
      <rPr>
        <rFont val="Calibri"/>
        <color theme="1"/>
        <sz val="11.0"/>
      </rPr>
      <t xml:space="preserve">
reseau.becasse@ofb.gouv.fr</t>
    </r>
  </si>
  <si>
    <t>Evaluer l’évolution démographique de l’espèce
Identifier et quantifier les mécanismes influençant cette démographie
Proposer des mesures de gestion d’une espèce exploitée</t>
  </si>
  <si>
    <t>Croule: recherche et écoute de mâles chanteurs. L’observateur doit être en place 30 mn avant le coucher du soleil et rester pendant deux heures. Tous les contacts visuels ou auditifs (en précisant l’horaire de chacun) durant cette période doivent être notés. Privilégier des conditions météorologiques favorables: pas de pluie, pas de vent, pas d’orage.
Baguage: les opérations capture-marquage sont réalisées de nuit. Ne pas éblouir les oiseaux en vol ! Les bagueurs doivent réaliser au moins 9 soirées par saison.
Rappel des consignes de sécurité: ne pas sortir par temps d’orage, ni s’apporcher des lignes électriques !</t>
  </si>
  <si>
    <t>Croule:
∙ montre, jumelles, torche
∙ fiche terrain
Baguage:
∙ épuisette
∙ matériel de baguage</t>
  </si>
  <si>
    <t>77, 78, 91, 95</t>
  </si>
  <si>
    <t>Croule: le point d’écoute est défini comme l’ouverture (plantation, coupe, clairière, etc.) d’une surface minimum de 1 ha, la plus proche du centroïde du carré. Mailles carrées tirées aléatoirement chaque année parmi les habitats susceptibles d’accueillir l’espèce. 600 points d’écoutes sur toute la France ; 15 points en Ile-de-France en 2024.
Baguage: zone définie par le bagueur.</t>
  </si>
  <si>
    <t>Remplissage des fiches de terrain
Croule: saisie des données et transmission des fiches au plus tard le 15 juillet via l’outil https://reseau-becasse.shinyapps.io/enquete-croule/
Baguage: données saisies sur https://becasse.ofb.fr
Que faire en cas de recapture d’une bécasse avec une bague métallique? Transmettre l’information à reseau.becasse@ofb.gouv.fr avec les informations nécessaires</t>
  </si>
  <si>
    <t>Lettres d'information</t>
  </si>
  <si>
    <t>https://professionnels.ofb.fr/fr/node/1273</t>
  </si>
  <si>
    <t>Réunions annuelles du réseau</t>
  </si>
  <si>
    <t>Fédérations de chasse</t>
  </si>
  <si>
    <t>Cartes de répartition et estimations d'abondance</t>
  </si>
  <si>
    <t>Articles techniques</t>
  </si>
  <si>
    <t>croule</t>
  </si>
  <si>
    <t>baguage</t>
  </si>
  <si>
    <t>Observations opportunistes</t>
  </si>
  <si>
    <t>Croule: 1 soirée/maille entre le 15 mai et le 30 juin
Baguage: 3 soirées avant le 10 décembre / 4 soirées entre le 10 décembre et le 20 février / 2 soirées après le 20 février</t>
  </si>
  <si>
    <t>https://professionnels.ofb.fr/fr/reseau-becasse</t>
  </si>
  <si>
    <t>Serveur DR</t>
  </si>
  <si>
    <t>file://ad.intra/dfs/COMMUNS/REGIONS/IDF/DR/05_CONNAISSANCE/Bécasse/</t>
  </si>
  <si>
    <t>Fiche espèce</t>
  </si>
  <si>
    <t>https://professionnels.ofb.fr/fr/doc-fiches-especes/becasse-bois-scolopax-rusticola</t>
  </si>
  <si>
    <t>Protocole de suivi Hivernage (capture et baguage)</t>
  </si>
  <si>
    <t>https://drive.google.com/file/d/1PqClJnFQb2zpZGFF9P2s93YpivuMclmu/view</t>
  </si>
  <si>
    <t>Cahiers d'Habitat Oiseaux</t>
  </si>
  <si>
    <t>https://inpn.mnhn.fr/docs/cahab/fiches/Becasse-desbois.pdf</t>
  </si>
  <si>
    <t>Réseau Loup/Lynx</t>
  </si>
  <si>
    <t>Espèce protégée (convention de Berne), recolonisant progressivement la France, le loup gris (Canis lupus) est encore très peu observé en Ile-de-France. Comme pour tous les territoires en front de colonisation, le réseau Loup est déployé au niveau « Sentinelle » depuis 2017, et différentes procédures peuvent alors être mises en place en cas de signalement ou de détection d’un grand canidé.</t>
  </si>
  <si>
    <t>Formation correspondant de réseau ( 3 jours)
Formation constat de dommage (1,5 jours)</t>
  </si>
  <si>
    <t>Rapportage PNA
Animation &amp; Communication
Méthodologie
Production bilans
Gestion des données</t>
  </si>
  <si>
    <t>Centralisation et analyse des signalements
Saisie des données
Formation</t>
  </si>
  <si>
    <t>Recueil d’indices
Constat de dommages
Cellule de veille</t>
  </si>
  <si>
    <t>Veille
Observations opportunistes et recueil d’indices
Constats de dommages</t>
  </si>
  <si>
    <r>
      <rPr>
        <rFont val="Calibri"/>
        <b/>
        <color theme="1"/>
        <sz val="11.0"/>
      </rPr>
      <t>Animation nationale:</t>
    </r>
    <r>
      <rPr>
        <rFont val="Calibri"/>
        <color theme="1"/>
        <sz val="11.0"/>
      </rPr>
      <t xml:space="preserve">
Nicolas JEAN
</t>
    </r>
    <r>
      <rPr>
        <rFont val="Calibri"/>
        <b/>
        <color theme="1"/>
        <sz val="11.0"/>
      </rPr>
      <t>Animation régionale:</t>
    </r>
    <r>
      <rPr>
        <rFont val="Calibri"/>
        <color theme="1"/>
        <sz val="11.0"/>
      </rPr>
      <t xml:space="preserve">
Samuel DEMBSKI
</t>
    </r>
    <r>
      <rPr>
        <rFont val="Calibri"/>
        <b/>
        <color theme="1"/>
        <sz val="11.0"/>
      </rPr>
      <t xml:space="preserve">Correspondants départementaux:
</t>
    </r>
    <r>
      <rPr>
        <rFont val="Calibri"/>
        <color theme="1"/>
        <sz val="11.0"/>
      </rPr>
      <t xml:space="preserve">PPC: Arnaud LOIZE
77: Corinne REVEL/Julien CURE
78-95: Estelle DEBOST
91: Philippe TURQUIN
</t>
    </r>
    <r>
      <rPr>
        <rFont val="Calibri"/>
        <b/>
        <color theme="1"/>
        <sz val="11.0"/>
      </rPr>
      <t>Courriel du réseau:</t>
    </r>
    <r>
      <rPr>
        <rFont val="Calibri"/>
        <color theme="1"/>
        <sz val="11.0"/>
      </rPr>
      <t xml:space="preserve">
</t>
    </r>
    <r>
      <rPr>
        <rFont val="Calibri"/>
        <color theme="1"/>
        <sz val="10.0"/>
      </rPr>
      <t>reseau.loup-lynx@ofb.gouv.fr</t>
    </r>
  </si>
  <si>
    <t>Les données contribuent à la mise en oeuvre du PNA Loup notamment pour l’estimation annuelle de l’effectif de loups en France. Elles sont également valorisées dans les flash infos loup, les bilans saisonniers ou annuels et contribuent à de nombreux travaux scientifiques. Tout cela permet de mieux connaître la population de loups (aire de répartition, démographie) et de suivre son évolution afin d’accompagner les acteurs et d’aider à la mise en place de mesures de protection.</t>
  </si>
  <si>
    <t>9 « fiches indices » liées chacune à un type d’évènement (observation visuelle, photo, empreintes/piste, excrément/poils, hurlement, cadavre de proie sauvage, cadavre de proie domestique, urine/sang, cadavre) sont disponibles et doivent être renseignées par le correspondant après entretien avec l’observateur.
La localisation précise (coordonnées géographiques) de l’observation est systématiquement relevée.
Stockage des prélèvements de matériel biologique dans un congélateur spécifique. Eviter la congélation/décongélation pour les analyses ADN. Délai de 48h max pour analyse de cadavre.</t>
  </si>
  <si>
    <t>Pour chaque signalement, prendre le kit matériel adapté selon la situation (cf. matériel détaillé pour chaque cas dans le guide réflexe).
De manière systématique prévoir:
fiche adaptée, GPS, appareil photo.
Pour le prélèvement de matériel biologique prévoir:
sac de récupération d’indice, feutre indélébile, gants, scalpel, masque, gel hydroalcoolique.</t>
  </si>
  <si>
    <t>Opportuniste</t>
  </si>
  <si>
    <t>Le correspondant départemental complète la ou les fiches indices adéquates à partir du témoignage de l’observateur et fournit une carte de localisation, avec si possible des coordonnées GPS et tout élément pertinent (photo/vidéo, échantillons).
Transmettre les éléments à l’animateur régional du réseau pour expertise.
Classement de l’évènement après analyse, et transmission du résultat à la DDT par le correspondant départemental.</t>
  </si>
  <si>
    <t>Carte des indices de présence</t>
  </si>
  <si>
    <t>https://www.loupfrance.fr/carte-des-indices-de-presence-transmis-au-reseau-loup-lynx/</t>
  </si>
  <si>
    <t>DRIEAT/DDT
Préfectures</t>
  </si>
  <si>
    <t>SAGIR</t>
  </si>
  <si>
    <t>sur signalement</t>
  </si>
  <si>
    <t>Site d'information</t>
  </si>
  <si>
    <t>https://www.loupfrance.fr/</t>
  </si>
  <si>
    <t>file://ad.intra/dfs/COMMUNS/REGIONS/IDF/DR/05_CONNAISSANCE/Loup</t>
  </si>
  <si>
    <t>Plan loup</t>
  </si>
  <si>
    <t>https://agriculture.gouv.fr/plan-loup-un-nouveau-cadre-national-dactions-pour-renforcer-la-coexistence-du-loup-et-des-activites</t>
  </si>
  <si>
    <t>Guide réflexe (serveur DR)</t>
  </si>
  <si>
    <t>file://ad.intra/dfs/COMMUNS/REGIONS/IDF/DR/05_CONNAISSANCE/Loup/Guide%20r%C3%A9flexe%20r%C3%A9seau%20Loup%20Lynx_DRIDF_v2.4.pdf</t>
  </si>
  <si>
    <t>Réseau Petits et Méso-Carnivores</t>
  </si>
  <si>
    <t>Le réseau Petits et mésocarnivores (PMC) suit l’évolution de la répartition des populations de 14 espèces de carnivores en France métropolitaine, aux statuts règlementaires et de conservation variés.</t>
  </si>
  <si>
    <t>Formation de 3 jours sur les petits et moyens carnivores et l’utilisation de l’outil rezo-pmcc</t>
  </si>
  <si>
    <t>Animation
Formation
Gestion des bases de données</t>
  </si>
  <si>
    <t>Observations
Recueil de signalement
Saisie des données</t>
  </si>
  <si>
    <t>- Suivre l’évolution de l’aire de répartitions des 14 espèces, la dynamique de certaines populations et améliorer les connaissances sur leur écologie.
- Former et partager les connaissances sur l’écologie de ces espèces.
- Apporter une expertise technique et des conseils pour la gestion des espèces, évaluer la mise en œuvre des règlementations.</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</si>
  <si>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Laurence HENRY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PPC:
77: Anne-Gaëlle BLANC
78-95: Jennifer BONHOMME
91: Cyril KLEINPRINZ</t>
    </r>
  </si>
  <si>
    <t>- Rapportages européens (DHFF, EEE)
- Listes rouges de l’UICN
- Classement ‘Espèces susceptibles d’occasionner des dégâts (ESOD)’</t>
  </si>
  <si>
    <t>En général:
- Accès à l’outil Rezo-PMCC (appli smartphone ou site internet)
Prélèvement tissu pour analyse génétique:
- kit de prélèvement PMCC (gants, tube Eppendorf, alcool, ciseaux)
- fiche adaptée</t>
  </si>
  <si>
    <t>Saisie des observations sur l’application Rezo-PMCC
Pour les espèces d’identification délicate ou en limite/en dehors de leur aire de distribution: validation manuelle, utilisation possible de la génétique</t>
  </si>
  <si>
    <t>Articles de recherche</t>
  </si>
  <si>
    <t>Portail cartographique</t>
  </si>
  <si>
    <t>https://professionnels.ofb.fr/fr/node/1089</t>
  </si>
  <si>
    <t>Autres observations opportunistes</t>
  </si>
  <si>
    <t>Réseau PMCC</t>
  </si>
  <si>
    <t>https://professionnels.ofb.fr/fr/reseau-petits-meso-carnivores</t>
  </si>
  <si>
    <t>Rezo PMCC</t>
  </si>
  <si>
    <t>http://geo.ofb.fr/rezopmcc</t>
  </si>
  <si>
    <t>file://ad.intra/dfs/COMMUNS/REGIONS/IDF/DR/05_CONNAISSANCE/PMC</t>
  </si>
  <si>
    <t>Suivi du Chat forestier</t>
  </si>
  <si>
    <t>1/2 journée</t>
  </si>
  <si>
    <t>Le chat forestier (Felis sylvestris) fait l'objet d'une protection nationale depuis 1976. La confusion avec le chat domestique est fréquente.
Son suivi au niveau national  est réalisé de manière opportuniste dans le cadre du réseau PMCC (e.g. observations, mortalité routière). 
En Île-de-France, ce suivi opportuniste est complété par une étude dédiée.</t>
  </si>
  <si>
    <t>Formation de 3 jours sur les petits et moyens carnivores et l'utilisation de l'outil rezo-pmcc</t>
  </si>
  <si>
    <t>Animation
Validation des observations
Analyses génétiques
Base de données</t>
  </si>
  <si>
    <t>Coordination
Valorisation</t>
  </si>
  <si>
    <t>Prospections
Recueil de signalement
Saisie des données</t>
  </si>
  <si>
    <t>Suivi de l'évolution de la répartition et précision des limites de l'aire de répartition en Île-de-France.
Etude de l'hybridation avec le chat domestique.</t>
  </si>
  <si>
    <r>
      <rPr>
        <rFont val="Calibri"/>
        <b/>
        <color theme="1"/>
        <sz val="11.0"/>
      </rPr>
      <t>Suivi scientifique:</t>
    </r>
    <r>
      <rPr>
        <rFont val="Calibri"/>
        <color theme="1"/>
        <sz val="11.0"/>
      </rPr>
      <t xml:space="preserve">
Yoann BRESSAN
Maëlle TEYSSEIRE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Anne-Gaëlle BLANC
91: Cyril KLEINPRINZ
</t>
    </r>
  </si>
  <si>
    <t>Cartes de répartition.
Evaluation du statut de conservation.
Prise en compte de l'espèce dans les politiques de conservation et l'évaluation des continuités écologiques territoriales.</t>
  </si>
  <si>
    <t xml:space="preserve">Signalement de collision:
- Récupération de tissus et envoi pour analyse
Suivi pièges photographiques:
- Pose de dispositifs (piège photo + piège à poil + attractif à base de valériane)
- Relevés des photos et poils éventuels
- Stérilisation du piège à poil et recharge en attractif
</t>
  </si>
  <si>
    <t>Signalement de collision:
- kit de prélèvement PMCC (gants, tube Eppendorf, alcool, ciseaux)
- fiche adaptée
Suivi pièges photographiques:
- pièges photographiques
- brosses métalliques (pièges à poils)
- attractif à base de valériane
- gants, pinces à épiler, enveloppes
- fiche adaptée</t>
  </si>
  <si>
    <t>77, 91</t>
  </si>
  <si>
    <t>Recherche ciblée
Secteurs d'étude d'environ 100km²  comprenant des lisières forestières au contact de prairies. 
Chaque secteur est suivi par un minimum de six dispositifs</t>
  </si>
  <si>
    <t>Saisie des observations sur l'application Rezo-PMCC (pour les observations annexes: saisie sur Rezo-PMCC ou Oison en fonction des espèces)
Transmission des prélèvements à la DRAS pour analyses génétiques
Validation des observations sur photo sur la base du phénotype</t>
  </si>
  <si>
    <t>SINP national</t>
  </si>
  <si>
    <t>https://openobs.mnhn.fr/</t>
  </si>
  <si>
    <t xml:space="preserve">Géonat'IdF (CA: Etude Chat forestier) </t>
  </si>
  <si>
    <t>https://geonature.arb-idf.fr/geonature/#/synthese</t>
  </si>
  <si>
    <t>ONF
ARB
Conseils départementaux (ENS)
Réserve de la Bassée
Ile-de-France Nature
CPIE Boucles de la Marne</t>
  </si>
  <si>
    <t>https://professionnels.ofb.fr/fr/doc-fiches-especes/chat-forestier-felis-silvestris-silvestris</t>
  </si>
  <si>
    <t>SiteAlfresco de l'étude IdF</t>
  </si>
  <si>
    <t>https://ged.ofb.fr/share/page/site/etude-chat-forestier-idf/dashboard</t>
  </si>
  <si>
    <t>Livret de présentation de l'étude IdF</t>
  </si>
  <si>
    <t>https://oai-gem.ofb.fr/exl-php/document-affiche/ofb_recherche_oai/OUVRE_DOC/49974?fic=doc00073302.pdf</t>
  </si>
  <si>
    <t>https://ged.ofb.fr/share/s/sY4zG36QS1aDJ34fKNlrhw</t>
  </si>
  <si>
    <t>Vidéo MNHN</t>
  </si>
  <si>
    <t>https://www.youtube.com/watch?v=UopppCJfUHA</t>
  </si>
  <si>
    <t xml:space="preserve">\\SVFCVIN1\DRIDF\05_CONNAISSANCE\PMC\Chat_Forestier
</t>
  </si>
  <si>
    <t>Suivi du Castor d'Europe</t>
  </si>
  <si>
    <t xml:space="preserve">L'OFB est chargé de suivre l'évolution de la répartition du Castor d'Europe (Castor fiber), espèce protégée en France depuis 1968, en s'appuyant sur un réseau de correspondant, s'ouvrant progressivement aux partenaires.
L'Île-de-France est située en limite d'aire de répartition, la présence de l'espèce étant confirmée sur la rivière Essonne.				
</t>
  </si>
  <si>
    <t>Formation Petit et Méso-Carnivores et Castor
(Formation dommage)</t>
  </si>
  <si>
    <t>Animation
Base de données
Formation</t>
  </si>
  <si>
    <t>Coordination
Remontée des données au national</t>
  </si>
  <si>
    <t>Prospections
(Constats de dommage)</t>
  </si>
  <si>
    <t xml:space="preserve">- Suivre l’évolution spatio-temporelle du Castor européen
- Étudier la structure génétique de la population de Castor européen
- Former des agents constatant les dégâts
- Réaliser des expertises techniques pour les administrations </t>
  </si>
  <si>
    <r>
      <rPr>
        <rFont val="Calibri"/>
        <b/>
        <color theme="1"/>
        <sz val="11.0"/>
      </rPr>
      <t>Animation nationale:</t>
    </r>
    <r>
      <rPr>
        <rFont val="Calibri"/>
        <color theme="1"/>
        <sz val="11.0"/>
      </rPr>
      <t xml:space="preserve">
Paul HUREL
</t>
    </r>
    <r>
      <rPr>
        <rFont val="Calibri"/>
        <b/>
        <color theme="1"/>
        <sz val="11.0"/>
      </rPr>
      <t>Suivi scientifique:</t>
    </r>
    <r>
      <rPr>
        <rFont val="Calibri"/>
        <color theme="1"/>
        <sz val="11.0"/>
      </rPr>
      <t xml:space="preserve">
Yoann BRESSAN
</t>
    </r>
    <r>
      <rPr>
        <rFont val="Calibri"/>
        <b/>
        <color theme="1"/>
        <sz val="11.0"/>
      </rPr>
      <t>Animation régionale:</t>
    </r>
    <r>
      <rPr>
        <rFont val="Calibri"/>
        <color theme="1"/>
        <sz val="11.0"/>
      </rPr>
      <t xml:space="preserve">
Cédric MONDY
</t>
    </r>
    <r>
      <rPr>
        <rFont val="Calibri"/>
        <b/>
        <color theme="1"/>
        <sz val="11.0"/>
      </rPr>
      <t>Correspondants départementaux:</t>
    </r>
    <r>
      <rPr>
        <rFont val="Calibri"/>
        <color theme="1"/>
        <sz val="11.0"/>
      </rPr>
      <t xml:space="preserve">
77: Cyrille BOST
91: Cyril KLEINPRINZ
</t>
    </r>
    <r>
      <rPr>
        <rFont val="Calibri"/>
        <b/>
        <color theme="1"/>
        <sz val="11.0"/>
      </rPr>
      <t>Courriel du réseau:</t>
    </r>
    <r>
      <rPr>
        <rFont val="Calibri"/>
        <color theme="1"/>
        <sz val="11.0"/>
      </rPr>
      <t xml:space="preserve">
reseau.castor@ofb.gouv.fr</t>
    </r>
  </si>
  <si>
    <t>- Rapportage de la Directive européenne Habitat Faune Flore
- Régulation du piégeage près des cours d'eau colonisés
- Apport de connaissances (enquêtes) sur les caractéristiques de l'espèce et de ses aménagements, notamment pour la gestion des conflits</t>
  </si>
  <si>
    <t>Recherche d'indices de présence (bois coupé, écorçage, hutte…) en prospection sur l'eau et à pied en berge le long d'un linéaire de cours d'eau.
La nature et la localisation des indices sont reportés sur une fiche terrain</t>
  </si>
  <si>
    <t>- embarquation (ex. kayak)
- gilet de sauvetage
- jumelles
- appareil photo
- GPS</t>
  </si>
  <si>
    <t>Prospection de linéaires de cours d'eau à la recherche d'indices de présence</t>
  </si>
  <si>
    <t>Observations opportunistes: Saisie dans l'application Rezo PMCC
Remplissage des fiches terrains
Bancarisation régionale
Transmission au national qui effectue une validation et consolidation nationale des données</t>
  </si>
  <si>
    <t>Carte nationale de présence</t>
  </si>
  <si>
    <t>https://carmen.carmencarto.fr/38/Castor.map</t>
  </si>
  <si>
    <t>Conseils départementaux (ENS)
Syndicats de rivière</t>
  </si>
  <si>
    <t>ROE
Observations opportunistes</t>
  </si>
  <si>
    <t>Prospections préférentiellement hivernales avant la reprise de la végétation</t>
  </si>
  <si>
    <t>Le réseau Castor</t>
  </si>
  <si>
    <t>https://professionnels.ofb.fr/fr/reseau-castor</t>
  </si>
  <si>
    <t>Site du réseau castor IdF</t>
  </si>
  <si>
    <t>https://ged.ofb.fr/share/page/site/dridf-rseau-partenarial-castor/dashboard</t>
  </si>
  <si>
    <t>https://professionnels.ofb.fr/fr/doc-fiches-especes/castor-deurope-castor-fiber</t>
  </si>
  <si>
    <t>https://ged.ofb.fr/share/s/giB4EPFIRPmsQZiGFeYY0A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</si>
</sst>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d\-m"/>
  </numFmts>
  <fonts count="33">
    <font>
      <sz val="11.0"/>
      <color theme="1"/>
      <name val="Calibri"/>
      <scheme val="minor"/>
    </font>
    <font>
      <b/>
      <sz val="14.0"/>
      <color rgb="FF0563C1"/>
      <name val="Calibri"/>
    </font>
    <font/>
    <font>
      <sz val="11.0"/>
      <color theme="1"/>
      <name val="Calibri"/>
    </font>
    <font>
      <sz val="18.0"/>
      <color rgb="FFFFFFFF"/>
      <name val="Calibri"/>
    </font>
    <font>
      <sz val="18.0"/>
      <color theme="0"/>
      <name val="Calibri"/>
    </font>
    <font>
      <b/>
      <sz val="14.0"/>
      <color theme="1"/>
      <name val="Calibri"/>
    </font>
    <font>
      <b/>
      <sz val="11.0"/>
      <color theme="1"/>
      <name val="Calibri"/>
    </font>
    <font>
      <sz val="11.0"/>
      <color rgb="FFFFE599"/>
      <name val="Calibri"/>
    </font>
    <font>
      <sz val="11.0"/>
      <color rgb="FF00FF00"/>
      <name val="Calibri"/>
    </font>
    <font>
      <sz val="11.0"/>
      <color rgb="FF38761D"/>
      <name val="Calibri"/>
    </font>
    <font>
      <sz val="11.0"/>
      <color rgb="FF3D85C6"/>
      <name val="Calibri"/>
    </font>
    <font>
      <sz val="11.0"/>
      <color rgb="FF351C75"/>
      <name val="Calibri"/>
    </font>
    <font>
      <b/>
      <sz val="10.0"/>
      <color rgb="FF000000"/>
      <name val="Calibri"/>
    </font>
    <font>
      <i/>
      <sz val="11.0"/>
      <color theme="1"/>
      <name val="Calibri"/>
    </font>
    <font>
      <b/>
      <sz val="11.0"/>
      <color rgb="FF000000"/>
      <name val="Calibri"/>
    </font>
    <font>
      <sz val="11.0"/>
      <color rgb="FF000000"/>
      <name val="Calibri"/>
    </font>
    <font>
      <b/>
      <sz val="10.0"/>
      <color theme="1"/>
      <name val="Calibri"/>
    </font>
    <font>
      <sz val="11.0"/>
      <color theme="6"/>
      <name val="Calibri"/>
    </font>
    <font>
      <sz val="11.0"/>
      <color rgb="FFA5A5A5"/>
      <name val="Calibri"/>
    </font>
    <font>
      <b/>
      <sz val="11.0"/>
      <color theme="0"/>
      <name val="Calibri"/>
    </font>
    <font>
      <sz val="11.0"/>
      <color rgb="FF0563C1"/>
      <name val="Calibri"/>
    </font>
    <font>
      <u/>
      <sz val="11.0"/>
      <color rgb="FF000000"/>
      <name val="Calibri"/>
    </font>
    <font>
      <b/>
      <sz val="9.0"/>
      <color theme="1"/>
      <name val="Calibri"/>
    </font>
    <font>
      <u/>
      <sz val="11.0"/>
      <color rgb="FF0563C1"/>
      <name val="Calibri"/>
    </font>
    <font>
      <u/>
      <sz val="11.0"/>
      <color rgb="FF0563C1"/>
      <name val="Calibri"/>
    </font>
    <font>
      <sz val="10.0"/>
      <color theme="1"/>
      <name val="Calibri"/>
    </font>
    <font>
      <sz val="10.0"/>
      <color rgb="FF000000"/>
      <name val="Calibri"/>
    </font>
    <font>
      <u/>
      <sz val="11.0"/>
      <color rgb="FF0000FF"/>
      <name val="Calibri"/>
    </font>
    <font>
      <sz val="9.0"/>
      <color theme="1"/>
      <name val="Calibri"/>
    </font>
    <font>
      <u/>
      <sz val="11.0"/>
      <color rgb="FF0563C1"/>
      <name val="Calibri"/>
    </font>
    <font>
      <u/>
      <sz val="11.0"/>
      <color rgb="FF0000FF"/>
      <name val="Calibri"/>
    </font>
    <font>
      <color theme="10"/>
      <name val="Calibri"/>
      <sz val="11.0"/>
      <u val="single"/>
    </font>
  </fonts>
  <fills count="10">
    <fill>
      <patternFill patternType="none"/>
    </fill>
    <fill>
      <patternFill patternType="lightGray"/>
    </fill>
    <fill>
      <patternFill patternType="solid">
        <fgColor rgb="FFFFFFFF"/>
        <bgColor rgb="FFFFFFFF"/>
      </patternFill>
    </fill>
    <fill>
      <patternFill patternType="solid">
        <fgColor theme="8"/>
        <bgColor theme="8"/>
      </patternFill>
    </fill>
    <fill>
      <patternFill patternType="solid">
        <fgColor theme="0"/>
        <bgColor theme="0"/>
      </patternFill>
    </fill>
    <fill>
      <patternFill patternType="solid">
        <fgColor rgb="FFFFE599"/>
        <bgColor rgb="FFFFE599"/>
      </patternFill>
    </fill>
    <fill>
      <patternFill patternType="solid">
        <fgColor rgb="FF00FF00"/>
        <bgColor rgb="FF00FF00"/>
      </patternFill>
    </fill>
    <fill>
      <patternFill patternType="solid">
        <fgColor rgb="FF38761D"/>
        <bgColor rgb="FF38761D"/>
      </patternFill>
    </fill>
    <fill>
      <patternFill patternType="solid">
        <fgColor rgb="FF3D85C6"/>
        <bgColor rgb="FF3D85C6"/>
      </patternFill>
    </fill>
    <fill>
      <patternFill patternType="solid">
        <fgColor rgb="FF351C75"/>
        <bgColor rgb="FF351C75"/>
      </patternFill>
    </fill>
  </fills>
  <borders count="61">
    <border/>
    <border>
      <left style="thick">
        <color rgb="FF0563C1"/>
      </left>
      <top style="thick">
        <color rgb="FF0563C1"/>
      </top>
      <bottom/>
    </border>
    <border>
      <top style="thick">
        <color rgb="FF0563C1"/>
      </top>
      <bottom/>
    </border>
    <border>
      <right style="thick">
        <color rgb="FF0563C1"/>
      </right>
      <top style="thick">
        <color rgb="FF0563C1"/>
      </top>
      <bottom/>
    </border>
    <border>
      <left/>
      <right/>
      <top/>
      <bottom/>
    </border>
    <border>
      <left style="thick">
        <color rgb="FF0563C1"/>
      </left>
      <right/>
      <top/>
      <bottom/>
    </border>
    <border>
      <left/>
      <right style="thick">
        <color rgb="FF0563C1"/>
      </right>
      <top/>
      <bottom/>
    </border>
    <border>
      <left style="thick">
        <color rgb="FF0563C1"/>
      </left>
      <top/>
      <bottom/>
    </border>
    <border>
      <top/>
      <bottom/>
    </border>
    <border>
      <right style="thick">
        <color rgb="FF0563C1"/>
      </right>
      <top/>
      <bottom/>
    </border>
    <border>
      <left style="thick">
        <color rgb="FF0563C1"/>
      </left>
      <top/>
      <bottom style="thick">
        <color rgb="FF0563C1"/>
      </bottom>
    </border>
    <border>
      <top/>
      <bottom style="thick">
        <color rgb="FF0563C1"/>
      </bottom>
    </border>
    <border>
      <right style="thick">
        <color rgb="FF0563C1"/>
      </right>
      <top/>
      <bottom style="thick">
        <color rgb="FF0563C1"/>
      </bottom>
    </border>
    <border>
      <left/>
      <top/>
      <bottom/>
    </border>
    <border>
      <right/>
      <top/>
      <bottom/>
    </border>
    <border>
      <left/>
      <top/>
    </border>
    <border>
      <top/>
    </border>
    <border>
      <right/>
      <top/>
    </border>
    <border>
      <left/>
    </border>
    <border>
      <right/>
    </border>
    <border>
      <left/>
      <bottom/>
    </border>
    <border>
      <bottom/>
    </border>
    <border>
      <right/>
      <bottom/>
    </border>
    <border>
      <left style="medium">
        <color rgb="FF8EAADB"/>
      </left>
      <right/>
      <top/>
      <bottom/>
    </border>
    <border>
      <left/>
      <right style="medium">
        <color rgb="FF8EAADB"/>
      </right>
      <top/>
      <bottom/>
    </border>
    <border>
      <left/>
      <right/>
      <top/>
    </border>
    <border>
      <left/>
      <right/>
      <top/>
      <bottom style="medium">
        <color rgb="FF8EAADB"/>
      </bottom>
    </border>
    <border>
      <left/>
      <right/>
      <bottom/>
    </border>
    <border>
      <left style="medium">
        <color rgb="FF8EAADB"/>
      </left>
      <right/>
      <top style="medium">
        <color rgb="FF8EAADB"/>
      </top>
      <bottom/>
    </border>
    <border>
      <left/>
      <top style="medium">
        <color rgb="FF8EAADB"/>
      </top>
    </border>
    <border>
      <top style="medium">
        <color rgb="FF8EAADB"/>
      </top>
    </border>
    <border>
      <right style="medium">
        <color rgb="FF8EAADB"/>
      </right>
      <top style="medium">
        <color rgb="FF8EAADB"/>
      </top>
    </border>
    <border>
      <right style="medium">
        <color rgb="FF8EAADB"/>
      </right>
    </border>
    <border>
      <left style="medium">
        <color rgb="FF8EAADB"/>
      </left>
    </border>
    <border>
      <left style="medium">
        <color rgb="FF8EAADB"/>
      </left>
      <right style="medium">
        <color rgb="FF8EAADB"/>
      </right>
      <top/>
      <bottom/>
    </border>
    <border>
      <left style="medium">
        <color rgb="FF8EAADB"/>
      </left>
      <right/>
      <top/>
      <bottom style="medium">
        <color rgb="FF8EAADB"/>
      </bottom>
    </border>
    <border>
      <left/>
      <bottom style="medium">
        <color rgb="FF8EAADB"/>
      </bottom>
    </border>
    <border>
      <bottom style="medium">
        <color rgb="FF8EAADB"/>
      </bottom>
    </border>
    <border>
      <right style="medium">
        <color rgb="FF8EAADB"/>
      </right>
      <bottom style="medium">
        <color rgb="FF8EAADB"/>
      </bottom>
    </border>
    <border>
      <left style="medium">
        <color rgb="FF8EAADB"/>
      </left>
      <right style="medium">
        <color rgb="FF8EAADB"/>
      </right>
      <top/>
    </border>
    <border>
      <left style="medium">
        <color rgb="FF8EAADB"/>
      </left>
      <top/>
    </border>
    <border>
      <left/>
      <right style="medium">
        <color rgb="FF8EAADB"/>
      </right>
      <top style="medium">
        <color rgb="FF8EAADB"/>
      </top>
      <bottom/>
    </border>
    <border>
      <left style="medium">
        <color rgb="FF8EAADB"/>
      </left>
      <right style="medium">
        <color rgb="FF8EAADB"/>
      </right>
    </border>
    <border>
      <right style="medium">
        <color rgb="FF8EAADB"/>
      </right>
      <top/>
    </border>
    <border>
      <left style="medium">
        <color rgb="FF8EAADB"/>
      </left>
      <right style="medium">
        <color rgb="FF8EAADB"/>
      </right>
      <bottom style="medium">
        <color rgb="FF8EAADB"/>
      </bottom>
    </border>
    <border>
      <left style="medium">
        <color rgb="FF8EAADB"/>
      </left>
      <bottom style="medium">
        <color rgb="FF8EAADB"/>
      </bottom>
    </border>
    <border>
      <right/>
      <bottom style="medium">
        <color rgb="FF8EAADB"/>
      </bottom>
    </border>
    <border>
      <left/>
      <right/>
      <top style="medium">
        <color rgb="FF8EAADB"/>
      </top>
      <bottom/>
    </border>
    <border>
      <left style="medium">
        <color rgb="FF8EAADB"/>
      </left>
      <top style="medium">
        <color rgb="FF8EAADB"/>
      </top>
      <bottom/>
    </border>
    <border>
      <top style="medium">
        <color rgb="FF8EAADB"/>
      </top>
      <bottom/>
    </border>
    <border>
      <right/>
      <top style="medium">
        <color rgb="FF8EAADB"/>
      </top>
      <bottom/>
    </border>
    <border>
      <right style="medium">
        <color rgb="FF8EAADB"/>
      </right>
      <top/>
      <bottom/>
    </border>
    <border>
      <left style="medium">
        <color rgb="FF8EAADB"/>
      </left>
      <top/>
      <bottom/>
    </border>
    <border>
      <right style="medium">
        <color rgb="FF8EAADB"/>
      </right>
      <bottom/>
    </border>
    <border>
      <left style="medium">
        <color rgb="FF8EAADB"/>
      </left>
      <top/>
      <bottom style="medium">
        <color rgb="FF6FA8DC"/>
      </bottom>
    </border>
    <border>
      <top/>
      <bottom style="medium">
        <color rgb="FF6FA8DC"/>
      </bottom>
    </border>
    <border>
      <right/>
      <top/>
      <bottom style="medium">
        <color rgb="FF6FA8DC"/>
      </bottom>
    </border>
    <border>
      <left/>
      <top/>
      <bottom style="medium">
        <color rgb="FF6FA8DC"/>
      </bottom>
    </border>
    <border>
      <right style="medium">
        <color rgb="FF8EAADB"/>
      </right>
      <top/>
      <bottom style="medium">
        <color rgb="FF6FA8DC"/>
      </bottom>
    </border>
    <border>
      <left style="medium">
        <color rgb="FF8EAADB"/>
      </left>
      <bottom/>
    </border>
    <border>
      <left/>
      <top style="medium">
        <color rgb="FF8EAADB"/>
      </top>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0" fontId="2" numFmtId="0" xfId="0" applyBorder="1" applyFont="1"/>
    <xf borderId="3" fillId="0" fontId="2" numFmtId="0" xfId="0" applyBorder="1" applyFont="1"/>
    <xf borderId="4" fillId="2" fontId="3" numFmtId="0" xfId="0" applyBorder="1" applyFont="1"/>
    <xf borderId="5" fillId="2" fontId="3" numFmtId="0" xfId="0" applyBorder="1" applyFont="1"/>
    <xf borderId="6" fillId="2" fontId="3" numFmtId="0" xfId="0" applyBorder="1" applyFont="1"/>
    <xf borderId="7" fillId="2" fontId="3" numFmtId="0" xfId="0" applyBorder="1" applyFont="1"/>
    <xf borderId="8" fillId="0" fontId="2" numFmtId="0" xfId="0" applyBorder="1" applyFont="1"/>
    <xf borderId="9" fillId="0" fontId="2" numFmtId="0" xfId="0" applyBorder="1" applyFont="1"/>
    <xf borderId="7" fillId="2" fontId="3" numFmtId="0" xfId="0" applyAlignment="1" applyBorder="1" applyFont="1">
      <alignment shrinkToFit="0" wrapText="1"/>
    </xf>
    <xf borderId="5" fillId="2" fontId="3" numFmtId="0" xfId="0" applyAlignment="1" applyBorder="1" applyFont="1">
      <alignment shrinkToFit="0" wrapText="1"/>
    </xf>
    <xf borderId="4" fillId="2" fontId="3" numFmtId="0" xfId="0" applyAlignment="1" applyBorder="1" applyFont="1">
      <alignment shrinkToFit="0" wrapText="1"/>
    </xf>
    <xf borderId="6" fillId="2" fontId="3" numFmtId="0" xfId="0" applyAlignment="1" applyBorder="1" applyFont="1">
      <alignment shrinkToFit="0" wrapText="1"/>
    </xf>
    <xf borderId="10" fillId="2" fontId="3" numFmtId="0" xfId="0" applyAlignment="1" applyBorder="1" applyFont="1">
      <alignment shrinkToFit="0" wrapText="1"/>
    </xf>
    <xf borderId="11" fillId="0" fontId="2" numFmtId="0" xfId="0" applyBorder="1" applyFont="1"/>
    <xf borderId="12" fillId="0" fontId="2" numFmtId="0" xfId="0" applyBorder="1" applyFont="1"/>
    <xf borderId="13" fillId="2" fontId="3" numFmtId="0" xfId="0" applyAlignment="1" applyBorder="1" applyFont="1">
      <alignment shrinkToFit="0" wrapText="1"/>
    </xf>
    <xf borderId="14" fillId="0" fontId="2" numFmtId="0" xfId="0" applyBorder="1" applyFont="1"/>
    <xf borderId="0" fillId="0" fontId="3" numFmtId="0" xfId="0" applyAlignment="1" applyFont="1">
      <alignment horizontal="left" vertical="center"/>
    </xf>
    <xf borderId="0" fillId="0" fontId="3" numFmtId="0" xfId="0" applyFont="1"/>
    <xf borderId="0" fillId="0" fontId="3" numFmtId="0" xfId="0" applyAlignment="1" applyFont="1">
      <alignment vertical="center"/>
    </xf>
    <xf borderId="0" fillId="0" fontId="3" numFmtId="0" xfId="0" applyAlignment="1" applyFont="1">
      <alignment readingOrder="0"/>
    </xf>
    <xf borderId="4" fillId="3" fontId="3" numFmtId="0" xfId="0" applyBorder="1" applyFill="1" applyFont="1"/>
    <xf borderId="15" fillId="3" fontId="4" numFmtId="0" xfId="0" applyAlignment="1" applyBorder="1" applyFont="1">
      <alignment horizontal="center" vertical="center"/>
    </xf>
    <xf borderId="16" fillId="0" fontId="2" numFmtId="0" xfId="0" applyBorder="1" applyFont="1"/>
    <xf borderId="17" fillId="0" fontId="2" numFmtId="0" xfId="0" applyBorder="1" applyFont="1"/>
    <xf borderId="15" fillId="3" fontId="5" numFmtId="0" xfId="0" applyAlignment="1" applyBorder="1" applyFont="1">
      <alignment horizontal="center" vertical="center"/>
    </xf>
    <xf borderId="0" fillId="0" fontId="3" numFmtId="0" xfId="0" applyFont="1"/>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4" fontId="6" numFmtId="0" xfId="0" applyBorder="1" applyFill="1" applyFont="1"/>
    <xf borderId="4" fillId="4" fontId="3" numFmtId="0" xfId="0" applyBorder="1" applyFont="1"/>
    <xf borderId="23" fillId="4" fontId="7" numFmtId="0" xfId="0" applyBorder="1" applyFont="1"/>
    <xf borderId="24" fillId="4" fontId="3" numFmtId="0" xfId="0" applyAlignment="1" applyBorder="1" applyFont="1">
      <alignment shrinkToFit="0" vertical="center" wrapText="1"/>
    </xf>
    <xf borderId="15" fillId="4" fontId="3" numFmtId="0" xfId="0" applyAlignment="1" applyBorder="1" applyFont="1">
      <alignment horizontal="center" vertical="center"/>
    </xf>
    <xf borderId="25" fillId="4" fontId="3" numFmtId="0" xfId="0" applyAlignment="1" applyBorder="1" applyFont="1">
      <alignment horizontal="left" shrinkToFit="0" vertical="center" wrapText="1"/>
    </xf>
    <xf borderId="15" fillId="4" fontId="3" numFmtId="0" xfId="0" applyAlignment="1" applyBorder="1" applyFont="1">
      <alignment horizontal="center" shrinkToFit="0" vertical="center" wrapText="1"/>
    </xf>
    <xf borderId="23" fillId="5" fontId="8" numFmtId="0" xfId="0" applyAlignment="1" applyBorder="1" applyFill="1" applyFont="1">
      <alignment horizontal="center" vertical="top"/>
    </xf>
    <xf borderId="4" fillId="6" fontId="9" numFmtId="0" xfId="0" applyAlignment="1" applyBorder="1" applyFill="1" applyFont="1">
      <alignment horizontal="center" vertical="top"/>
    </xf>
    <xf borderId="4" fillId="7" fontId="10" numFmtId="0" xfId="0" applyAlignment="1" applyBorder="1" applyFill="1" applyFont="1">
      <alignment horizontal="center" vertical="top"/>
    </xf>
    <xf borderId="4" fillId="8" fontId="11" numFmtId="0" xfId="0" applyAlignment="1" applyBorder="1" applyFill="1" applyFont="1">
      <alignment horizontal="center" vertical="top"/>
    </xf>
    <xf borderId="24" fillId="9" fontId="12" numFmtId="0" xfId="0" applyAlignment="1" applyBorder="1" applyFill="1" applyFont="1">
      <alignment horizontal="center" shrinkToFit="0" vertical="center" wrapText="1"/>
    </xf>
    <xf borderId="26" fillId="4" fontId="3" numFmtId="0" xfId="0" applyBorder="1" applyFont="1"/>
    <xf borderId="27" fillId="0" fontId="2" numFmtId="0" xfId="0" applyBorder="1" applyFont="1"/>
    <xf borderId="23" fillId="4" fontId="13" numFmtId="0" xfId="0" applyAlignment="1" applyBorder="1" applyFont="1">
      <alignment horizontal="center" vertical="top"/>
    </xf>
    <xf borderId="4" fillId="4" fontId="13" numFmtId="0" xfId="0" applyAlignment="1" applyBorder="1" applyFont="1">
      <alignment horizontal="center" vertical="top"/>
    </xf>
    <xf borderId="24" fillId="4" fontId="13" numFmtId="0" xfId="0" applyAlignment="1" applyBorder="1" applyFont="1">
      <alignment horizontal="center" shrinkToFit="0" vertical="center" wrapText="1"/>
    </xf>
    <xf borderId="28" fillId="4" fontId="7" numFmtId="0" xfId="0" applyAlignment="1" applyBorder="1" applyFont="1">
      <alignment vertical="top"/>
    </xf>
    <xf borderId="29" fillId="4" fontId="3" numFmtId="0" xfId="0" applyAlignment="1" applyBorder="1" applyFont="1">
      <alignment horizontal="left" shrinkToFit="0" vertical="top" wrapText="1"/>
    </xf>
    <xf borderId="30" fillId="0" fontId="2" numFmtId="0" xfId="0" applyBorder="1" applyFont="1"/>
    <xf borderId="31" fillId="0" fontId="2" numFmtId="0" xfId="0" applyBorder="1" applyFont="1"/>
    <xf borderId="23" fillId="4" fontId="3" numFmtId="0" xfId="0" applyBorder="1" applyFont="1"/>
    <xf borderId="23" fillId="4" fontId="7" numFmtId="0" xfId="0" applyAlignment="1" applyBorder="1" applyFont="1">
      <alignment vertical="top"/>
    </xf>
    <xf borderId="32" fillId="0" fontId="2" numFmtId="0" xfId="0" applyBorder="1" applyFont="1"/>
    <xf borderId="24" fillId="4" fontId="3" numFmtId="0" xfId="0" applyBorder="1" applyFont="1"/>
    <xf borderId="4" fillId="4" fontId="7" numFmtId="0" xfId="0" applyBorder="1" applyFont="1"/>
    <xf borderId="33" fillId="0" fontId="3" numFmtId="0" xfId="0" applyAlignment="1" applyBorder="1" applyFont="1">
      <alignment horizontal="left" shrinkToFit="0" vertical="top" wrapText="1"/>
    </xf>
    <xf borderId="34" fillId="4" fontId="14" numFmtId="0" xfId="0" applyBorder="1" applyFont="1"/>
    <xf borderId="13" fillId="4" fontId="14" numFmtId="0" xfId="0" applyAlignment="1" applyBorder="1" applyFont="1">
      <alignment horizontal="left"/>
    </xf>
    <xf borderId="33" fillId="0" fontId="2" numFmtId="0" xfId="0" applyBorder="1" applyFont="1"/>
    <xf borderId="35" fillId="4" fontId="7" numFmtId="0" xfId="0" applyAlignment="1" applyBorder="1" applyFont="1">
      <alignment vertical="top"/>
    </xf>
    <xf borderId="36" fillId="0" fontId="2" numFmtId="0" xfId="0" applyBorder="1" applyFont="1"/>
    <xf borderId="37" fillId="0" fontId="2" numFmtId="0" xfId="0" applyBorder="1" applyFont="1"/>
    <xf borderId="38" fillId="0" fontId="2" numFmtId="0" xfId="0" applyBorder="1" applyFont="1"/>
    <xf borderId="39" fillId="4" fontId="3" numFmtId="0" xfId="0" applyAlignment="1" applyBorder="1" applyFont="1">
      <alignment horizontal="left" shrinkToFit="0" vertical="top" wrapText="1"/>
    </xf>
    <xf borderId="40" fillId="4" fontId="3" numFmtId="0" xfId="0" applyAlignment="1" applyBorder="1" applyFont="1">
      <alignment horizontal="left" shrinkToFit="0" vertical="top" wrapText="1"/>
    </xf>
    <xf borderId="28" fillId="2" fontId="7" numFmtId="0" xfId="0" applyAlignment="1" applyBorder="1" applyFont="1">
      <alignment vertical="top"/>
    </xf>
    <xf borderId="29" fillId="2" fontId="3" numFmtId="0" xfId="0" applyAlignment="1" applyBorder="1" applyFont="1">
      <alignment horizontal="left" shrinkToFit="0" vertical="top" wrapText="1"/>
    </xf>
    <xf borderId="28" fillId="2" fontId="7" numFmtId="0" xfId="0" applyAlignment="1" applyBorder="1" applyFont="1">
      <alignment shrinkToFit="0" vertical="top" wrapText="1"/>
    </xf>
    <xf borderId="41" fillId="2" fontId="7" numFmtId="0" xfId="0" applyAlignment="1" applyBorder="1" applyFont="1">
      <alignment shrinkToFit="0" vertical="top" wrapText="1"/>
    </xf>
    <xf borderId="42" fillId="0" fontId="2" numFmtId="0" xfId="0" applyBorder="1" applyFont="1"/>
    <xf borderId="23" fillId="2" fontId="7" numFmtId="0" xfId="0" applyAlignment="1" applyBorder="1" applyFont="1">
      <alignment vertical="top"/>
    </xf>
    <xf borderId="40" fillId="2" fontId="3" numFmtId="0" xfId="0" applyAlignment="1" applyBorder="1" applyFont="1">
      <alignment horizontal="left" shrinkToFit="0" vertical="top"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35" fillId="2" fontId="7" numFmtId="0" xfId="0" applyAlignment="1" applyBorder="1" applyFont="1">
      <alignment vertical="top"/>
    </xf>
    <xf borderId="28" fillId="4" fontId="7" numFmtId="0" xfId="0" applyBorder="1" applyFont="1"/>
    <xf borderId="47" fillId="4" fontId="3" numFmtId="0" xfId="0" applyBorder="1" applyFont="1"/>
    <xf borderId="41" fillId="4" fontId="3" numFmtId="0" xfId="0" applyBorder="1" applyFont="1"/>
    <xf borderId="48" fillId="2" fontId="7" numFmtId="0" xfId="0" applyAlignment="1" applyBorder="1" applyFont="1">
      <alignment horizontal="left" vertical="top"/>
    </xf>
    <xf borderId="49" fillId="0" fontId="2" numFmtId="0" xfId="0" applyBorder="1" applyFont="1"/>
    <xf borderId="50" fillId="0" fontId="2" numFmtId="0" xfId="0" applyBorder="1" applyFont="1"/>
    <xf borderId="47" fillId="2" fontId="3" numFmtId="0" xfId="0" applyBorder="1" applyFont="1"/>
    <xf borderId="41" fillId="2" fontId="3" numFmtId="0" xfId="0" applyBorder="1" applyFont="1"/>
    <xf borderId="23" fillId="2" fontId="7" numFmtId="0" xfId="0" applyBorder="1" applyFont="1"/>
    <xf borderId="13" fillId="2" fontId="3" numFmtId="0" xfId="0" applyBorder="1" applyFont="1"/>
    <xf borderId="51" fillId="0" fontId="2" numFmtId="0" xfId="0" applyBorder="1" applyFont="1"/>
    <xf borderId="40" fillId="2" fontId="3" numFmtId="0" xfId="0" applyBorder="1" applyFont="1"/>
    <xf borderId="13" fillId="2" fontId="15" numFmtId="0" xfId="0" applyAlignment="1" applyBorder="1" applyFont="1">
      <alignment horizontal="left" shrinkToFit="0" vertical="top" wrapText="1"/>
    </xf>
    <xf borderId="15" fillId="2" fontId="16" numFmtId="0" xfId="0" applyAlignment="1" applyBorder="1" applyFont="1">
      <alignment horizontal="left" shrinkToFit="0" vertical="top" wrapText="1"/>
    </xf>
    <xf borderId="15" fillId="4" fontId="3" numFmtId="0" xfId="0" applyAlignment="1" applyBorder="1" applyFont="1">
      <alignment horizontal="left" shrinkToFit="0" vertical="center" wrapText="1"/>
    </xf>
    <xf borderId="52" fillId="2" fontId="16" numFmtId="0" xfId="0" applyAlignment="1" applyBorder="1" applyFont="1">
      <alignment shrinkToFit="0" vertical="top" wrapText="1"/>
    </xf>
    <xf borderId="13" fillId="2" fontId="16" numFmtId="0" xfId="0" applyAlignment="1" applyBorder="1" applyFont="1">
      <alignment shrinkToFit="0" vertical="top" wrapText="1"/>
    </xf>
    <xf borderId="28" fillId="2" fontId="7" numFmtId="0" xfId="0" applyBorder="1" applyFont="1"/>
    <xf borderId="47" fillId="2" fontId="7" numFmtId="0" xfId="0" applyAlignment="1" applyBorder="1" applyFont="1">
      <alignment vertical="top"/>
    </xf>
    <xf borderId="4" fillId="2" fontId="7" numFmtId="0" xfId="0" applyAlignment="1" applyBorder="1" applyFont="1">
      <alignment horizontal="center"/>
    </xf>
    <xf borderId="23" fillId="2" fontId="17" numFmtId="0" xfId="0" applyAlignment="1" applyBorder="1" applyFont="1">
      <alignment vertical="top"/>
    </xf>
    <xf borderId="4" fillId="2" fontId="18" numFmtId="0" xfId="0" applyAlignment="1" applyBorder="1" applyFont="1">
      <alignment horizontal="center"/>
    </xf>
    <xf borderId="4" fillId="2" fontId="19" numFmtId="0" xfId="0" applyAlignment="1" applyBorder="1" applyFont="1">
      <alignment horizontal="center"/>
    </xf>
    <xf borderId="53" fillId="0" fontId="2" numFmtId="0" xfId="0" applyBorder="1" applyFont="1"/>
    <xf borderId="54" fillId="2" fontId="16" numFmtId="0" xfId="0" applyAlignment="1" applyBorder="1" applyFont="1">
      <alignment shrinkToFit="0" vertical="top" wrapText="1"/>
    </xf>
    <xf borderId="55" fillId="0" fontId="2" numFmtId="0" xfId="0" applyBorder="1" applyFont="1"/>
    <xf borderId="56" fillId="0" fontId="2" numFmtId="0" xfId="0" applyBorder="1" applyFont="1"/>
    <xf borderId="57" fillId="2" fontId="16" numFmtId="0" xfId="0" applyAlignment="1" applyBorder="1" applyFont="1">
      <alignment shrinkToFit="0" vertical="top" wrapText="1"/>
    </xf>
    <xf borderId="58" fillId="0" fontId="2" numFmtId="0" xfId="0" applyBorder="1" applyFont="1"/>
    <xf borderId="40" fillId="2" fontId="3" numFmtId="0" xfId="0" applyAlignment="1" applyBorder="1" applyFont="1">
      <alignment horizontal="center" shrinkToFit="0" vertical="center" wrapText="1"/>
    </xf>
    <xf borderId="59" fillId="0" fontId="2" numFmtId="0" xfId="0" applyBorder="1" applyFont="1"/>
    <xf borderId="4" fillId="3" fontId="20" numFmtId="0" xfId="0" applyBorder="1" applyFont="1"/>
    <xf borderId="60" fillId="3" fontId="21" numFmtId="0" xfId="0" applyAlignment="1" applyBorder="1" applyFont="1">
      <alignment horizontal="left" shrinkToFit="0" vertical="center" wrapText="1"/>
    </xf>
    <xf borderId="13" fillId="3" fontId="20" numFmtId="0" xfId="0" applyBorder="1" applyFont="1"/>
    <xf borderId="13" fillId="3" fontId="21" numFmtId="0" xfId="0" applyAlignment="1" applyBorder="1" applyFont="1">
      <alignment horizontal="left" shrinkToFit="0" vertical="center" wrapText="1"/>
    </xf>
    <xf borderId="13" fillId="3" fontId="3" numFmtId="0" xfId="0" applyAlignment="1" applyBorder="1" applyFont="1">
      <alignment horizontal="left"/>
    </xf>
    <xf borderId="15" fillId="3" fontId="4" numFmtId="0" xfId="0" applyAlignment="1" applyBorder="1" applyFont="1">
      <alignment horizontal="right" vertical="center"/>
    </xf>
    <xf borderId="13" fillId="2" fontId="22" numFmtId="0" xfId="0" applyAlignment="1" applyBorder="1" applyFont="1">
      <alignment shrinkToFit="0" vertical="top" wrapText="1"/>
    </xf>
    <xf borderId="23" fillId="2" fontId="23" numFmtId="0" xfId="0" applyAlignment="1" applyBorder="1" applyFont="1">
      <alignment vertical="top"/>
    </xf>
    <xf borderId="60" fillId="3" fontId="24" numFmtId="0" xfId="0" applyAlignment="1" applyBorder="1" applyFont="1">
      <alignment horizontal="left" shrinkToFit="0" vertical="center" wrapText="1"/>
    </xf>
    <xf borderId="13" fillId="3" fontId="25" numFmtId="0" xfId="0" applyAlignment="1" applyBorder="1" applyFont="1">
      <alignment horizontal="left" shrinkToFit="0" vertical="center" wrapText="1"/>
    </xf>
    <xf borderId="13" fillId="3" fontId="3" numFmtId="164" xfId="0" applyAlignment="1" applyBorder="1" applyFont="1" applyNumberFormat="1">
      <alignment horizontal="left"/>
    </xf>
    <xf borderId="29" fillId="4" fontId="26" numFmtId="0" xfId="0" applyAlignment="1" applyBorder="1" applyFont="1">
      <alignment horizontal="left" shrinkToFit="0" vertical="top" wrapText="1"/>
    </xf>
    <xf borderId="29" fillId="2" fontId="26" numFmtId="0" xfId="0" applyAlignment="1" applyBorder="1" applyFont="1">
      <alignment horizontal="left" shrinkToFit="0" vertical="top" wrapText="1"/>
    </xf>
    <xf borderId="40" fillId="2" fontId="26" numFmtId="0" xfId="0" applyAlignment="1" applyBorder="1" applyFont="1">
      <alignment horizontal="center" shrinkToFit="0" vertical="center" wrapText="1"/>
    </xf>
    <xf borderId="15" fillId="4" fontId="26" numFmtId="0" xfId="0" applyAlignment="1" applyBorder="1" applyFont="1">
      <alignment horizontal="right" shrinkToFit="0" vertical="center" wrapText="1"/>
    </xf>
    <xf borderId="15" fillId="2" fontId="27" numFmtId="0" xfId="0" applyAlignment="1" applyBorder="1" applyFont="1">
      <alignment horizontal="left" shrinkToFit="0" vertical="top" wrapText="1"/>
    </xf>
    <xf borderId="13" fillId="2" fontId="28" numFmtId="0" xfId="0" applyAlignment="1" applyBorder="1" applyFont="1">
      <alignment shrinkToFit="0" vertical="top" wrapText="1"/>
    </xf>
    <xf borderId="40" fillId="2" fontId="29" numFmtId="0" xfId="0" applyAlignment="1" applyBorder="1" applyFont="1">
      <alignment horizontal="left" shrinkToFit="0" vertical="center" wrapText="1"/>
    </xf>
    <xf borderId="13" fillId="3" fontId="21" numFmtId="0" xfId="0" applyAlignment="1" applyBorder="1" applyFont="1">
      <alignment horizontal="left" readingOrder="0" shrinkToFit="0" vertical="center" wrapText="1"/>
    </xf>
    <xf borderId="13" fillId="3" fontId="30" numFmtId="0" xfId="0" applyAlignment="1" applyBorder="1" applyFont="1">
      <alignment horizontal="left" readingOrder="0" shrinkToFit="0" vertical="center" wrapText="1"/>
    </xf>
    <xf borderId="13" fillId="3" fontId="31" numFmtId="0" xfId="0" applyAlignment="1" applyBorder="1" applyFont="1">
      <alignment horizontal="left" readingOrder="0" shrinkToFit="0" vertical="center" wrapText="1"/>
    </xf>
    <xf borderId="15" fillId="4" fontId="3" numFmtId="165" xfId="0" applyAlignment="1" applyBorder="1" applyFont="1" applyNumberFormat="1">
      <alignment horizontal="center" shrinkToFit="0" vertical="center" wrapText="1"/>
    </xf>
    <xf borderId="15" fillId="4" fontId="3" numFmtId="0" xfId="0" applyAlignment="1" applyBorder="1" applyFont="1">
      <alignment horizontal="left" shrinkToFit="0" vertical="top" wrapText="1"/>
    </xf>
    <xf applyAlignment="1" applyBorder="1" applyFont="1" borderId="60" fillId="3" fontId="32" numFmtId="0" xfId="0">
      <alignment horizontal="left" shrinkToFit="0" vertical="center" wrapText="1"/>
    </xf>
    <xf applyAlignment="1" applyBorder="1" applyFont="1" borderId="13" fillId="3" fontId="32" numFmtId="0" xfId="0">
      <alignment horizontal="left" shrinkToFit="0" vertical="center" wrapText="1"/>
    </xf>
    <xf applyAlignment="1" applyBorder="1" applyFont="1" borderId="52" fillId="2" fontId="32" numFmtId="0" xfId="0">
      <alignment shrinkToFit="0" vertical="top" wrapText="1"/>
    </xf>
    <xf applyAlignment="1" applyBorder="1" applyFont="1" borderId="13" fillId="3" fontId="32" numFmtId="0" xfId="0">
      <alignment horizontal="left" readingOrder="0" shrinkToFit="0" vertical="center" wrapText="1"/>
    </xf>
  </cellXfs>
  <cellStyles count="1">
    <cellStyle xfId="0" name="Normal" builtinId="0"/>
  </cellStyles>
  <dxfs count="13">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B4C6E7"/>
          <bgColor rgb="FFB4C6E7"/>
        </patternFill>
      </fill>
      <border/>
    </dxf>
    <dxf>
      <font/>
      <fill>
        <patternFill patternType="solid">
          <fgColor theme="0"/>
          <bgColor theme="0"/>
        </patternFill>
      </fill>
      <border/>
    </dxf>
    <dxf>
      <font/>
      <fill>
        <patternFill patternType="solid">
          <fgColor rgb="FFD9EAD3"/>
          <bgColor rgb="FFD9EAD3"/>
        </patternFill>
      </fill>
      <border/>
    </dxf>
    <dxf>
      <font/>
      <fill>
        <patternFill patternType="solid">
          <fgColor rgb="FFB6D7A8"/>
          <bgColor rgb="FFB6D7A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FFF2CC"/>
          <bgColor rgb="FFFFF2CC"/>
        </patternFill>
      </fill>
      <border/>
    </dxf>
    <dxf>
      <font/>
      <fill>
        <patternFill patternType="solid">
          <fgColor theme="6"/>
          <bgColor theme="6"/>
        </patternFill>
      </fill>
      <border/>
    </dxf>
    <dxf>
      <font>
        <color theme="0"/>
      </font>
      <fill>
        <patternFill patternType="none"/>
      </fill>
      <border/>
    </dxf>
    <dxf>
      <font>
        <color rgb="FFFFFFFF"/>
      </font>
      <fill>
        <patternFill patternType="none"/>
      </fill>
      <border/>
    </dxf>
  </dxfs>
  <tableStyles count="1" defaultTableStyle="TableStyleMedium2" defaultPivotStyle="PivotStyleLight16">
    <tableStyle count="4" pivot="0" name="suivis-style">
      <tableStyleElement dxfId="1" type="headerRow"/>
      <tableStyleElement dxfId="2" type="firstRowStripe"/>
      <tableStyleElement dxfId="3" type="secondRowStripe"/>
      <tableStyleElement dxfId="4" type="totalRow"/>
    </tableStyle>
  </tableStyles>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drawings/_rels/drawing10.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11.png"/><Relationship Id="rId5" Type="http://schemas.openxmlformats.org/officeDocument/2006/relationships/image" Target="../media/image12.jpg"/></Relationships>
</file>

<file path=xl/drawings/_rels/drawing4.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5.png"/><Relationship Id="rId5" Type="http://schemas.openxmlformats.org/officeDocument/2006/relationships/image" Target="../media/image6.png"/></Relationships>
</file>

<file path=xl/drawings/_rels/drawing6.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8.png"/><Relationship Id="rId5" Type="http://schemas.openxmlformats.org/officeDocument/2006/relationships/image" Target="../media/image7.png"/></Relationships>
</file>

<file path=xl/drawings/_rels/drawing7.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9.png"/><Relationship Id="rId5" Type="http://schemas.openxmlformats.org/officeDocument/2006/relationships/image" Target="../media/image4.png"/></Relationships>
</file>

<file path=xl/drawings/_rels/drawing8.xml.rels><?xml version="1.0" encoding="UTF-8" standalone="yes"?><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3.png"/><Relationship Id="rId3" Type="http://schemas.openxmlformats.org/officeDocument/2006/relationships/image" Target="../media/image1.png"/><Relationship Id="rId4" Type="http://schemas.openxmlformats.org/officeDocument/2006/relationships/image" Target="../media/image4.png"/></Relationships>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21</xdr:row>
      <xdr:rowOff>200025</xdr:rowOff>
    </xdr:from>
    <xdr:ext cx="2695575" cy="269557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4</xdr:row>
      <xdr:rowOff>228600</xdr:rowOff>
    </xdr:from>
    <xdr:ext cx="1676400" cy="1038225"/>
    <xdr:pic>
      <xdr:nvPicPr>
        <xdr:cNvPr id="0" name="image12.jp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171450</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247650</xdr:colOff>
      <xdr:row>5</xdr:row>
      <xdr:rowOff>57150</xdr:rowOff>
    </xdr:from>
    <xdr:ext cx="1143000" cy="114300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21</xdr:row>
      <xdr:rowOff>200025</xdr:rowOff>
    </xdr:from>
    <xdr:ext cx="2790825" cy="2400300"/>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85925" cy="1181100"/>
    <xdr:pic>
      <xdr:nvPicPr>
        <xdr:cNvPr id="0" name="image8.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180975</xdr:colOff>
      <xdr:row>23</xdr:row>
      <xdr:rowOff>-200025</xdr:rowOff>
    </xdr:from>
    <xdr:ext cx="2800350" cy="244792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9525</xdr:colOff>
      <xdr:row>4</xdr:row>
      <xdr:rowOff>228600</xdr:rowOff>
    </xdr:from>
    <xdr:ext cx="1628775" cy="1143000"/>
    <xdr:pic>
      <xdr:nvPicPr>
        <xdr:cNvPr id="0" name="image9.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19050</xdr:colOff>
      <xdr:row>22</xdr:row>
      <xdr:rowOff>38100</xdr:rowOff>
    </xdr:from>
    <xdr:ext cx="2762250" cy="2400300"/>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600075</xdr:colOff>
      <xdr:row>28</xdr:row>
      <xdr:rowOff>28575</xdr:rowOff>
    </xdr:from>
    <xdr:ext cx="333375" cy="2419350"/>
    <xdr:sp>
      <xdr:nvSpPr>
        <xdr:cNvPr id="3" name="Shape 3"/>
        <xdr:cNvSpPr/>
      </xdr:nvSpPr>
      <xdr:spPr>
        <a:xfrm>
          <a:off x="5184075" y="2575088"/>
          <a:ext cx="323850" cy="2409825"/>
        </a:xfrm>
        <a:prstGeom prst="downArrow">
          <a:avLst>
            <a:gd fmla="val 50000" name="adj1"/>
            <a:gd fmla="val 50000" name="adj2"/>
          </a:avLst>
        </a:prstGeom>
        <a:solidFill>
          <a:srgbClr val="99D7F7"/>
        </a:solidFill>
        <a:ln cap="flat" cmpd="sng" w="12700">
          <a:solidFill>
            <a:srgbClr val="99D7F7"/>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SzPts val="1100"/>
            <a:buFont typeface="Arial"/>
            <a:buNone/>
          </a:pPr>
          <a:r>
            <a:t/>
          </a:r>
          <a:endParaRPr sz="1100"/>
        </a:p>
      </xdr:txBody>
    </xdr:sp>
    <xdr:clientData fLocksWithSheet="0"/>
  </xdr:oneCellAnchor>
  <xdr:oneCellAnchor>
    <xdr:from>
      <xdr:col>0</xdr:col>
      <xdr:colOff>104775</xdr:colOff>
      <xdr:row>0</xdr:row>
      <xdr:rowOff>57150</xdr:rowOff>
    </xdr:from>
    <xdr:ext cx="127635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952500</xdr:colOff>
      <xdr:row>5</xdr:row>
      <xdr:rowOff>9525</xdr:rowOff>
    </xdr:from>
    <xdr:ext cx="390525" cy="342900"/>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1171575</xdr:colOff>
      <xdr:row>4</xdr:row>
      <xdr:rowOff>142875</xdr:rowOff>
    </xdr:from>
    <xdr:ext cx="504825" cy="4095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10</xdr:col>
      <xdr:colOff>104775</xdr:colOff>
      <xdr:row>0</xdr:row>
      <xdr:rowOff>66675</xdr:rowOff>
    </xdr:from>
    <xdr:ext cx="1257300" cy="609600"/>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180975</xdr:colOff>
      <xdr:row>21</xdr:row>
      <xdr:rowOff>200025</xdr:rowOff>
    </xdr:from>
    <xdr:ext cx="2762250" cy="2400300"/>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ype="http://schemas.openxmlformats.org/officeDocument/2006/relationships/hyperlink" Target="https://www.sandre.eaufrance.fr/atlas/srv/fre/catalog.search" TargetMode="External"/><Relationship Id="rId2" Type="http://schemas.openxmlformats.org/officeDocument/2006/relationships/hyperlink" Target="https://www.ofb.gouv.fr/la-continuite-ecologique-des-cours-deau" TargetMode="External"/><Relationship Id="rId3" Type="http://schemas.openxmlformats.org/officeDocument/2006/relationships/hyperlink" Target="https://professionnels.ofb.fr/fr/doc-dataviz/dataviz-mieux-connaitre-ouvrages-qui-jalonnent-nos-cours-deau" TargetMode="External"/><Relationship Id="rId4" Type="http://schemas.openxmlformats.org/officeDocument/2006/relationships/hyperlink" Target="https://professionnels.ofb.fr/fr/node/387" TargetMode="External"/><Relationship Id="rId5" Type="http://schemas.openxmlformats.org/officeDocument/2006/relationships/drawing" Target="../drawings/drawing4.xml"/><Relationship Id="rId1h" Type="http://schemas.openxmlformats.org/officeDocument/2006/relationships/hyperlink" Target="https://www.sandre.eaufrance.fr/atlas/srv/fre/catalog.search" TargetMode="External"/><Relationship Id="rId2h" Type="http://schemas.openxmlformats.org/officeDocument/2006/relationships/hyperlink" Target="https://www.ofb.gouv.fr/la-continuite-ecologique-des-cours-deau" TargetMode="External"/><Relationship Id="rId3h" Type="http://schemas.openxmlformats.org/officeDocument/2006/relationships/hyperlink" Target="https://professionnels.ofb.fr/fr/doc-dataviz/dataviz-mieux-connaitre-ouvrages-qui-jalonnent-nos-cours-deau" TargetMode="External"/><Relationship Id="rId4h" Type="http://schemas.openxmlformats.org/officeDocument/2006/relationships/hyperlink" Target="https://professionnels.ofb.fr/fr/node/387"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www.onde.eaufrance.fr/" TargetMode="External"/><Relationship Id="rId2" Type="http://schemas.openxmlformats.org/officeDocument/2006/relationships/hyperlink" Target="https://hubeau.eaufrance.fr/page/api-ecoulement" TargetMode="External"/><Relationship Id="rId3" Type="http://schemas.openxmlformats.org/officeDocument/2006/relationships/hyperlink" Target="https://data.ofb.fr/catalogue/data-eaufrance/fre/catalog.search" TargetMode="External"/><Relationship Id="rId4" Type="http://schemas.openxmlformats.org/officeDocument/2006/relationships/hyperlink" Target="https://ofb-idf.github.io/PRR_ONDE/" TargetMode="External"/><Relationship Id="rId10" Type="http://schemas.openxmlformats.org/officeDocument/2006/relationships/drawing" Target="../drawings/drawing5.xml"/><Relationship Id="rId9" Type="http://schemas.openxmlformats.org/officeDocument/2006/relationships/hyperlink" Target="https://www.drieat.ile-de-france.developpement-durable.gouv.fr/bulletin-de-suivi-hydrologique-d-ile-de-france-r4864.html" TargetMode="External"/><Relationship Id="rId5" Type="http://schemas.openxmlformats.org/officeDocument/2006/relationships/hyperlink" Target="https://intranet.ofb.fr/gestion-quantitative-de-leau-et-des-secheresses" TargetMode="External"/><Relationship Id="rId6" Type="http://schemas.openxmlformats.org/officeDocument/2006/relationships/hyperlink" Target="https://www.ofb.gouv.fr/la-gestion-de-la-secheresse-en-8-questions-reponses" TargetMode="External"/><Relationship Id="rId7" Type="http://schemas.openxmlformats.org/officeDocument/2006/relationships/hyperlink" Target="https://intranet.ofb.fr/sites/default/files/Ressources/Th%C3%A9matiques/s%C3%A9cheresse/Fiches%20techniques_manquedeau_faune%20aquatique.pdf" TargetMode="External"/><Relationship Id="rId8" Type="http://schemas.openxmlformats.org/officeDocument/2006/relationships/hyperlink" Target="https://professionnels.ofb.fr/fr/doc-dataviz/dataviz-lassechement-estival-cours-deau-metropole-2012-2022" TargetMode="External"/><Relationship Id="rId1h" Type="http://schemas.openxmlformats.org/officeDocument/2006/relationships/hyperlink" Target="http://www.onde.eaufrance.fr/" TargetMode="External"/><Relationship Id="rId2h" Type="http://schemas.openxmlformats.org/officeDocument/2006/relationships/hyperlink" Target="https://hubeau.eaufrance.fr/page/api-ecoulement" TargetMode="External"/><Relationship Id="rId3h" Type="http://schemas.openxmlformats.org/officeDocument/2006/relationships/hyperlink" Target="https://data.ofb.fr/catalogue/data-eaufrance/fre/catalog.search" TargetMode="External"/><Relationship Id="rId4h" Type="http://schemas.openxmlformats.org/officeDocument/2006/relationships/hyperlink" Target="https://ofb-idf.github.io/PRR_ONDE/" TargetMode="External"/><Relationship Id="rId5h" Type="http://schemas.openxmlformats.org/officeDocument/2006/relationships/hyperlink" Target="https://intranet.ofb.fr/gestion-quantitative-de-leau-et-des-secheresses" TargetMode="External"/><Relationship Id="rId6h" Type="http://schemas.openxmlformats.org/officeDocument/2006/relationships/hyperlink" Target="https://www.ofb.gouv.fr/la-gestion-de-la-secheresse-en-8-questions-reponses" TargetMode="External"/><Relationship Id="rId7h" Type="http://schemas.openxmlformats.org/officeDocument/2006/relationships/hyperlink" Target="https://intranet.ofb.fr/sites/default/files/Ressources/Th%C3%A9matiques/s%C3%A9cheresse/Fiches%20techniques_manquedeau_faune%20aquatique.pdf" TargetMode="External"/><Relationship Id="rId8h" Type="http://schemas.openxmlformats.org/officeDocument/2006/relationships/hyperlink" Target="https://professionnels.ofb.fr/fr/doc-dataviz/dataviz-lassechement-estival-cours-deau-metropole-2012-2022" TargetMode="External"/><Relationship Id="rId9h" Type="http://schemas.openxmlformats.org/officeDocument/2006/relationships/hyperlink" Target="https://www.drieat.ile-de-france.developpement-durable.gouv.fr/bulletin-de-suivi-hydrologique-d-ile-de-france-r4864.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professionnels.ofb.fr/fr/node/1273" TargetMode="External"/><Relationship Id="rId2" Type="http://schemas.openxmlformats.org/officeDocument/2006/relationships/hyperlink" Target="https://professionnels.ofb.fr/fr/reseau-becasse" TargetMode="External"/><Relationship Id="rId3" Type="http://schemas.openxmlformats.org/officeDocument/2006/relationships/hyperlink" Target="https://professionnels.ofb.fr/fr/doc-fiches-especes/becasse-bois-scolopax-rusticola" TargetMode="External"/><Relationship Id="rId4" Type="http://schemas.openxmlformats.org/officeDocument/2006/relationships/hyperlink" Target="https://drive.google.com/file/d/1PqClJnFQb2zpZGFF9P2s93YpivuMclmu/view" TargetMode="External"/><Relationship Id="rId5" Type="http://schemas.openxmlformats.org/officeDocument/2006/relationships/hyperlink" Target="https://inpn.mnhn.fr/docs/cahab/fiches/Becasse-desbois.pdf" TargetMode="External"/><Relationship Id="rId6" Type="http://schemas.openxmlformats.org/officeDocument/2006/relationships/drawing" Target="../drawings/drawing6.xml"/><Relationship Id="rId1h" Type="http://schemas.openxmlformats.org/officeDocument/2006/relationships/hyperlink" Target="https://professionnels.ofb.fr/fr/node/1273" TargetMode="External"/><Relationship Id="rId2h" Type="http://schemas.openxmlformats.org/officeDocument/2006/relationships/hyperlink" Target="https://professionnels.ofb.fr/fr/reseau-becasse" TargetMode="External"/><Relationship Id="rId3h" Type="http://schemas.openxmlformats.org/officeDocument/2006/relationships/hyperlink" Target="https://professionnels.ofb.fr/fr/doc-fiches-especes/becasse-bois-scolopax-rusticola" TargetMode="External"/><Relationship Id="rId4h" Type="http://schemas.openxmlformats.org/officeDocument/2006/relationships/hyperlink" Target="https://drive.google.com/file/d/1PqClJnFQb2zpZGFF9P2s93YpivuMclmu/view" TargetMode="External"/><Relationship Id="rId5h" Type="http://schemas.openxmlformats.org/officeDocument/2006/relationships/hyperlink" Target="https://inpn.mnhn.fr/docs/cahab/fiches/Becasse-desbois.pdf"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s://www.loupfrance.fr/carte-des-indices-de-presence-transmis-au-reseau-loup-lynx/" TargetMode="External"/><Relationship Id="rId2" Type="http://schemas.openxmlformats.org/officeDocument/2006/relationships/hyperlink" Target="https://www.loupfrance.fr/" TargetMode="External"/><Relationship Id="rId3" Type="http://schemas.openxmlformats.org/officeDocument/2006/relationships/hyperlink" Target="https://agriculture.gouv.fr/plan-loup-un-nouveau-cadre-national-dactions-pour-renforcer-la-coexistence-du-loup-et-des-activites" TargetMode="External"/><Relationship Id="rId4" Type="http://schemas.openxmlformats.org/officeDocument/2006/relationships/drawing" Target="../drawings/drawing7.xml"/><Relationship Id="rId1h" Type="http://schemas.openxmlformats.org/officeDocument/2006/relationships/hyperlink" Target="https://www.loupfrance.fr/carte-des-indices-de-presence-transmis-au-reseau-loup-lynx/" TargetMode="External"/><Relationship Id="rId2h" Type="http://schemas.openxmlformats.org/officeDocument/2006/relationships/hyperlink" Target="https://www.loupfrance.fr/" TargetMode="External"/><Relationship Id="rId3h" Type="http://schemas.openxmlformats.org/officeDocument/2006/relationships/hyperlink" Target="https://agriculture.gouv.fr/plan-loup-un-nouveau-cadre-national-dactions-pour-renforcer-la-coexistence-du-loup-et-des-activites"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s://professionnels.ofb.fr/fr/node/1089" TargetMode="External"/><Relationship Id="rId2" Type="http://schemas.openxmlformats.org/officeDocument/2006/relationships/hyperlink" Target="https://professionnels.ofb.fr/fr/reseau-petits-meso-carnivores" TargetMode="External"/><Relationship Id="rId3" Type="http://schemas.openxmlformats.org/officeDocument/2006/relationships/hyperlink" Target="http://geo.ofb.fr/rezopmcc" TargetMode="External"/><Relationship Id="rId4" Type="http://schemas.openxmlformats.org/officeDocument/2006/relationships/drawing" Target="../drawings/drawing8.xml"/><Relationship Id="rId1h" Type="http://schemas.openxmlformats.org/officeDocument/2006/relationships/hyperlink" Target="https://professionnels.ofb.fr/fr/node/1089" TargetMode="External"/><Relationship Id="rId2h" Type="http://schemas.openxmlformats.org/officeDocument/2006/relationships/hyperlink" Target="https://professionnels.ofb.fr/fr/reseau-petits-meso-carnivores" TargetMode="External"/><Relationship Id="rId3h" Type="http://schemas.openxmlformats.org/officeDocument/2006/relationships/hyperlink" Target="http://geo.ofb.fr/rezopmcc" TargetMode="External"/></Relationships>
</file>

<file path=xl/worksheets/_rels/sheet6.xml.rels><?xml version="1.0" encoding="UTF-8" standalone="yes"?><Relationships xmlns="http://schemas.openxmlformats.org/package/2006/relationships"><Relationship Id="rId7" Type="http://schemas.openxmlformats.org/officeDocument/2006/relationships/drawing" Target="../drawings/drawing10.xml"/><Relationship Id="rId1h" Type="http://schemas.openxmlformats.org/officeDocument/2006/relationships/hyperlink" Target="https://carmen.carmencarto.fr/38/Castor.map" TargetMode="External"/><Relationship Id="rId2h" Type="http://schemas.openxmlformats.org/officeDocument/2006/relationships/hyperlink" Target="https://professionnels.ofb.fr/fr/reseau-castor" TargetMode="External"/><Relationship Id="rId3h" Type="http://schemas.openxmlformats.org/officeDocument/2006/relationships/hyperlink" Target="https://ged.ofb.fr/share/page/site/dridf-rseau-partenarial-castor/dashboard" TargetMode="External"/><Relationship Id="rId4h" Type="http://schemas.openxmlformats.org/officeDocument/2006/relationships/hyperlink" Target="https://professionnels.ofb.fr/fr/doc-fiches-especes/castor-deurope-castor-fiber" TargetMode="External"/><Relationship Id="rId5h" Type="http://schemas.openxmlformats.org/officeDocument/2006/relationships/hyperlink" Target="https://ged.ofb.fr/share/s/giB4EPFIRPmsQZiGFeYY0A" TargetMode="External"/><Relationship Id="rId6h" Type="http://schemas.openxmlformats.org/officeDocument/2006/relationships/hyperlink" Target="http://geo.ofb.fr/rezopm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94</v>
      </c>
      <c r="D1" s="25"/>
      <c r="E1" s="25"/>
      <c r="F1" s="25"/>
      <c r="G1" s="25"/>
      <c r="H1" s="25"/>
      <c r="I1" s="26"/>
      <c r="J1" s="23"/>
      <c r="K1" s="23"/>
      <c r="L1" s="23"/>
      <c r="M1" s="27" t="str">
        <f>C1</f>
        <v>Caractérisation des obstacles à l'écoulement</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98</v>
      </c>
      <c r="M11" s="68" t="s">
        <v>98</v>
      </c>
      <c r="N11" s="69" t="s">
        <v>99</v>
      </c>
      <c r="O11" s="26"/>
      <c r="P11" s="63"/>
      <c r="T11" s="57"/>
      <c r="U11" s="28"/>
      <c r="V11" s="28"/>
      <c r="W11" s="28"/>
      <c r="X11" s="28"/>
      <c r="Y11" s="28"/>
      <c r="Z11" s="28"/>
      <c r="AA11" s="28"/>
      <c r="AB11" s="28"/>
    </row>
    <row r="12">
      <c r="A12" s="35"/>
      <c r="B12" s="70" t="s">
        <v>61</v>
      </c>
      <c r="C12" s="71" t="s">
        <v>100</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101</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102</v>
      </c>
      <c r="D16" s="53"/>
      <c r="E16" s="53"/>
      <c r="F16" s="53"/>
      <c r="G16" s="53"/>
      <c r="H16" s="54"/>
      <c r="I16" s="63"/>
      <c r="J16" s="57"/>
      <c r="K16" s="35"/>
      <c r="L16" s="69" t="s">
        <v>103</v>
      </c>
      <c r="M16" s="25"/>
      <c r="N16" s="25"/>
      <c r="O16" s="77"/>
      <c r="P16" s="69" t="s">
        <v>104</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105</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106</v>
      </c>
      <c r="N29" s="25"/>
      <c r="O29" s="77"/>
      <c r="P29" s="138" t="str">
        <f>=HYPERLINK("https://www.sandre.eaufrance.fr/atlas/srv/fre/catalog.search%23/metadata/59057026-b40c-4cf9-9e3e-7296e0aa1a78", "Catalogue de données du Sandre")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109</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110</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111</v>
      </c>
      <c r="C39" s="104" t="s">
        <v>82</v>
      </c>
      <c r="D39" s="104" t="s">
        <v>82</v>
      </c>
      <c r="E39" s="104" t="s">
        <v>82</v>
      </c>
      <c r="F39" s="104" t="s">
        <v>82</v>
      </c>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110</v>
      </c>
      <c r="C42" s="103" t="s">
        <v>82</v>
      </c>
      <c r="D42" s="103" t="s">
        <v>82</v>
      </c>
      <c r="E42" s="103" t="s">
        <v>82</v>
      </c>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111</v>
      </c>
      <c r="C43" s="103" t="s">
        <v>82</v>
      </c>
      <c r="D43" s="103" t="s">
        <v>82</v>
      </c>
      <c r="E43" s="103" t="s">
        <v>82</v>
      </c>
      <c r="F43" s="103" t="s">
        <v>82</v>
      </c>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c r="M44" s="25"/>
      <c r="N44" s="25"/>
      <c r="O44" s="25"/>
      <c r="P44" s="25"/>
      <c r="Q44" s="25"/>
      <c r="R44" s="25"/>
      <c r="S44" s="25"/>
      <c r="T44" s="77"/>
      <c r="U44" s="28"/>
      <c r="V44" s="28"/>
      <c r="W44" s="28"/>
      <c r="X44" s="28"/>
      <c r="Y44" s="28"/>
      <c r="Z44" s="28"/>
      <c r="AA44" s="28"/>
      <c r="AB44" s="28"/>
    </row>
    <row customHeight="1" ht="15.75" r="45">
      <c r="A45" s="35"/>
      <c r="B45" s="111" t="s">
        <v>112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=HYPERLINK("https://www.ofb.gouv.fr/la-continuite-ecologique-des-cours-deau", "La continuité écologique des cours d'eau")</f>
      </c>
      <c r="D47" s="86"/>
      <c r="E47" s="86"/>
      <c r="F47" s="87"/>
      <c r="G47" s="121" t="inlineStr">
        <is>
          <t/>
        </is>
      </c>
      <c r="H47" s="86"/>
      <c r="I47" s="86"/>
      <c r="J47" s="87"/>
      <c r="K47" s="115" t="s">
        <v>90</v>
      </c>
      <c r="L47" s="18"/>
      <c r="M47" s="137" t="str">
        <f>=HYPERLINK("file://ad.intra/dfs/COMMUNS/REGIONS/IDF/DR/05_CONNAISSANCE/ROE/04_Bilans", "Bilans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=HYPERLINK("https://professionnels.ofb.fr/fr/doc-dataviz/dataviz-mieux-connaitre-ouvrages-qui-jalonnent-nos-cours-deau", "Dataviz nationale")</f>
      </c>
      <c r="D48" s="8"/>
      <c r="E48" s="8"/>
      <c r="F48" s="18"/>
      <c r="G48" s="122" t="inlineStr">
        <is>
          <t/>
        </is>
      </c>
      <c r="H48" s="8"/>
      <c r="I48" s="8"/>
      <c r="J48" s="18"/>
      <c r="K48" s="23"/>
      <c r="L48" s="23"/>
      <c r="M48" s="137" t="str">
        <f>=HYPERLINK("https://professionnels.ofb.fr/fr/node/387", "La méthode ICE")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location="/metadata/59057026-b40c-4cf9-9e3e-7296e0aa1a78"/>
    <hyperlink ref="G47" r:id="rId2h"/>
    <hyperlink ref="G48" r:id="rId3h"/>
    <hyperlink ref="P48" r:id="rId4h"/>
  </hyperlinks>
  <printOptions/>
  <pageMargins bottom="0.07874015748031496" footer="0.0" header="0.0" left="0.07874015748031496" right="0.07874015748031496" top="0.07874015748031496"/>
  <pageSetup paperSize="9" orientation="portrait"/>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118" t="s">
        <v>121</v>
      </c>
      <c r="D1" s="25"/>
      <c r="E1" s="25"/>
      <c r="F1" s="25"/>
      <c r="G1" s="25"/>
      <c r="H1" s="25"/>
      <c r="I1" s="26"/>
      <c r="J1" s="23"/>
      <c r="K1" s="23"/>
      <c r="L1" s="23"/>
      <c r="M1" s="27" t="str">
        <f>C1</f>
        <v>Observatoire national des étiages (ONDE)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122</v>
      </c>
      <c r="N6" s="40">
        <v>1.0</v>
      </c>
      <c r="O6" s="26"/>
      <c r="P6" s="41"/>
      <c r="Q6" s="42" t="s">
        <v>82</v>
      </c>
      <c r="R6" s="43"/>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123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124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125</v>
      </c>
      <c r="M11" s="68" t="s">
        <v>126</v>
      </c>
      <c r="N11" s="69" t="s">
        <v>127</v>
      </c>
      <c r="O11" s="26"/>
      <c r="P11" s="63"/>
      <c r="T11" s="57"/>
      <c r="U11" s="28"/>
      <c r="V11" s="28"/>
      <c r="W11" s="28"/>
      <c r="X11" s="28"/>
      <c r="Y11" s="28"/>
      <c r="Z11" s="28"/>
      <c r="AA11" s="28"/>
      <c r="AB11" s="28"/>
    </row>
    <row r="12">
      <c r="A12" s="35"/>
      <c r="B12" s="70" t="s">
        <v>61</v>
      </c>
      <c r="C12" s="71" t="s">
        <v>128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129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130</v>
      </c>
      <c r="D16" s="53"/>
      <c r="E16" s="53"/>
      <c r="F16" s="53"/>
      <c r="G16" s="53"/>
      <c r="H16" s="54"/>
      <c r="I16" s="63"/>
      <c r="J16" s="57"/>
      <c r="K16" s="35"/>
      <c r="L16" s="69" t="s">
        <v>131</v>
      </c>
      <c r="M16" s="25"/>
      <c r="N16" s="25"/>
      <c r="O16" s="77"/>
      <c r="P16" s="69" t="s">
        <v>132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133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134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135</v>
      </c>
      <c r="N29" s="25"/>
      <c r="O29" s="77"/>
      <c r="P29" s="138" t="str">
        <f>=HYPERLINK("http://www.onde.eaufrance.fr/", "Site officiel")</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=HYPERLINK("https://hubeau.eaufrance.fr/page/api-ecoulement", "API Hubeau")</f>
      </c>
      <c r="Q30" s="8"/>
      <c r="R30" s="18"/>
      <c r="S30" s="119" t="inlineStr">
        <is>
          <t/>
        </is>
      </c>
      <c r="T30" s="92"/>
      <c r="U30" s="28"/>
      <c r="V30" s="28"/>
      <c r="W30" s="28"/>
      <c r="X30" s="28"/>
      <c r="Y30" s="28"/>
      <c r="Z30" s="28"/>
      <c r="AA30" s="28"/>
      <c r="AB30" s="28"/>
    </row>
    <row customHeight="1" ht="15.75" r="31">
      <c r="A31" s="35"/>
      <c r="B31" s="63"/>
      <c r="E31" s="30"/>
      <c r="F31" s="29"/>
      <c r="H31" s="57"/>
      <c r="I31" s="76" t="s">
        <v>140</v>
      </c>
      <c r="J31" s="77"/>
      <c r="K31" s="35"/>
      <c r="L31" s="55"/>
      <c r="M31" s="29"/>
      <c r="O31" s="57"/>
      <c r="P31" s="138" t="str">
        <f>=HYPERLINK("https://data.ofb.fr/catalogue/data-eaufrance/fre/catalog.search%23/metadata/1006fb89-6dfe-4063-b601-0c510ad31077", "Catalogue de données OFB")</f>
      </c>
      <c r="Q31" s="8"/>
      <c r="R31" s="18"/>
      <c r="S31" s="119" t="inlineStr">
        <is>
          <t/>
        </is>
      </c>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138" t="str">
        <f>=HYPERLINK("https://ofb-idf.github.io/PRR_ONDE/", "Tableau de bord interne (NE PAS DIFFUSER)")</f>
      </c>
      <c r="Q33" s="8"/>
      <c r="R33" s="18"/>
      <c r="S33" s="119" t="inlineStr">
        <is>
          <t/>
        </is>
      </c>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20" t="s">
        <v>145</v>
      </c>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20" t="s">
        <v>146</v>
      </c>
      <c r="C39" s="104"/>
      <c r="D39" s="104"/>
      <c r="E39" s="104"/>
      <c r="F39" s="104"/>
      <c r="G39" s="104" t="s">
        <v>82</v>
      </c>
      <c r="H39" s="104" t="s">
        <v>82</v>
      </c>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20" t="s">
        <v>145</v>
      </c>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20" t="s">
        <v>146</v>
      </c>
      <c r="C43" s="103" t="s">
        <v>82</v>
      </c>
      <c r="D43" s="103" t="s">
        <v>82</v>
      </c>
      <c r="E43" s="103" t="s">
        <v>82</v>
      </c>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147</v>
      </c>
      <c r="M44" s="25"/>
      <c r="N44" s="25"/>
      <c r="O44" s="25"/>
      <c r="P44" s="25"/>
      <c r="Q44" s="25"/>
      <c r="R44" s="25"/>
      <c r="S44" s="25"/>
      <c r="T44" s="77"/>
      <c r="U44" s="28"/>
      <c r="V44" s="28"/>
      <c r="W44" s="28"/>
      <c r="X44" s="28"/>
      <c r="Y44" s="28"/>
      <c r="Z44" s="28"/>
      <c r="AA44" s="28"/>
      <c r="AB44" s="28"/>
    </row>
    <row customHeight="1" ht="15.75" r="45">
      <c r="A45" s="35"/>
      <c r="B45" s="126" t="s">
        <v>148</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=HYPERLINK("file://ad.intra/dfs/COMMUNS/REGIONS/IDF/DR/05_CONNAISSANCE/ONDE/01_Documentation/ONDE_fiche%20technique.pdf", "Plaquette de présentation (Serveur DR)")</f>
      </c>
      <c r="D47" s="86"/>
      <c r="E47" s="86"/>
      <c r="F47" s="87"/>
      <c r="G47" s="114" t="inlineStr">
        <is>
          <t/>
        </is>
      </c>
      <c r="H47" s="86"/>
      <c r="I47" s="86"/>
      <c r="J47" s="87"/>
      <c r="K47" s="115" t="s">
        <v>90</v>
      </c>
      <c r="L47" s="18"/>
      <c r="M47" s="137" t="str">
        <f>=HYPERLINK("https://intranet.ofb.fr/gestion-quantitative-de-leau-et-des-secheresses", "Gestion quantitative de l'eau et sécheresses (intranet)")</f>
      </c>
      <c r="N47" s="8"/>
      <c r="O47" s="18"/>
      <c r="P47" s="122" t="inlineStr">
        <is>
          <t/>
        </is>
      </c>
      <c r="Q47" s="8"/>
      <c r="R47" s="8"/>
      <c r="S47" s="8"/>
      <c r="T47" s="18"/>
      <c r="U47" s="28"/>
      <c r="V47" s="28"/>
      <c r="W47" s="28"/>
      <c r="X47" s="28"/>
      <c r="Y47" s="28"/>
      <c r="Z47" s="28"/>
      <c r="AA47" s="28"/>
      <c r="AB47" s="28"/>
    </row>
    <row customHeight="1" ht="15.75" r="48">
      <c r="A48" s="23"/>
      <c r="B48" s="23"/>
      <c r="C48" s="137" t="str">
        <f>=HYPERLINK("https://www.ofb.gouv.fr/la-gestion-de-la-secheresse-en-8-questions-reponses", "La gestion de la sécheresse en 8 questions-réponses")</f>
      </c>
      <c r="D48" s="8"/>
      <c r="E48" s="8"/>
      <c r="F48" s="18"/>
      <c r="G48" s="122" t="inlineStr">
        <is>
          <t/>
        </is>
      </c>
      <c r="H48" s="8"/>
      <c r="I48" s="8"/>
      <c r="J48" s="18"/>
      <c r="K48" s="23"/>
      <c r="L48" s="23"/>
      <c r="M48" s="137" t="str">
        <f>=HYPERLINK("https://intranet.ofb.fr/sites/default/files/Ressources/Th%C3%A9matiques/s%C3%A9cheresse/Fiches%20techniques_manquedeau_faune%20aquatique.pdf", "Fiches de synthèse de l'impact du manque d'eau sur la biodiversité (intranet)")</f>
      </c>
      <c r="N48" s="8"/>
      <c r="O48" s="18"/>
      <c r="P48" s="122" t="inlineStr">
        <is>
          <t/>
        </is>
      </c>
      <c r="Q48" s="8"/>
      <c r="R48" s="8"/>
      <c r="S48" s="8"/>
      <c r="T48" s="18"/>
      <c r="U48" s="28"/>
      <c r="V48" s="28"/>
      <c r="W48" s="28"/>
      <c r="X48" s="28"/>
      <c r="Y48" s="28"/>
      <c r="Z48" s="28"/>
      <c r="AA48" s="28"/>
      <c r="AB48" s="28"/>
    </row>
    <row customHeight="1" ht="15.75" r="49">
      <c r="A49" s="123">
        <v>45743.0</v>
      </c>
      <c r="B49" s="18"/>
      <c r="C49" s="137" t="str">
        <f>=HYPERLINK("https://professionnels.ofb.fr/fr/doc-dataviz/dataviz-lassechement-estival-cours-deau-metropole-2012-2022", "Dataviz nationale")</f>
      </c>
      <c r="D49" s="8"/>
      <c r="E49" s="8"/>
      <c r="F49" s="18"/>
      <c r="G49" s="122" t="inlineStr">
        <is>
          <t/>
        </is>
      </c>
      <c r="H49" s="8"/>
      <c r="I49" s="8"/>
      <c r="J49" s="18"/>
      <c r="K49" s="23"/>
      <c r="L49" s="23"/>
      <c r="M49" s="137" t="str">
        <f>=HYPERLINK("https://www.drieat.ile-de-france.developpement-durable.gouv.fr/bulletin-de-suivi-hydrologique-d-ile-de-france-r4864.html", "Bulletin de suivi hydrologique d'Île-de-France")</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S30" r:id="rId2h"/>
    <hyperlink ref="S31" r:id="rId3h" location="/metadata/1006fb89-6dfe-4063-b601-0c510ad31077"/>
    <hyperlink ref="S33" r:id="rId4h"/>
    <hyperlink ref="P47" r:id="rId5h"/>
    <hyperlink ref="G48" r:id="rId6h"/>
    <hyperlink ref="P48" r:id="rId7h"/>
    <hyperlink ref="G49" r:id="rId8h"/>
    <hyperlink ref="P49" r:id="rId9h"/>
  </hyperlinks>
  <printOptions/>
  <pageMargins bottom="0.07874015748031496" footer="0.0" header="0.0" left="0.07874015748031496" right="0.07874015748031496" top="0.07874015748031496"/>
  <pageSetup paperSize="9" orientation="portrait"/>
  <drawing r:id="rId1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160</v>
      </c>
      <c r="D1" s="25"/>
      <c r="E1" s="25"/>
      <c r="F1" s="25"/>
      <c r="G1" s="25"/>
      <c r="H1" s="25"/>
      <c r="I1" s="26"/>
      <c r="J1" s="23"/>
      <c r="K1" s="23"/>
      <c r="L1" s="23"/>
      <c r="M1" s="27" t="str">
        <f>C1</f>
        <v>Réseau Bécasse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161</v>
      </c>
      <c r="N6" s="127" t="s">
        <v>162</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163</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164</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165</v>
      </c>
      <c r="M11" s="68" t="s">
        <v>166</v>
      </c>
      <c r="N11" s="69" t="s">
        <v>167</v>
      </c>
      <c r="O11" s="26"/>
      <c r="P11" s="63"/>
      <c r="T11" s="57"/>
      <c r="U11" s="28"/>
      <c r="V11" s="28"/>
      <c r="W11" s="28"/>
      <c r="X11" s="28"/>
      <c r="Y11" s="28"/>
      <c r="Z11" s="28"/>
      <c r="AA11" s="28"/>
      <c r="AB11" s="28"/>
    </row>
    <row r="12">
      <c r="A12" s="35"/>
      <c r="B12" s="70" t="s">
        <v>61</v>
      </c>
      <c r="C12" s="71" t="s">
        <v>168</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169</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170</v>
      </c>
      <c r="D16" s="53"/>
      <c r="E16" s="53"/>
      <c r="F16" s="53"/>
      <c r="G16" s="53"/>
      <c r="H16" s="54"/>
      <c r="I16" s="63"/>
      <c r="J16" s="57"/>
      <c r="K16" s="35"/>
      <c r="L16" s="69" t="s">
        <v>171</v>
      </c>
      <c r="M16" s="25"/>
      <c r="N16" s="25"/>
      <c r="O16" s="77"/>
      <c r="P16" s="69" t="s">
        <v>172</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173</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128" t="s">
        <v>174</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175</v>
      </c>
      <c r="N29" s="25"/>
      <c r="O29" s="77"/>
      <c r="P29" s="138" t="str">
        <f>=HYPERLINK("https://professionnels.ofb.fr/fr/node/1273", "Lettres d'information")</f>
      </c>
      <c r="Q29" s="8"/>
      <c r="R29" s="18"/>
      <c r="S29" s="12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t="inlineStr">
        <is>
          <t>Réunions annuelles du réseau</t>
        </is>
      </c>
      <c r="Q30" s="8"/>
      <c r="R30" s="18"/>
      <c r="S30" s="98"/>
      <c r="T30" s="92"/>
      <c r="U30" s="28"/>
      <c r="V30" s="28"/>
      <c r="W30" s="28"/>
      <c r="X30" s="28"/>
      <c r="Y30" s="28"/>
      <c r="Z30" s="28"/>
      <c r="AA30" s="28"/>
      <c r="AB30" s="28"/>
    </row>
    <row customHeight="1" ht="15.75" r="31">
      <c r="A31" s="35"/>
      <c r="B31" s="63"/>
      <c r="E31" s="30"/>
      <c r="F31" s="29"/>
      <c r="H31" s="57"/>
      <c r="I31" s="76" t="s">
        <v>179</v>
      </c>
      <c r="J31" s="77"/>
      <c r="K31" s="35"/>
      <c r="L31" s="55"/>
      <c r="M31" s="29"/>
      <c r="O31" s="57"/>
      <c r="P31" s="97" t="inlineStr">
        <is>
          <t>Cartes de répartition et estimations d'abondance</t>
        </is>
      </c>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t="inlineStr">
        <is>
          <t>Articles techniques</t>
        </is>
      </c>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t="s">
        <v>182</v>
      </c>
      <c r="C38" s="103"/>
      <c r="D38" s="103"/>
      <c r="E38" s="103"/>
      <c r="F38" s="103"/>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t="s">
        <v>183</v>
      </c>
      <c r="C39" s="104" t="s">
        <v>82</v>
      </c>
      <c r="D39" s="104" t="s">
        <v>82</v>
      </c>
      <c r="E39" s="104" t="s">
        <v>82</v>
      </c>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t="s">
        <v>182</v>
      </c>
      <c r="C42" s="103"/>
      <c r="D42" s="103"/>
      <c r="E42" s="103"/>
      <c r="F42" s="103"/>
      <c r="G42" s="103"/>
      <c r="H42" s="103"/>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t="s">
        <v>183</v>
      </c>
      <c r="C43" s="103"/>
      <c r="D43" s="103"/>
      <c r="E43" s="103"/>
      <c r="F43" s="103"/>
      <c r="G43" s="103" t="s">
        <v>82</v>
      </c>
      <c r="H43" s="103" t="s">
        <v>82</v>
      </c>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184</v>
      </c>
      <c r="M44" s="25"/>
      <c r="N44" s="25"/>
      <c r="O44" s="25"/>
      <c r="P44" s="25"/>
      <c r="Q44" s="25"/>
      <c r="R44" s="25"/>
      <c r="S44" s="25"/>
      <c r="T44" s="77"/>
      <c r="U44" s="28"/>
      <c r="V44" s="28"/>
      <c r="W44" s="28"/>
      <c r="X44" s="28"/>
      <c r="Y44" s="28"/>
      <c r="Z44" s="28"/>
      <c r="AA44" s="28"/>
      <c r="AB44" s="28"/>
    </row>
    <row customHeight="1" ht="15.75" r="45">
      <c r="A45" s="35"/>
      <c r="B45" s="130" t="s">
        <v>185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=HYPERLINK("https://professionnels.ofb.fr/fr/reseau-becasse", "Réseau Bécasse")</f>
      </c>
      <c r="D47" s="86"/>
      <c r="E47" s="86"/>
      <c r="F47" s="87"/>
      <c r="G47" s="121" t="inlineStr">
        <is>
          <t/>
        </is>
      </c>
      <c r="H47" s="86"/>
      <c r="I47" s="86"/>
      <c r="J47" s="87"/>
      <c r="K47" s="115" t="s">
        <v>90</v>
      </c>
      <c r="L47" s="18"/>
      <c r="M47" s="137" t="str">
        <f>=HYPERLINK("file://ad.intra/dfs/COMMUNS/REGIONS/IDF/DR/05_CONNAISSANCE/Bécasse/", "Serveur DR")</f>
      </c>
      <c r="N47" s="8"/>
      <c r="O47" s="18"/>
      <c r="P47" s="131" t="inlineStr">
        <is>
          <t/>
        </is>
      </c>
      <c r="Q47" s="8"/>
      <c r="R47" s="8"/>
      <c r="S47" s="8"/>
      <c r="T47" s="18"/>
      <c r="U47" s="28"/>
      <c r="V47" s="28"/>
      <c r="W47" s="28"/>
      <c r="X47" s="28"/>
      <c r="Y47" s="28"/>
      <c r="Z47" s="28"/>
      <c r="AA47" s="28"/>
      <c r="AB47" s="28"/>
    </row>
    <row customHeight="1" ht="15.75" r="48">
      <c r="A48" s="23"/>
      <c r="B48" s="23"/>
      <c r="C48" s="137" t="str">
        <f>=HYPERLINK("https://professionnels.ofb.fr/fr/doc-fiches-especes/becasse-bois-scolopax-rusticola", "Fiche espèce")</f>
      </c>
      <c r="D48" s="8"/>
      <c r="E48" s="8"/>
      <c r="F48" s="18"/>
      <c r="G48" s="122" t="inlineStr">
        <is>
          <t/>
        </is>
      </c>
      <c r="H48" s="8"/>
      <c r="I48" s="8"/>
      <c r="J48" s="18"/>
      <c r="K48" s="23"/>
      <c r="L48" s="23"/>
      <c r="M48" s="137" t="str">
        <f>=HYPERLINK("https://drive.google.com/file/d/1PqClJnFQb2zpZGFF9P2s93YpivuMclmu/view", "Protocole de suivi Hivernage (capture et baguage)")</f>
      </c>
      <c r="N48" s="8"/>
      <c r="O48" s="18"/>
      <c r="P48" s="132" t="inlineStr">
        <is>
          <t/>
        </is>
      </c>
      <c r="Q48" s="8"/>
      <c r="R48" s="8"/>
      <c r="S48" s="8"/>
      <c r="T48" s="18"/>
      <c r="U48" s="28"/>
      <c r="V48" s="28"/>
      <c r="W48" s="28"/>
      <c r="X48" s="28"/>
      <c r="Y48" s="28"/>
      <c r="Z48" s="28"/>
      <c r="AA48" s="28"/>
      <c r="AB48" s="28"/>
    </row>
    <row customHeight="1" ht="15.75" r="49">
      <c r="A49" s="123">
        <v>45743.0</v>
      </c>
      <c r="B49" s="18"/>
      <c r="C49" s="139" t="str">
        <f>=HYPERLINK("https://inpn.mnhn.fr/docs/cahab/fiches/Becasse-desbois.pdf", "Cahiers d'Habitat Oiseaux")</f>
      </c>
      <c r="D49" s="8"/>
      <c r="E49" s="8"/>
      <c r="F49" s="18"/>
      <c r="G49" s="133" t="inlineStr">
        <is>
          <t/>
        </is>
      </c>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 ref="P48" r:id="rId4h"/>
    <hyperlink ref="G49" r:id="rId5h"/>
  </hyperlinks>
  <printOptions/>
  <pageMargins bottom="0.07874015748031496" footer="0.0" header="0.0" left="0.07874015748031496" right="0.07874015748031496" top="0.07874015748031496"/>
  <pageSetup paperSize="9" orientation="portrait"/>
  <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195</v>
      </c>
      <c r="D1" s="25"/>
      <c r="E1" s="25"/>
      <c r="F1" s="25"/>
      <c r="G1" s="25"/>
      <c r="H1" s="25"/>
      <c r="I1" s="26"/>
      <c r="J1" s="23"/>
      <c r="K1" s="23"/>
      <c r="L1" s="23"/>
      <c r="M1" s="27" t="str">
        <f>C1</f>
        <v>Réseau Loup/Lynx</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196</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197</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198</v>
      </c>
      <c r="M11" s="68" t="s">
        <v>199</v>
      </c>
      <c r="N11" s="69" t="s">
        <v>200</v>
      </c>
      <c r="O11" s="26"/>
      <c r="P11" s="63"/>
      <c r="T11" s="57"/>
      <c r="U11" s="28"/>
      <c r="V11" s="28"/>
      <c r="W11" s="28"/>
      <c r="X11" s="28"/>
      <c r="Y11" s="28"/>
      <c r="Z11" s="28"/>
      <c r="AA11" s="28"/>
      <c r="AB11" s="28"/>
    </row>
    <row r="12">
      <c r="A12" s="35"/>
      <c r="B12" s="70" t="s">
        <v>61</v>
      </c>
      <c r="C12" s="71" t="s">
        <v>201</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202</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125" t="s">
        <v>203</v>
      </c>
      <c r="D16" s="53"/>
      <c r="E16" s="53"/>
      <c r="F16" s="53"/>
      <c r="G16" s="53"/>
      <c r="H16" s="54"/>
      <c r="I16" s="63"/>
      <c r="J16" s="57"/>
      <c r="K16" s="35"/>
      <c r="L16" s="69" t="s">
        <v>204</v>
      </c>
      <c r="M16" s="25"/>
      <c r="N16" s="25"/>
      <c r="O16" s="77"/>
      <c r="P16" s="69" t="s">
        <v>205</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207</v>
      </c>
      <c r="N29" s="25"/>
      <c r="O29" s="77"/>
      <c r="P29" s="138" t="str">
        <f>=HYPERLINK("https://www.loupfrance.fr/carte-des-indices-de-presence-transmis-au-reseau-loup-lynx/", "Carte des indices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210</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211</v>
      </c>
      <c r="M44" s="25"/>
      <c r="N44" s="25"/>
      <c r="O44" s="25"/>
      <c r="P44" s="25"/>
      <c r="Q44" s="25"/>
      <c r="R44" s="25"/>
      <c r="S44" s="25"/>
      <c r="T44" s="77"/>
      <c r="U44" s="28"/>
      <c r="V44" s="28"/>
      <c r="W44" s="28"/>
      <c r="X44" s="28"/>
      <c r="Y44" s="28"/>
      <c r="Z44" s="28"/>
      <c r="AA44" s="28"/>
      <c r="AB44" s="28"/>
    </row>
    <row customHeight="1" ht="15.75" r="45">
      <c r="A45" s="35"/>
      <c r="B45" s="111" t="s">
        <v>212</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=HYPERLINK("https://www.loupfrance.fr/", "Site d'information")</f>
      </c>
      <c r="D47" s="86"/>
      <c r="E47" s="86"/>
      <c r="F47" s="87"/>
      <c r="G47" s="121" t="inlineStr">
        <is>
          <t/>
        </is>
      </c>
      <c r="H47" s="86"/>
      <c r="I47" s="86"/>
      <c r="J47" s="87"/>
      <c r="K47" s="115" t="s">
        <v>90</v>
      </c>
      <c r="L47" s="18"/>
      <c r="M47" s="137" t="str">
        <f>=HYPERLINK("file://ad.intra/dfs/COMMUNS/REGIONS/IDF/DR/05_CONNAISSANCE/Loup", "Serveur DR")</f>
      </c>
      <c r="N47" s="8"/>
      <c r="O47" s="18"/>
      <c r="P47" s="116" t="inlineStr">
        <is>
          <t/>
        </is>
      </c>
      <c r="Q47" s="8"/>
      <c r="R47" s="8"/>
      <c r="S47" s="8"/>
      <c r="T47" s="18"/>
      <c r="U47" s="28"/>
      <c r="V47" s="28"/>
      <c r="W47" s="28"/>
      <c r="X47" s="28"/>
      <c r="Y47" s="28"/>
      <c r="Z47" s="28"/>
      <c r="AA47" s="28"/>
      <c r="AB47" s="28"/>
    </row>
    <row customHeight="1" ht="15.75" r="48">
      <c r="A48" s="23"/>
      <c r="B48" s="23"/>
      <c r="C48" s="137" t="str">
        <f>=HYPERLINK("https://agriculture.gouv.fr/plan-loup-un-nouveau-cadre-national-dactions-pour-renforcer-la-coexistence-du-loup-et-des-activites", "Plan loup")</f>
      </c>
      <c r="D48" s="8"/>
      <c r="E48" s="8"/>
      <c r="F48" s="18"/>
      <c r="G48" s="122" t="inlineStr">
        <is>
          <t/>
        </is>
      </c>
      <c r="H48" s="8"/>
      <c r="I48" s="8"/>
      <c r="J48" s="18"/>
      <c r="K48" s="23"/>
      <c r="L48" s="23"/>
      <c r="M48" s="137" t="str">
        <f>=HYPERLINK("file://ad.intra/dfs/COMMUNS/REGIONS/IDF/DR/05_CONNAISSANCE/Loup/Guide%20r%C3%A9flexe%20r%C3%A9seau%20Loup%20Lynx_DRIDF_v2.4.pdf", "Guide réflexe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G48" r:id="rId3h"/>
  </hyperlinks>
  <printOptions/>
  <pageMargins bottom="0.07874015748031496" footer="0.0" header="0.0" left="0.07874015748031496" right="0.07874015748031496" top="0.07874015748031496"/>
  <pageSetup paperSize="9" orientation="portrait"/>
  <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220</v>
      </c>
      <c r="D1" s="25"/>
      <c r="E1" s="25"/>
      <c r="F1" s="25"/>
      <c r="G1" s="25"/>
      <c r="H1" s="25"/>
      <c r="I1" s="26"/>
      <c r="J1" s="23"/>
      <c r="K1" s="23"/>
      <c r="L1" s="23"/>
      <c r="M1" s="27" t="str">
        <f>C1</f>
        <v>Réseau Petits et Méso-Carnivores</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95</v>
      </c>
      <c r="N6" s="40">
        <v>1.0</v>
      </c>
      <c r="O6" s="26"/>
      <c r="P6" s="41"/>
      <c r="Q6" s="42"/>
      <c r="R6" s="43" t="s">
        <v>82</v>
      </c>
      <c r="S6" s="44"/>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52" t="s">
        <v>221</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222</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223</v>
      </c>
      <c r="M11" s="68" t="s">
        <v>62</v>
      </c>
      <c r="N11" s="69" t="s">
        <v>224</v>
      </c>
      <c r="O11" s="26"/>
      <c r="P11" s="63"/>
      <c r="T11" s="57"/>
      <c r="U11" s="28"/>
      <c r="V11" s="28"/>
      <c r="W11" s="28"/>
      <c r="X11" s="28"/>
      <c r="Y11" s="28"/>
      <c r="Z11" s="28"/>
      <c r="AA11" s="28"/>
      <c r="AB11" s="28"/>
    </row>
    <row r="12">
      <c r="A12" s="35"/>
      <c r="B12" s="70" t="s">
        <v>61</v>
      </c>
      <c r="C12" s="125" t="s">
        <v>225</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226</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227</v>
      </c>
      <c r="D16" s="53"/>
      <c r="E16" s="53"/>
      <c r="F16" s="53"/>
      <c r="G16" s="53"/>
      <c r="H16" s="54"/>
      <c r="I16" s="63"/>
      <c r="J16" s="57"/>
      <c r="K16" s="35"/>
      <c r="L16" s="69"/>
      <c r="M16" s="25"/>
      <c r="N16" s="25"/>
      <c r="O16" s="77"/>
      <c r="P16" s="69" t="s">
        <v>228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69</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206</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96" t="s">
        <v>229</v>
      </c>
      <c r="N29" s="25"/>
      <c r="O29" s="77"/>
      <c r="P29" s="97" t="inlineStr">
        <is>
          <t>Articles de recherche</t>
        </is>
      </c>
      <c r="Q29" s="8"/>
      <c r="R29" s="18"/>
      <c r="S29" s="98"/>
      <c r="T29" s="92"/>
      <c r="U29" s="28"/>
      <c r="V29" s="28"/>
      <c r="W29" s="28"/>
      <c r="X29" s="28"/>
      <c r="Y29" s="28"/>
      <c r="Z29" s="28"/>
      <c r="AA29" s="28"/>
      <c r="AB29" s="28"/>
    </row>
    <row customHeight="1" ht="15.0" r="30">
      <c r="A30" s="35"/>
      <c r="B30" s="63"/>
      <c r="E30" s="30"/>
      <c r="F30" s="29"/>
      <c r="H30" s="57"/>
      <c r="I30" s="99" t="s">
        <v>75</v>
      </c>
      <c r="J30" s="89"/>
      <c r="K30" s="35"/>
      <c r="L30" s="55"/>
      <c r="M30" s="29"/>
      <c r="O30" s="57"/>
      <c r="P30" s="138" t="str">
        <f>=HYPERLINK("https://professionnels.ofb.fr/fr/node/1089", "Portail cartographique")</f>
      </c>
      <c r="Q30" s="8"/>
      <c r="R30" s="18"/>
      <c r="S30" s="119" t="inlineStr">
        <is>
          <t/>
        </is>
      </c>
      <c r="T30" s="92"/>
      <c r="U30" s="28"/>
      <c r="V30" s="28"/>
      <c r="W30" s="28"/>
      <c r="X30" s="28"/>
      <c r="Y30" s="28"/>
      <c r="Z30" s="28"/>
      <c r="AA30" s="28"/>
      <c r="AB30" s="28"/>
    </row>
    <row customHeight="1" ht="15.75" r="31">
      <c r="A31" s="35"/>
      <c r="B31" s="63"/>
      <c r="E31" s="30"/>
      <c r="F31" s="29"/>
      <c r="H31" s="57"/>
      <c r="I31" s="76"/>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t="s">
        <v>82</v>
      </c>
      <c r="G38" s="103" t="s">
        <v>82</v>
      </c>
      <c r="H38" s="103" t="s">
        <v>82</v>
      </c>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t="s">
        <v>82</v>
      </c>
      <c r="D42" s="103" t="s">
        <v>82</v>
      </c>
      <c r="E42" s="103" t="s">
        <v>82</v>
      </c>
      <c r="F42" s="103" t="s">
        <v>82</v>
      </c>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233</v>
      </c>
      <c r="M44" s="25"/>
      <c r="N44" s="25"/>
      <c r="O44" s="25"/>
      <c r="P44" s="25"/>
      <c r="Q44" s="25"/>
      <c r="R44" s="25"/>
      <c r="S44" s="25"/>
      <c r="T44" s="77"/>
      <c r="U44" s="28"/>
      <c r="V44" s="28"/>
      <c r="W44" s="28"/>
      <c r="X44" s="28"/>
      <c r="Y44" s="28"/>
      <c r="Z44" s="28"/>
      <c r="AA44" s="28"/>
      <c r="AB44" s="28"/>
    </row>
    <row customHeight="1" ht="15.75" r="45">
      <c r="A45" s="35"/>
      <c r="B45" s="111"/>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=HYPERLINK("https://professionnels.ofb.fr/fr/reseau-petits-meso-carnivores", "Réseau PMCC")</f>
      </c>
      <c r="D47" s="86"/>
      <c r="E47" s="86"/>
      <c r="F47" s="87"/>
      <c r="G47" s="121" t="inlineStr">
        <is>
          <t/>
        </is>
      </c>
      <c r="H47" s="86"/>
      <c r="I47" s="86"/>
      <c r="J47" s="87"/>
      <c r="K47" s="115" t="s">
        <v>90</v>
      </c>
      <c r="L47" s="18"/>
      <c r="M47" s="137" t="str">
        <f>=HYPERLINK("http://geo.ofb.fr/rezopmcc", "Rezo PMCC")</f>
      </c>
      <c r="N47" s="8"/>
      <c r="O47" s="18"/>
      <c r="P47" s="122" t="inlineStr">
        <is>
          <t/>
        </is>
      </c>
      <c r="Q47" s="8"/>
      <c r="R47" s="8"/>
      <c r="S47" s="8"/>
      <c r="T47" s="18"/>
      <c r="U47" s="28"/>
      <c r="V47" s="28"/>
      <c r="W47" s="28"/>
      <c r="X47" s="28"/>
      <c r="Y47" s="28"/>
      <c r="Z47" s="28"/>
      <c r="AA47" s="28"/>
      <c r="AB47" s="28"/>
    </row>
    <row customHeight="1" ht="15.75" r="48">
      <c r="A48" s="23"/>
      <c r="B48" s="23"/>
      <c r="C48" s="116"/>
      <c r="D48" s="8"/>
      <c r="E48" s="8"/>
      <c r="F48" s="18"/>
      <c r="G48" s="116"/>
      <c r="H48" s="8"/>
      <c r="I48" s="8"/>
      <c r="J48" s="18"/>
      <c r="K48" s="23"/>
      <c r="L48" s="23"/>
      <c r="M48" s="137" t="str">
        <f>=HYPERLINK("file://ad.intra/dfs/COMMUNS/REGIONS/IDF/DR/05_CONNAISSANCE/PMC", "Serveur DR")</f>
      </c>
      <c r="N48" s="8"/>
      <c r="O48" s="18"/>
      <c r="P48" s="116"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16"/>
      <c r="N49" s="8"/>
      <c r="O49" s="18"/>
      <c r="P49" s="116"/>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30" r:id="rId1h"/>
    <hyperlink ref="G47" r:id="rId2h"/>
    <hyperlink ref="P47" r:id="rId3h"/>
  </hyperlinks>
  <printOptions/>
  <pageMargins bottom="0.07874015748031496" footer="0.0" header="0.0" left="0.07874015748031496" right="0.07874015748031496" top="0.07874015748031496"/>
  <pageSetup paperSize="9" orientation="portrait"/>
  <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ageSetUpPr/>
  </sheetPr>
  <sheetViews>
    <sheetView showGridLines="0" workbookViewId="0"/>
  </sheetViews>
  <sheetFormatPr customHeight="1" defaultColWidth="14.43" defaultRowHeight="15.0"/>
  <cols>
    <col customWidth="1" min="1" max="1" width="2.71"/>
    <col customWidth="1" min="2" max="2" width="13.29"/>
    <col customWidth="1" min="3" max="8" width="9.71"/>
    <col customWidth="1" min="9" max="9" width="12.71"/>
    <col customWidth="1" min="10" max="10" width="13.0"/>
    <col customWidth="1" min="11" max="11" width="2.71"/>
    <col customWidth="1" min="12" max="13" width="20.71"/>
    <col customWidth="1" min="14" max="15" width="10.71"/>
    <col customWidth="1" min="16" max="20" width="7.0"/>
    <col customWidth="1" min="21" max="28" width="10.71"/>
  </cols>
  <sheetData>
    <row customHeight="1" ht="15.0" r="1">
      <c r="A1" s="23"/>
      <c r="B1" s="23"/>
      <c r="C1" s="24" t="s">
        <v>268</v>
      </c>
      <c r="D1" s="25"/>
      <c r="E1" s="25"/>
      <c r="F1" s="25"/>
      <c r="G1" s="25"/>
      <c r="H1" s="25"/>
      <c r="I1" s="26"/>
      <c r="J1" s="23"/>
      <c r="K1" s="23"/>
      <c r="L1" s="23"/>
      <c r="M1" s="27" t="str">
        <f>C1</f>
        <v>Suivi du Castor d'Europe</v>
      </c>
      <c r="N1" s="25"/>
      <c r="O1" s="25"/>
      <c r="P1" s="25"/>
      <c r="Q1" s="25"/>
      <c r="R1" s="25"/>
      <c r="S1" s="26"/>
      <c r="T1" s="23"/>
      <c r="U1" s="28"/>
      <c r="V1" s="28"/>
      <c r="W1" s="28"/>
      <c r="X1" s="28"/>
      <c r="Y1" s="28"/>
      <c r="Z1" s="28"/>
      <c r="AA1" s="28"/>
      <c r="AB1" s="28"/>
    </row>
    <row customHeight="1" ht="15.0" r="2">
      <c r="A2" s="23"/>
      <c r="B2" s="23"/>
      <c r="C2" s="29"/>
      <c r="I2" s="30"/>
      <c r="J2" s="23"/>
      <c r="K2" s="23"/>
      <c r="L2" s="23"/>
      <c r="M2" s="29"/>
      <c r="S2" s="30"/>
      <c r="T2" s="23"/>
      <c r="U2" s="28"/>
      <c r="V2" s="28"/>
      <c r="W2" s="28"/>
      <c r="X2" s="28"/>
      <c r="Y2" s="28"/>
      <c r="Z2" s="28"/>
      <c r="AA2" s="28"/>
      <c r="AB2" s="28"/>
    </row>
    <row customHeight="1" ht="15.0" r="3">
      <c r="A3" s="23"/>
      <c r="B3" s="23"/>
      <c r="C3" s="31"/>
      <c r="D3" s="32"/>
      <c r="E3" s="32"/>
      <c r="F3" s="32"/>
      <c r="G3" s="32"/>
      <c r="H3" s="32"/>
      <c r="I3" s="33"/>
      <c r="J3" s="23"/>
      <c r="K3" s="23"/>
      <c r="L3" s="23"/>
      <c r="M3" s="31"/>
      <c r="N3" s="32"/>
      <c r="O3" s="32"/>
      <c r="P3" s="32"/>
      <c r="Q3" s="32"/>
      <c r="R3" s="32"/>
      <c r="S3" s="33"/>
      <c r="T3" s="23"/>
      <c r="U3" s="28"/>
      <c r="V3" s="28"/>
      <c r="W3" s="28"/>
      <c r="X3" s="28"/>
      <c r="Y3" s="28"/>
      <c r="Z3" s="28"/>
      <c r="AA3" s="28"/>
      <c r="AB3" s="28"/>
    </row>
    <row r="4">
      <c r="A4" s="23"/>
      <c r="B4" s="23"/>
      <c r="C4" s="23"/>
      <c r="D4" s="23"/>
      <c r="E4" s="23"/>
      <c r="F4" s="23"/>
      <c r="G4" s="23"/>
      <c r="H4" s="23"/>
      <c r="I4" s="23"/>
      <c r="J4" s="23"/>
      <c r="K4" s="23"/>
      <c r="L4" s="23"/>
      <c r="M4" s="23"/>
      <c r="N4" s="23"/>
      <c r="O4" s="23"/>
      <c r="P4" s="23"/>
      <c r="Q4" s="23"/>
      <c r="R4" s="23"/>
      <c r="S4" s="23"/>
      <c r="T4" s="23"/>
      <c r="U4" s="28"/>
      <c r="V4" s="28"/>
      <c r="W4" s="28"/>
      <c r="X4" s="28"/>
      <c r="Y4" s="28"/>
      <c r="Z4" s="28"/>
      <c r="AA4" s="28"/>
      <c r="AB4" s="28"/>
    </row>
    <row r="5">
      <c r="A5" s="34" t="s">
        <v>48</v>
      </c>
      <c r="B5" s="35"/>
      <c r="C5" s="35"/>
      <c r="D5" s="35"/>
      <c r="E5" s="35"/>
      <c r="F5" s="35"/>
      <c r="G5" s="35"/>
      <c r="H5" s="35"/>
      <c r="I5" s="35"/>
      <c r="J5" s="35"/>
      <c r="K5" s="34" t="s">
        <v>49</v>
      </c>
      <c r="L5" s="35"/>
      <c r="M5" s="35"/>
      <c r="N5" s="35"/>
      <c r="O5" s="35"/>
      <c r="P5" s="36" t="s">
        <v>50</v>
      </c>
      <c r="Q5" s="35"/>
      <c r="R5" s="35"/>
      <c r="S5" s="35"/>
      <c r="T5" s="37"/>
      <c r="U5" s="28"/>
      <c r="V5" s="28"/>
      <c r="W5" s="28"/>
      <c r="X5" s="28"/>
      <c r="Y5" s="28"/>
      <c r="Z5" s="28"/>
      <c r="AA5" s="28"/>
      <c r="AB5" s="28"/>
    </row>
    <row r="6">
      <c r="A6" s="34"/>
      <c r="B6" s="35"/>
      <c r="C6" s="35"/>
      <c r="D6" s="35"/>
      <c r="E6" s="35"/>
      <c r="F6" s="35"/>
      <c r="G6" s="35"/>
      <c r="H6" s="35"/>
      <c r="I6" s="38"/>
      <c r="J6" s="26"/>
      <c r="K6" s="34"/>
      <c r="L6" s="28"/>
      <c r="M6" s="39" t="s">
        <v>240</v>
      </c>
      <c r="N6" s="134">
        <v>45689.0</v>
      </c>
      <c r="O6" s="26"/>
      <c r="P6" s="41"/>
      <c r="Q6" s="42"/>
      <c r="R6" s="43"/>
      <c r="S6" s="44" t="s">
        <v>82</v>
      </c>
      <c r="T6" s="45"/>
      <c r="U6" s="28"/>
      <c r="V6" s="28"/>
      <c r="W6" s="28"/>
      <c r="X6" s="28"/>
      <c r="Y6" s="28"/>
      <c r="Z6" s="28"/>
      <c r="AA6" s="28"/>
      <c r="AB6" s="28"/>
    </row>
    <row r="7">
      <c r="A7" s="35"/>
      <c r="B7" s="35"/>
      <c r="C7" s="35"/>
      <c r="D7" s="35"/>
      <c r="E7" s="35"/>
      <c r="F7" s="35"/>
      <c r="G7" s="35"/>
      <c r="H7" s="46"/>
      <c r="I7" s="29"/>
      <c r="J7" s="30"/>
      <c r="K7" s="35"/>
      <c r="L7" s="35"/>
      <c r="M7" s="47"/>
      <c r="N7" s="31"/>
      <c r="O7" s="33"/>
      <c r="P7" s="48" t="s">
        <v>51</v>
      </c>
      <c r="Q7" s="49" t="s">
        <v>52</v>
      </c>
      <c r="R7" s="49" t="s">
        <v>53</v>
      </c>
      <c r="S7" s="49" t="s">
        <v>54</v>
      </c>
      <c r="T7" s="50" t="s">
        <v>55</v>
      </c>
      <c r="U7" s="28"/>
      <c r="V7" s="28"/>
      <c r="W7" s="28"/>
      <c r="X7" s="28"/>
      <c r="Y7" s="28"/>
      <c r="Z7" s="28"/>
      <c r="AA7" s="28"/>
      <c r="AB7" s="28"/>
    </row>
    <row r="8">
      <c r="A8" s="35"/>
      <c r="B8" s="51" t="s">
        <v>56</v>
      </c>
      <c r="C8" s="124" t="s">
        <v>269</v>
      </c>
      <c r="D8" s="53"/>
      <c r="E8" s="53"/>
      <c r="F8" s="53"/>
      <c r="G8" s="53"/>
      <c r="H8" s="54"/>
      <c r="I8" s="29"/>
      <c r="J8" s="30"/>
      <c r="K8" s="35"/>
      <c r="L8" s="46"/>
      <c r="M8" s="46"/>
      <c r="N8" s="46"/>
      <c r="O8" s="46"/>
      <c r="P8" s="55"/>
      <c r="Q8" s="35"/>
      <c r="R8" s="35"/>
      <c r="S8" s="35"/>
      <c r="T8" s="37"/>
      <c r="U8" s="28"/>
      <c r="V8" s="28"/>
      <c r="W8" s="28"/>
      <c r="X8" s="28"/>
      <c r="Y8" s="28"/>
      <c r="Z8" s="28"/>
      <c r="AA8" s="28"/>
      <c r="AB8" s="28"/>
    </row>
    <row r="9">
      <c r="A9" s="35"/>
      <c r="B9" s="56"/>
      <c r="C9" s="29"/>
      <c r="H9" s="57"/>
      <c r="I9" s="29"/>
      <c r="J9" s="30"/>
      <c r="K9" s="58"/>
      <c r="L9" s="59" t="s">
        <v>57</v>
      </c>
      <c r="M9" s="35"/>
      <c r="N9" s="35"/>
      <c r="O9" s="35"/>
      <c r="P9" s="60" t="s">
        <v>270</v>
      </c>
      <c r="T9" s="57"/>
      <c r="U9" s="28"/>
      <c r="V9" s="28"/>
      <c r="W9" s="28"/>
      <c r="X9" s="28"/>
      <c r="Y9" s="28"/>
      <c r="Z9" s="28"/>
      <c r="AA9" s="28"/>
      <c r="AB9" s="28"/>
    </row>
    <row r="10">
      <c r="A10" s="35"/>
      <c r="B10" s="56"/>
      <c r="C10" s="29"/>
      <c r="H10" s="57"/>
      <c r="I10" s="29"/>
      <c r="J10" s="30"/>
      <c r="K10" s="58"/>
      <c r="L10" s="61" t="s">
        <v>58</v>
      </c>
      <c r="M10" s="61" t="s">
        <v>59</v>
      </c>
      <c r="N10" s="62" t="s">
        <v>60</v>
      </c>
      <c r="O10" s="18"/>
      <c r="P10" s="63"/>
      <c r="T10" s="57"/>
      <c r="U10" s="28"/>
      <c r="V10" s="28"/>
      <c r="W10" s="28"/>
      <c r="X10" s="28"/>
      <c r="Y10" s="28"/>
      <c r="Z10" s="28"/>
      <c r="AA10" s="28"/>
      <c r="AB10" s="28"/>
    </row>
    <row customHeight="1" ht="30.0" r="11">
      <c r="A11" s="35"/>
      <c r="B11" s="64"/>
      <c r="C11" s="65"/>
      <c r="D11" s="66"/>
      <c r="E11" s="66"/>
      <c r="F11" s="66"/>
      <c r="G11" s="66"/>
      <c r="H11" s="67"/>
      <c r="I11" s="31"/>
      <c r="J11" s="33"/>
      <c r="K11" s="58"/>
      <c r="L11" s="68" t="s">
        <v>271</v>
      </c>
      <c r="M11" s="68" t="s">
        <v>272</v>
      </c>
      <c r="N11" s="69" t="s">
        <v>273</v>
      </c>
      <c r="O11" s="26"/>
      <c r="P11" s="63"/>
      <c r="T11" s="57"/>
      <c r="U11" s="28"/>
      <c r="V11" s="28"/>
      <c r="W11" s="28"/>
      <c r="X11" s="28"/>
      <c r="Y11" s="28"/>
      <c r="Z11" s="28"/>
      <c r="AA11" s="28"/>
      <c r="AB11" s="28"/>
    </row>
    <row r="12">
      <c r="A12" s="35"/>
      <c r="B12" s="70" t="s">
        <v>61</v>
      </c>
      <c r="C12" s="71" t="s">
        <v>274</v>
      </c>
      <c r="D12" s="53"/>
      <c r="E12" s="53"/>
      <c r="F12" s="53"/>
      <c r="G12" s="53"/>
      <c r="H12" s="54"/>
      <c r="I12" s="72" t="s">
        <v>62</v>
      </c>
      <c r="J12" s="73"/>
      <c r="K12" s="58"/>
      <c r="L12" s="74"/>
      <c r="M12" s="74"/>
      <c r="N12" s="63"/>
      <c r="O12" s="30"/>
      <c r="P12" s="63"/>
      <c r="T12" s="57"/>
      <c r="U12" s="28"/>
      <c r="V12" s="28"/>
      <c r="W12" s="28"/>
      <c r="X12" s="28"/>
      <c r="Y12" s="28"/>
      <c r="Z12" s="28"/>
      <c r="AA12" s="28"/>
      <c r="AB12" s="28"/>
    </row>
    <row r="13">
      <c r="A13" s="35"/>
      <c r="B13" s="75"/>
      <c r="C13" s="29"/>
      <c r="H13" s="57"/>
      <c r="I13" s="76" t="s">
        <v>275</v>
      </c>
      <c r="J13" s="77"/>
      <c r="K13" s="58"/>
      <c r="L13" s="74"/>
      <c r="M13" s="74"/>
      <c r="N13" s="63"/>
      <c r="O13" s="30"/>
      <c r="P13" s="63"/>
      <c r="T13" s="57"/>
      <c r="U13" s="28"/>
      <c r="V13" s="28"/>
      <c r="W13" s="28"/>
      <c r="X13" s="28"/>
      <c r="Y13" s="28"/>
      <c r="Z13" s="28"/>
      <c r="AA13" s="28"/>
      <c r="AB13" s="28"/>
    </row>
    <row customHeight="1" ht="30.0" r="14">
      <c r="A14" s="35"/>
      <c r="B14" s="75"/>
      <c r="C14" s="29"/>
      <c r="H14" s="57"/>
      <c r="I14" s="63"/>
      <c r="J14" s="57"/>
      <c r="K14" s="58"/>
      <c r="L14" s="78"/>
      <c r="M14" s="78"/>
      <c r="N14" s="79"/>
      <c r="O14" s="80"/>
      <c r="P14" s="79"/>
      <c r="Q14" s="66"/>
      <c r="R14" s="66"/>
      <c r="S14" s="66"/>
      <c r="T14" s="67"/>
      <c r="U14" s="28"/>
      <c r="V14" s="28"/>
      <c r="W14" s="28"/>
      <c r="X14" s="28"/>
      <c r="Y14" s="28"/>
      <c r="Z14" s="28"/>
      <c r="AA14" s="28"/>
      <c r="AB14" s="28"/>
    </row>
    <row r="15">
      <c r="A15" s="35"/>
      <c r="B15" s="81"/>
      <c r="C15" s="65"/>
      <c r="D15" s="66"/>
      <c r="E15" s="66"/>
      <c r="F15" s="66"/>
      <c r="G15" s="66"/>
      <c r="H15" s="67"/>
      <c r="I15" s="63"/>
      <c r="J15" s="57"/>
      <c r="K15" s="35"/>
      <c r="L15" s="82" t="s">
        <v>64</v>
      </c>
      <c r="M15" s="83"/>
      <c r="N15" s="83"/>
      <c r="O15" s="84"/>
      <c r="P15" s="82" t="s">
        <v>65</v>
      </c>
      <c r="Q15" s="83"/>
      <c r="R15" s="83"/>
      <c r="S15" s="83"/>
      <c r="T15" s="84"/>
      <c r="U15" s="28"/>
      <c r="V15" s="28"/>
      <c r="W15" s="28"/>
      <c r="X15" s="28"/>
      <c r="Y15" s="28"/>
      <c r="Z15" s="28"/>
      <c r="AA15" s="28"/>
      <c r="AB15" s="28"/>
    </row>
    <row r="16">
      <c r="A16" s="35"/>
      <c r="B16" s="70" t="s">
        <v>66</v>
      </c>
      <c r="C16" s="71" t="s">
        <v>276</v>
      </c>
      <c r="D16" s="53"/>
      <c r="E16" s="53"/>
      <c r="F16" s="53"/>
      <c r="G16" s="53"/>
      <c r="H16" s="54"/>
      <c r="I16" s="63"/>
      <c r="J16" s="57"/>
      <c r="K16" s="35"/>
      <c r="L16" s="69" t="s">
        <v>277</v>
      </c>
      <c r="M16" s="25"/>
      <c r="N16" s="25"/>
      <c r="O16" s="77"/>
      <c r="P16" s="69" t="s">
        <v>278</v>
      </c>
      <c r="Q16" s="25"/>
      <c r="R16" s="25"/>
      <c r="S16" s="25"/>
      <c r="T16" s="77"/>
      <c r="U16" s="28"/>
      <c r="V16" s="28"/>
      <c r="W16" s="28"/>
      <c r="X16" s="28"/>
      <c r="Y16" s="28"/>
      <c r="Z16" s="28"/>
      <c r="AA16" s="28"/>
      <c r="AB16" s="28"/>
    </row>
    <row r="17">
      <c r="A17" s="35"/>
      <c r="B17" s="75"/>
      <c r="C17" s="29"/>
      <c r="H17" s="57"/>
      <c r="I17" s="63"/>
      <c r="J17" s="57"/>
      <c r="K17" s="35"/>
      <c r="L17" s="63"/>
      <c r="O17" s="57"/>
      <c r="P17" s="63"/>
      <c r="T17" s="57"/>
      <c r="U17" s="28"/>
      <c r="V17" s="28"/>
      <c r="W17" s="28"/>
      <c r="X17" s="28"/>
      <c r="Y17" s="28"/>
      <c r="Z17" s="28"/>
      <c r="AA17" s="28"/>
      <c r="AB17" s="28"/>
    </row>
    <row r="18">
      <c r="A18" s="35"/>
      <c r="B18" s="75"/>
      <c r="C18" s="29"/>
      <c r="H18" s="57"/>
      <c r="I18" s="63"/>
      <c r="J18" s="57"/>
      <c r="K18" s="35"/>
      <c r="L18" s="63"/>
      <c r="O18" s="57"/>
      <c r="P18" s="63"/>
      <c r="T18" s="57"/>
      <c r="U18" s="28"/>
      <c r="V18" s="28"/>
      <c r="W18" s="28"/>
      <c r="X18" s="28"/>
      <c r="Y18" s="28"/>
      <c r="Z18" s="28"/>
      <c r="AA18" s="28"/>
      <c r="AB18" s="28"/>
    </row>
    <row r="19">
      <c r="A19" s="35"/>
      <c r="B19" s="75"/>
      <c r="C19" s="29"/>
      <c r="H19" s="57"/>
      <c r="I19" s="63"/>
      <c r="J19" s="57"/>
      <c r="K19" s="35"/>
      <c r="L19" s="63"/>
      <c r="O19" s="57"/>
      <c r="P19" s="63"/>
      <c r="T19" s="57"/>
      <c r="U19" s="28"/>
      <c r="V19" s="28"/>
      <c r="W19" s="28"/>
      <c r="X19" s="28"/>
      <c r="Y19" s="28"/>
      <c r="Z19" s="28"/>
      <c r="AA19" s="28"/>
      <c r="AB19" s="28"/>
    </row>
    <row customHeight="1" ht="30.0" r="20">
      <c r="A20" s="35"/>
      <c r="B20" s="81"/>
      <c r="C20" s="65"/>
      <c r="D20" s="66"/>
      <c r="E20" s="66"/>
      <c r="F20" s="66"/>
      <c r="G20" s="66"/>
      <c r="H20" s="67"/>
      <c r="I20" s="63"/>
      <c r="J20" s="57"/>
      <c r="K20" s="35"/>
      <c r="L20" s="63"/>
      <c r="O20" s="57"/>
      <c r="P20" s="63"/>
      <c r="T20" s="57"/>
      <c r="U20" s="28"/>
      <c r="V20" s="28"/>
      <c r="W20" s="28"/>
      <c r="X20" s="28"/>
      <c r="Y20" s="28"/>
      <c r="Z20" s="28"/>
      <c r="AA20" s="28"/>
      <c r="AB20" s="28"/>
    </row>
    <row customHeight="1" ht="15.75" r="21">
      <c r="A21" s="35"/>
      <c r="B21" s="85" t="s">
        <v>67</v>
      </c>
      <c r="C21" s="86"/>
      <c r="D21" s="86"/>
      <c r="E21" s="86"/>
      <c r="F21" s="87"/>
      <c r="G21" s="88"/>
      <c r="H21" s="89"/>
      <c r="I21" s="63"/>
      <c r="J21" s="57"/>
      <c r="K21" s="35"/>
      <c r="L21" s="63"/>
      <c r="O21" s="57"/>
      <c r="P21" s="63"/>
      <c r="T21" s="57"/>
      <c r="U21" s="28"/>
      <c r="V21" s="28"/>
      <c r="W21" s="28"/>
      <c r="X21" s="28"/>
      <c r="Y21" s="28"/>
      <c r="Z21" s="28"/>
      <c r="AA21" s="28"/>
      <c r="AB21" s="28"/>
    </row>
    <row customHeight="1" ht="15.75" r="22">
      <c r="A22" s="35"/>
      <c r="B22" s="90" t="s">
        <v>68</v>
      </c>
      <c r="C22" s="91" t="s">
        <v>251</v>
      </c>
      <c r="D22" s="8"/>
      <c r="E22" s="8"/>
      <c r="F22" s="8"/>
      <c r="G22" s="8"/>
      <c r="H22" s="92"/>
      <c r="I22" s="63"/>
      <c r="J22" s="57"/>
      <c r="K22" s="35"/>
      <c r="L22" s="63"/>
      <c r="O22" s="57"/>
      <c r="P22" s="63"/>
      <c r="T22" s="57"/>
      <c r="U22" s="28"/>
      <c r="V22" s="28"/>
      <c r="W22" s="28"/>
      <c r="X22" s="28"/>
      <c r="Y22" s="28"/>
      <c r="Z22" s="28"/>
      <c r="AA22" s="28"/>
      <c r="AB22" s="28"/>
    </row>
    <row customHeight="1" ht="15.75" r="23">
      <c r="A23" s="35"/>
      <c r="B23" s="93"/>
      <c r="C23" s="25"/>
      <c r="D23" s="25"/>
      <c r="E23" s="26"/>
      <c r="F23" s="94" t="s">
        <v>70</v>
      </c>
      <c r="G23" s="8"/>
      <c r="H23" s="92"/>
      <c r="I23" s="63"/>
      <c r="J23" s="57"/>
      <c r="K23" s="35"/>
      <c r="L23" s="63"/>
      <c r="O23" s="57"/>
      <c r="P23" s="63"/>
      <c r="T23" s="57"/>
      <c r="U23" s="28"/>
      <c r="V23" s="28"/>
      <c r="W23" s="28"/>
      <c r="X23" s="28"/>
      <c r="Y23" s="28"/>
      <c r="Z23" s="28"/>
      <c r="AA23" s="28"/>
      <c r="AB23" s="28"/>
    </row>
    <row customHeight="1" ht="30.0" r="24">
      <c r="A24" s="35"/>
      <c r="B24" s="63"/>
      <c r="E24" s="30"/>
      <c r="F24" s="95" t="s">
        <v>279</v>
      </c>
      <c r="G24" s="25"/>
      <c r="H24" s="77"/>
      <c r="I24" s="63"/>
      <c r="J24" s="57"/>
      <c r="K24" s="35"/>
      <c r="L24" s="63"/>
      <c r="O24" s="57"/>
      <c r="P24" s="63"/>
      <c r="T24" s="57"/>
      <c r="U24" s="28"/>
      <c r="V24" s="28"/>
      <c r="W24" s="28"/>
      <c r="X24" s="28"/>
      <c r="Y24" s="28"/>
      <c r="Z24" s="28"/>
      <c r="AA24" s="28"/>
      <c r="AB24" s="28"/>
    </row>
    <row customHeight="1" ht="15.75" r="25">
      <c r="A25" s="35"/>
      <c r="B25" s="63"/>
      <c r="E25" s="30"/>
      <c r="F25" s="29"/>
      <c r="H25" s="57"/>
      <c r="I25" s="63"/>
      <c r="J25" s="57"/>
      <c r="K25" s="35"/>
      <c r="L25" s="63"/>
      <c r="O25" s="57"/>
      <c r="P25" s="63"/>
      <c r="T25" s="57"/>
      <c r="U25" s="28"/>
      <c r="V25" s="28"/>
      <c r="W25" s="28"/>
      <c r="X25" s="28"/>
      <c r="Y25" s="28"/>
      <c r="Z25" s="28"/>
      <c r="AA25" s="28"/>
      <c r="AB25" s="28"/>
    </row>
    <row customHeight="1" ht="15.75" r="26">
      <c r="A26" s="35"/>
      <c r="B26" s="63"/>
      <c r="E26" s="30"/>
      <c r="F26" s="29"/>
      <c r="H26" s="57"/>
      <c r="I26" s="63"/>
      <c r="J26" s="57"/>
      <c r="K26" s="35"/>
      <c r="L26" s="63"/>
      <c r="O26" s="57"/>
      <c r="P26" s="63"/>
      <c r="T26" s="57"/>
      <c r="U26" s="28"/>
      <c r="V26" s="28"/>
      <c r="W26" s="28"/>
      <c r="X26" s="28"/>
      <c r="Y26" s="28"/>
      <c r="Z26" s="28"/>
      <c r="AA26" s="28"/>
      <c r="AB26" s="28"/>
    </row>
    <row customHeight="1" ht="15.75" r="27">
      <c r="A27" s="35"/>
      <c r="B27" s="63"/>
      <c r="E27" s="30"/>
      <c r="F27" s="29"/>
      <c r="H27" s="57"/>
      <c r="I27" s="63"/>
      <c r="J27" s="57"/>
      <c r="K27" s="35"/>
      <c r="L27" s="79"/>
      <c r="M27" s="66"/>
      <c r="N27" s="66"/>
      <c r="O27" s="67"/>
      <c r="P27" s="79"/>
      <c r="Q27" s="66"/>
      <c r="R27" s="66"/>
      <c r="S27" s="66"/>
      <c r="T27" s="67"/>
      <c r="U27" s="28"/>
      <c r="V27" s="28"/>
      <c r="W27" s="28"/>
      <c r="X27" s="28"/>
      <c r="Y27" s="28"/>
      <c r="Z27" s="28"/>
      <c r="AA27" s="28"/>
      <c r="AB27" s="28"/>
    </row>
    <row customHeight="1" ht="15.75" r="28">
      <c r="A28" s="35"/>
      <c r="B28" s="63"/>
      <c r="E28" s="30"/>
      <c r="F28" s="29"/>
      <c r="H28" s="57"/>
      <c r="I28" s="63"/>
      <c r="J28" s="57"/>
      <c r="K28" s="35"/>
      <c r="L28" s="82" t="s">
        <v>71</v>
      </c>
      <c r="M28" s="83"/>
      <c r="N28" s="83"/>
      <c r="O28" s="84"/>
      <c r="P28" s="82" t="s">
        <v>72</v>
      </c>
      <c r="Q28" s="83"/>
      <c r="R28" s="83"/>
      <c r="S28" s="83"/>
      <c r="T28" s="84"/>
      <c r="U28" s="28"/>
      <c r="V28" s="28"/>
      <c r="W28" s="28"/>
      <c r="X28" s="28"/>
      <c r="Y28" s="28"/>
      <c r="Z28" s="28"/>
      <c r="AA28" s="28"/>
      <c r="AB28" s="28"/>
    </row>
    <row customHeight="1" ht="15.75" r="29">
      <c r="A29" s="35"/>
      <c r="B29" s="63"/>
      <c r="E29" s="30"/>
      <c r="F29" s="29"/>
      <c r="H29" s="57"/>
      <c r="I29" s="79"/>
      <c r="J29" s="67"/>
      <c r="K29" s="35"/>
      <c r="L29" s="55"/>
      <c r="M29" s="135" t="s">
        <v>280</v>
      </c>
      <c r="N29" s="25"/>
      <c r="O29" s="77"/>
      <c r="P29" s="138" t="str">
        <f>=HYPERLINK("https://carmen.carmencarto.fr/38/Castor.map", "Carte nationale de présence")</f>
      </c>
      <c r="Q29" s="8"/>
      <c r="R29" s="18"/>
      <c r="S29" s="119" t="inlineStr">
        <is>
          <t/>
        </is>
      </c>
      <c r="T29" s="92"/>
      <c r="U29" s="28"/>
      <c r="V29" s="28"/>
      <c r="W29" s="28"/>
      <c r="X29" s="28"/>
      <c r="Y29" s="28"/>
      <c r="Z29" s="28"/>
      <c r="AA29" s="28"/>
      <c r="AB29" s="28"/>
    </row>
    <row customHeight="1" ht="15.0" r="30">
      <c r="A30" s="35"/>
      <c r="B30" s="63"/>
      <c r="E30" s="30"/>
      <c r="F30" s="29"/>
      <c r="H30" s="57"/>
      <c r="I30" s="99" t="s">
        <v>75</v>
      </c>
      <c r="J30" s="89"/>
      <c r="K30" s="35"/>
      <c r="L30" s="55"/>
      <c r="M30" s="29"/>
      <c r="O30" s="57"/>
      <c r="P30" s="97"/>
      <c r="Q30" s="8"/>
      <c r="R30" s="18"/>
      <c r="S30" s="98"/>
      <c r="T30" s="92"/>
      <c r="U30" s="28"/>
      <c r="V30" s="28"/>
      <c r="W30" s="28"/>
      <c r="X30" s="28"/>
      <c r="Y30" s="28"/>
      <c r="Z30" s="28"/>
      <c r="AA30" s="28"/>
      <c r="AB30" s="28"/>
    </row>
    <row customHeight="1" ht="15.75" r="31">
      <c r="A31" s="35"/>
      <c r="B31" s="63"/>
      <c r="E31" s="30"/>
      <c r="F31" s="29"/>
      <c r="H31" s="57"/>
      <c r="I31" s="76" t="s">
        <v>283</v>
      </c>
      <c r="J31" s="77"/>
      <c r="K31" s="35"/>
      <c r="L31" s="55"/>
      <c r="M31" s="29"/>
      <c r="O31" s="57"/>
      <c r="P31" s="97"/>
      <c r="Q31" s="8"/>
      <c r="R31" s="18"/>
      <c r="S31" s="98"/>
      <c r="T31" s="92"/>
      <c r="U31" s="28"/>
      <c r="V31" s="28"/>
      <c r="W31" s="28"/>
      <c r="X31" s="28"/>
      <c r="Y31" s="28"/>
      <c r="Z31" s="28"/>
      <c r="AA31" s="28"/>
      <c r="AB31" s="28"/>
    </row>
    <row customHeight="1" ht="15.75" r="32">
      <c r="A32" s="35"/>
      <c r="B32" s="63"/>
      <c r="E32" s="30"/>
      <c r="F32" s="29"/>
      <c r="H32" s="57"/>
      <c r="I32" s="63"/>
      <c r="J32" s="57"/>
      <c r="K32" s="35"/>
      <c r="L32" s="55"/>
      <c r="M32" s="29"/>
      <c r="O32" s="57"/>
      <c r="P32" s="97"/>
      <c r="Q32" s="8"/>
      <c r="R32" s="18"/>
      <c r="S32" s="98"/>
      <c r="T32" s="92"/>
      <c r="U32" s="28"/>
      <c r="V32" s="28"/>
      <c r="W32" s="28"/>
      <c r="X32" s="28"/>
      <c r="Y32" s="28"/>
      <c r="Z32" s="28"/>
      <c r="AA32" s="28"/>
      <c r="AB32" s="28"/>
    </row>
    <row customHeight="1" ht="15.75" r="33">
      <c r="A33" s="35"/>
      <c r="B33" s="63"/>
      <c r="E33" s="30"/>
      <c r="F33" s="29"/>
      <c r="H33" s="57"/>
      <c r="I33" s="63"/>
      <c r="J33" s="57"/>
      <c r="K33" s="35"/>
      <c r="L33" s="55"/>
      <c r="M33" s="29"/>
      <c r="O33" s="57"/>
      <c r="P33" s="97"/>
      <c r="Q33" s="8"/>
      <c r="R33" s="18"/>
      <c r="S33" s="98"/>
      <c r="T33" s="92"/>
      <c r="U33" s="28"/>
      <c r="V33" s="28"/>
      <c r="W33" s="28"/>
      <c r="X33" s="28"/>
      <c r="Y33" s="28"/>
      <c r="Z33" s="28"/>
      <c r="AA33" s="28"/>
      <c r="AB33" s="28"/>
    </row>
    <row customHeight="1" ht="15.75" r="34">
      <c r="A34" s="35"/>
      <c r="B34" s="63"/>
      <c r="E34" s="30"/>
      <c r="F34" s="29"/>
      <c r="H34" s="57"/>
      <c r="I34" s="63"/>
      <c r="J34" s="57"/>
      <c r="K34" s="35"/>
      <c r="L34" s="55"/>
      <c r="M34" s="29"/>
      <c r="O34" s="57"/>
      <c r="P34" s="97"/>
      <c r="Q34" s="8"/>
      <c r="R34" s="18"/>
      <c r="S34" s="98"/>
      <c r="T34" s="92"/>
      <c r="U34" s="28"/>
      <c r="V34" s="28"/>
      <c r="W34" s="28"/>
      <c r="X34" s="28"/>
      <c r="Y34" s="28"/>
      <c r="Z34" s="28"/>
      <c r="AA34" s="28"/>
      <c r="AB34" s="28"/>
    </row>
    <row customHeight="1" ht="15.75" r="35">
      <c r="A35" s="35"/>
      <c r="B35" s="79"/>
      <c r="C35" s="66"/>
      <c r="D35" s="66"/>
      <c r="E35" s="80"/>
      <c r="F35" s="65"/>
      <c r="G35" s="66"/>
      <c r="H35" s="67"/>
      <c r="I35" s="63"/>
      <c r="J35" s="57"/>
      <c r="K35" s="35"/>
      <c r="L35" s="55"/>
      <c r="M35" s="29"/>
      <c r="O35" s="57"/>
      <c r="P35" s="97"/>
      <c r="Q35" s="8"/>
      <c r="R35" s="18"/>
      <c r="S35" s="98"/>
      <c r="T35" s="92"/>
      <c r="U35" s="28"/>
      <c r="V35" s="28"/>
      <c r="W35" s="28"/>
      <c r="X35" s="28"/>
      <c r="Y35" s="28"/>
      <c r="Z35" s="28"/>
      <c r="AA35" s="28"/>
      <c r="AB35" s="28"/>
    </row>
    <row customHeight="1" ht="15.75" r="36">
      <c r="A36" s="35"/>
      <c r="B36" s="85" t="s">
        <v>76</v>
      </c>
      <c r="C36" s="86"/>
      <c r="D36" s="86"/>
      <c r="E36" s="87"/>
      <c r="F36" s="100"/>
      <c r="G36" s="100"/>
      <c r="H36" s="100"/>
      <c r="I36" s="63"/>
      <c r="J36" s="57"/>
      <c r="K36" s="35"/>
      <c r="L36" s="55"/>
      <c r="M36" s="29"/>
      <c r="O36" s="57"/>
      <c r="P36" s="97"/>
      <c r="Q36" s="8"/>
      <c r="R36" s="18"/>
      <c r="S36" s="98"/>
      <c r="T36" s="92"/>
      <c r="U36" s="28"/>
      <c r="V36" s="28"/>
      <c r="W36" s="28"/>
      <c r="X36" s="28"/>
      <c r="Y36" s="28"/>
      <c r="Z36" s="28"/>
      <c r="AA36" s="28"/>
      <c r="AB36" s="28"/>
    </row>
    <row customHeight="1" ht="15.75" r="37">
      <c r="A37" s="35"/>
      <c r="B37" s="75"/>
      <c r="C37" s="101" t="s">
        <v>77</v>
      </c>
      <c r="D37" s="101" t="s">
        <v>78</v>
      </c>
      <c r="E37" s="101" t="s">
        <v>79</v>
      </c>
      <c r="F37" s="101" t="s">
        <v>80</v>
      </c>
      <c r="G37" s="101" t="s">
        <v>79</v>
      </c>
      <c r="H37" s="101" t="s">
        <v>77</v>
      </c>
      <c r="I37" s="63"/>
      <c r="J37" s="57"/>
      <c r="K37" s="35"/>
      <c r="L37" s="55"/>
      <c r="M37" s="29"/>
      <c r="O37" s="57"/>
      <c r="P37" s="97"/>
      <c r="Q37" s="8"/>
      <c r="R37" s="18"/>
      <c r="S37" s="98"/>
      <c r="T37" s="92"/>
      <c r="U37" s="28"/>
      <c r="V37" s="28"/>
      <c r="W37" s="28"/>
      <c r="X37" s="28"/>
      <c r="Y37" s="28"/>
      <c r="Z37" s="28"/>
      <c r="AA37" s="28"/>
      <c r="AB37" s="28"/>
    </row>
    <row customHeight="1" ht="12.75" r="38">
      <c r="A38" s="35"/>
      <c r="B38" s="102"/>
      <c r="C38" s="103" t="s">
        <v>82</v>
      </c>
      <c r="D38" s="103" t="s">
        <v>82</v>
      </c>
      <c r="E38" s="103" t="s">
        <v>82</v>
      </c>
      <c r="F38" s="103"/>
      <c r="G38" s="103"/>
      <c r="H38" s="103"/>
      <c r="I38" s="63"/>
      <c r="J38" s="57"/>
      <c r="K38" s="35"/>
      <c r="L38" s="55"/>
      <c r="M38" s="29"/>
      <c r="O38" s="57"/>
      <c r="P38" s="97"/>
      <c r="Q38" s="8"/>
      <c r="R38" s="18"/>
      <c r="S38" s="98"/>
      <c r="T38" s="92"/>
      <c r="U38" s="28"/>
      <c r="V38" s="28"/>
      <c r="W38" s="28"/>
      <c r="X38" s="28"/>
      <c r="Y38" s="28"/>
      <c r="Z38" s="28"/>
      <c r="AA38" s="28"/>
      <c r="AB38" s="28"/>
    </row>
    <row customHeight="1" ht="12.75" r="39">
      <c r="A39" s="35"/>
      <c r="B39" s="102"/>
      <c r="C39" s="104"/>
      <c r="D39" s="104"/>
      <c r="E39" s="104"/>
      <c r="F39" s="104"/>
      <c r="G39" s="104"/>
      <c r="H39" s="104"/>
      <c r="I39" s="63"/>
      <c r="J39" s="57"/>
      <c r="K39" s="35"/>
      <c r="L39" s="55"/>
      <c r="M39" s="29"/>
      <c r="O39" s="57"/>
      <c r="P39" s="97"/>
      <c r="Q39" s="8"/>
      <c r="R39" s="18"/>
      <c r="S39" s="98"/>
      <c r="T39" s="92"/>
      <c r="U39" s="28"/>
      <c r="V39" s="28"/>
      <c r="W39" s="28"/>
      <c r="X39" s="28"/>
      <c r="Y39" s="28"/>
      <c r="Z39" s="28"/>
      <c r="AA39" s="28"/>
      <c r="AB39" s="28"/>
    </row>
    <row customHeight="1" ht="12.75" r="40">
      <c r="A40" s="35"/>
      <c r="B40" s="102"/>
      <c r="C40" s="104"/>
      <c r="D40" s="104"/>
      <c r="E40" s="104"/>
      <c r="F40" s="104"/>
      <c r="G40" s="104"/>
      <c r="H40" s="104"/>
      <c r="I40" s="63"/>
      <c r="J40" s="57"/>
      <c r="K40" s="35"/>
      <c r="L40" s="55"/>
      <c r="M40" s="29"/>
      <c r="O40" s="57"/>
      <c r="P40" s="97"/>
      <c r="Q40" s="8"/>
      <c r="R40" s="18"/>
      <c r="S40" s="98"/>
      <c r="T40" s="92"/>
      <c r="U40" s="28"/>
      <c r="V40" s="28"/>
      <c r="W40" s="28"/>
      <c r="X40" s="28"/>
      <c r="Y40" s="28"/>
      <c r="Z40" s="28"/>
      <c r="AA40" s="28"/>
      <c r="AB40" s="28"/>
    </row>
    <row customHeight="1" ht="15.75" r="41">
      <c r="A41" s="35"/>
      <c r="B41" s="75"/>
      <c r="C41" s="101" t="s">
        <v>77</v>
      </c>
      <c r="D41" s="101" t="s">
        <v>80</v>
      </c>
      <c r="E41" s="101" t="s">
        <v>85</v>
      </c>
      <c r="F41" s="101" t="s">
        <v>86</v>
      </c>
      <c r="G41" s="101" t="s">
        <v>87</v>
      </c>
      <c r="H41" s="101" t="s">
        <v>88</v>
      </c>
      <c r="I41" s="63"/>
      <c r="J41" s="57"/>
      <c r="K41" s="35"/>
      <c r="L41" s="55"/>
      <c r="M41" s="29"/>
      <c r="O41" s="57"/>
      <c r="P41" s="97"/>
      <c r="Q41" s="8"/>
      <c r="R41" s="18"/>
      <c r="S41" s="98"/>
      <c r="T41" s="92"/>
      <c r="U41" s="28"/>
      <c r="V41" s="28"/>
      <c r="W41" s="28"/>
      <c r="X41" s="28"/>
      <c r="Y41" s="28"/>
      <c r="Z41" s="28"/>
      <c r="AA41" s="28"/>
      <c r="AB41" s="28"/>
    </row>
    <row customHeight="1" ht="12.75" r="42">
      <c r="A42" s="35"/>
      <c r="B42" s="102"/>
      <c r="C42" s="103"/>
      <c r="D42" s="103"/>
      <c r="E42" s="103"/>
      <c r="F42" s="103"/>
      <c r="G42" s="103" t="s">
        <v>82</v>
      </c>
      <c r="H42" s="103" t="s">
        <v>82</v>
      </c>
      <c r="I42" s="63"/>
      <c r="J42" s="57"/>
      <c r="K42" s="35"/>
      <c r="L42" s="55"/>
      <c r="M42" s="31"/>
      <c r="N42" s="32"/>
      <c r="O42" s="105"/>
      <c r="P42" s="106"/>
      <c r="Q42" s="107"/>
      <c r="R42" s="108"/>
      <c r="S42" s="109"/>
      <c r="T42" s="110"/>
      <c r="U42" s="28"/>
      <c r="V42" s="28"/>
      <c r="W42" s="28"/>
      <c r="X42" s="28"/>
      <c r="Y42" s="28"/>
      <c r="Z42" s="28"/>
      <c r="AA42" s="28"/>
      <c r="AB42" s="28"/>
    </row>
    <row customHeight="1" ht="12.75" r="43">
      <c r="A43" s="35"/>
      <c r="B43" s="102"/>
      <c r="C43" s="103"/>
      <c r="D43" s="103"/>
      <c r="E43" s="103"/>
      <c r="F43" s="103"/>
      <c r="G43" s="103"/>
      <c r="H43" s="103"/>
      <c r="I43" s="63"/>
      <c r="J43" s="57"/>
      <c r="K43" s="35"/>
      <c r="L43" s="82" t="s">
        <v>89</v>
      </c>
      <c r="M43" s="83"/>
      <c r="N43" s="83"/>
      <c r="O43" s="83"/>
      <c r="P43" s="35"/>
      <c r="Q43" s="35"/>
      <c r="R43" s="35"/>
      <c r="S43" s="35"/>
      <c r="T43" s="58"/>
      <c r="U43" s="28"/>
      <c r="V43" s="28"/>
      <c r="W43" s="28"/>
      <c r="X43" s="28"/>
      <c r="Y43" s="28"/>
      <c r="Z43" s="28"/>
      <c r="AA43" s="28"/>
      <c r="AB43" s="28"/>
    </row>
    <row customHeight="1" ht="12.75" r="44">
      <c r="A44" s="35"/>
      <c r="B44" s="102"/>
      <c r="C44" s="104"/>
      <c r="D44" s="104"/>
      <c r="E44" s="104"/>
      <c r="F44" s="104"/>
      <c r="G44" s="104"/>
      <c r="H44" s="104"/>
      <c r="I44" s="63"/>
      <c r="J44" s="57"/>
      <c r="K44" s="35"/>
      <c r="L44" s="69" t="s">
        <v>284</v>
      </c>
      <c r="M44" s="25"/>
      <c r="N44" s="25"/>
      <c r="O44" s="25"/>
      <c r="P44" s="25"/>
      <c r="Q44" s="25"/>
      <c r="R44" s="25"/>
      <c r="S44" s="25"/>
      <c r="T44" s="77"/>
      <c r="U44" s="28"/>
      <c r="V44" s="28"/>
      <c r="W44" s="28"/>
      <c r="X44" s="28"/>
      <c r="Y44" s="28"/>
      <c r="Z44" s="28"/>
      <c r="AA44" s="28"/>
      <c r="AB44" s="28"/>
    </row>
    <row customHeight="1" ht="15.75" r="45">
      <c r="A45" s="35"/>
      <c r="B45" s="111" t="s">
        <v>285</v>
      </c>
      <c r="C45" s="25"/>
      <c r="D45" s="25"/>
      <c r="E45" s="25"/>
      <c r="F45" s="25"/>
      <c r="G45" s="25"/>
      <c r="H45" s="77"/>
      <c r="I45" s="63"/>
      <c r="J45" s="57"/>
      <c r="K45" s="35"/>
      <c r="L45" s="63"/>
      <c r="T45" s="57"/>
      <c r="U45" s="28"/>
      <c r="V45" s="28"/>
      <c r="W45" s="28"/>
      <c r="X45" s="28"/>
      <c r="Y45" s="28"/>
      <c r="Z45" s="28"/>
      <c r="AA45" s="28"/>
      <c r="AB45" s="28"/>
    </row>
    <row customHeight="1" ht="15.75" r="46">
      <c r="A46" s="35"/>
      <c r="B46" s="79"/>
      <c r="C46" s="66"/>
      <c r="D46" s="66"/>
      <c r="E46" s="66"/>
      <c r="F46" s="66"/>
      <c r="G46" s="66"/>
      <c r="H46" s="67"/>
      <c r="I46" s="79"/>
      <c r="J46" s="67"/>
      <c r="K46" s="35"/>
      <c r="L46" s="112"/>
      <c r="M46" s="32"/>
      <c r="N46" s="32"/>
      <c r="O46" s="32"/>
      <c r="P46" s="32"/>
      <c r="Q46" s="32"/>
      <c r="R46" s="32"/>
      <c r="S46" s="32"/>
      <c r="T46" s="105"/>
      <c r="U46" s="28"/>
      <c r="V46" s="28"/>
      <c r="W46" s="28"/>
      <c r="X46" s="28"/>
      <c r="Y46" s="28"/>
      <c r="Z46" s="28"/>
      <c r="AA46" s="28"/>
      <c r="AB46" s="28"/>
    </row>
    <row customHeight="1" ht="15.75" r="47">
      <c r="A47" s="113" t="s">
        <v>90</v>
      </c>
      <c r="B47" s="23"/>
      <c r="C47" s="136" t="str">
        <f>=HYPERLINK("https://professionnels.ofb.fr/fr/reseau-castor", "Le réseau Castor")</f>
      </c>
      <c r="D47" s="86"/>
      <c r="E47" s="86"/>
      <c r="F47" s="87"/>
      <c r="G47" s="121" t="inlineStr">
        <is>
          <t/>
        </is>
      </c>
      <c r="H47" s="86"/>
      <c r="I47" s="86"/>
      <c r="J47" s="87"/>
      <c r="K47" s="115" t="s">
        <v>90</v>
      </c>
      <c r="L47" s="18"/>
      <c r="M47" s="137" t="str">
        <f>=HYPERLINK("https://ged.ofb.fr/share/page/site/dridf-rseau-partenarial-castor/dashboard", "Site du réseau castor IdF")</f>
      </c>
      <c r="N47" s="8"/>
      <c r="O47" s="18"/>
      <c r="P47" s="122" t="inlineStr">
        <is>
          <t/>
        </is>
      </c>
      <c r="Q47" s="8"/>
      <c r="R47" s="8"/>
      <c r="S47" s="8"/>
      <c r="T47" s="18"/>
      <c r="U47" s="28"/>
      <c r="V47" s="28"/>
      <c r="W47" s="28"/>
      <c r="X47" s="28"/>
      <c r="Y47" s="28"/>
      <c r="Z47" s="28"/>
      <c r="AA47" s="28"/>
      <c r="AB47" s="28"/>
    </row>
    <row customHeight="1" ht="15.75" r="48">
      <c r="A48" s="23"/>
      <c r="B48" s="23"/>
      <c r="C48" s="137" t="str">
        <f>=HYPERLINK("https://professionnels.ofb.fr/fr/doc-fiches-especes/castor-deurope-castor-fiber", "Fiche espèce")</f>
      </c>
      <c r="D48" s="8"/>
      <c r="E48" s="8"/>
      <c r="F48" s="18"/>
      <c r="G48" s="122" t="inlineStr">
        <is>
          <t/>
        </is>
      </c>
      <c r="H48" s="8"/>
      <c r="I48" s="8"/>
      <c r="J48" s="18"/>
      <c r="K48" s="23"/>
      <c r="L48" s="23"/>
      <c r="M48" s="137" t="str">
        <f>=HYPERLINK("https://ged.ofb.fr/share/s/giB4EPFIRPmsQZiGFeYY0A", "Protocole")</f>
      </c>
      <c r="N48" s="8"/>
      <c r="O48" s="18"/>
      <c r="P48" s="122" t="inlineStr">
        <is>
          <t/>
        </is>
      </c>
      <c r="Q48" s="8"/>
      <c r="R48" s="8"/>
      <c r="S48" s="8"/>
      <c r="T48" s="18"/>
      <c r="U48" s="28"/>
      <c r="V48" s="28"/>
      <c r="W48" s="28"/>
      <c r="X48" s="28"/>
      <c r="Y48" s="28"/>
      <c r="Z48" s="28"/>
      <c r="AA48" s="28"/>
      <c r="AB48" s="28"/>
    </row>
    <row customHeight="1" ht="15.75" r="49">
      <c r="A49" s="123">
        <v>45743.0</v>
      </c>
      <c r="B49" s="18"/>
      <c r="C49" s="116"/>
      <c r="D49" s="8"/>
      <c r="E49" s="8"/>
      <c r="F49" s="18"/>
      <c r="G49" s="116"/>
      <c r="H49" s="8"/>
      <c r="I49" s="8"/>
      <c r="J49" s="18"/>
      <c r="K49" s="23"/>
      <c r="L49" s="23"/>
      <c r="M49" s="137" t="str">
        <f>=HYPERLINK("http://geo.ofb.fr/rezopmcc", "Rezo PMCC")</f>
      </c>
      <c r="N49" s="8"/>
      <c r="O49" s="18"/>
      <c r="P49" s="122" t="inlineStr">
        <is>
          <t/>
        </is>
      </c>
      <c r="Q49" s="8"/>
      <c r="R49" s="8"/>
      <c r="S49" s="8"/>
      <c r="T49" s="18"/>
      <c r="U49" s="28"/>
      <c r="V49" s="28"/>
      <c r="W49" s="28"/>
      <c r="X49" s="28"/>
      <c r="Y49" s="28"/>
      <c r="Z49" s="28"/>
      <c r="AA49" s="28"/>
      <c r="AB49" s="28"/>
    </row>
    <row customHeight="1" ht="15.75" r="50">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row>
    <row customHeight="1" ht="15.75" r="5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row>
    <row customHeight="1" ht="15.75" r="52">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row>
    <row customHeight="1" ht="15.75" r="53">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row>
    <row customHeight="1" ht="15.75" r="54">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row>
    <row customHeight="1" ht="15.75" r="55">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row>
    <row customHeight="1" ht="15.75" r="56">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row>
    <row customHeight="1" ht="15.75" r="57">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row>
    <row customHeight="1" ht="15.75" r="58">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row>
    <row customHeight="1" ht="15.75" r="59">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row>
    <row customHeight="1" ht="15.75" r="60">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row>
    <row customHeight="1" ht="15.75" r="6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customHeight="1" ht="15.75" r="62">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row>
    <row customHeight="1" ht="15.75" r="63">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row>
    <row customHeight="1" ht="15.75" r="64">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row>
    <row customHeight="1" ht="15.75" r="65">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row>
    <row customHeight="1" ht="15.75" r="66">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row>
    <row customHeight="1" ht="15.75" r="67">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row>
    <row customHeight="1" ht="15.75" r="68">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row>
    <row customHeight="1" ht="15.75" r="69">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row>
    <row customHeight="1" ht="15.75" r="70">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row>
    <row customHeight="1" ht="15.75" r="7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row>
    <row customHeight="1" ht="15.75" r="72">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row>
    <row customHeight="1" ht="15.75" r="73">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row>
    <row customHeight="1" ht="15.75" r="74">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row>
    <row customHeight="1" ht="15.75" r="75">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row>
    <row customHeight="1" ht="15.75" r="76">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row>
    <row customHeight="1" ht="15.75" r="77">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customHeight="1" ht="15.75" r="78">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row>
    <row customHeight="1" ht="15.75" r="79">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row>
    <row customHeight="1" ht="15.75" r="80">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row>
    <row customHeight="1" ht="15.75" r="8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row>
    <row customHeight="1" ht="15.75" r="82">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row>
    <row customHeight="1" ht="15.75" r="83">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row>
    <row customHeight="1" ht="15.75" r="84">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row>
    <row customHeight="1" ht="15.75" r="85">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row>
    <row customHeight="1" ht="15.75" r="86">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row>
    <row customHeight="1" ht="15.75" r="87">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row>
    <row customHeight="1" ht="15.75" r="88">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row>
    <row customHeight="1" ht="15.75" r="89">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row>
    <row customHeight="1" ht="15.75" r="90">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row>
    <row customHeight="1" ht="15.75" r="9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row>
    <row customHeight="1" ht="15.75" r="92">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c r="AB92" s="28"/>
    </row>
    <row customHeight="1" ht="15.75" r="93">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row>
    <row customHeight="1" ht="15.75" r="94">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row>
    <row customHeight="1" ht="15.75" r="95">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row>
    <row customHeight="1" ht="15.75" r="96">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row>
    <row customHeight="1" ht="15.75" r="97">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c r="AB97" s="28"/>
    </row>
    <row customHeight="1" ht="15.75" r="98">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row>
    <row customHeight="1" ht="15.75" r="99">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row>
    <row customHeight="1" ht="15.75" r="100">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row>
    <row customHeight="1" ht="15.75" r="10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customHeight="1" ht="15.75" r="102">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row>
    <row customHeight="1" ht="15.75" r="103">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customHeight="1" ht="15.75" r="104">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row>
    <row customHeight="1" ht="15.75" r="105">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row>
    <row customHeight="1" ht="15.75" r="10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row>
    <row customHeight="1" ht="15.75" r="107">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row>
    <row customHeight="1" ht="15.75" r="108">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row>
    <row customHeight="1" ht="15.75" r="109">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row>
    <row customHeight="1" ht="15.75" r="110">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row>
    <row customHeight="1" ht="15.75" r="11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row>
    <row customHeight="1" ht="15.75" r="112">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row>
    <row customHeight="1" ht="15.75" r="113">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row>
    <row customHeight="1" ht="15.75" r="114">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row>
    <row customHeight="1" ht="15.75" r="115">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row>
    <row customHeight="1" ht="15.75" r="11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row>
    <row customHeight="1" ht="15.75" r="117">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row>
    <row customHeight="1" ht="15.75" r="118">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row>
    <row customHeight="1" ht="15.75" r="119">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row>
    <row customHeight="1" ht="15.75" r="120">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row>
    <row customHeight="1" ht="15.75" r="12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row>
    <row customHeight="1" ht="15.75" r="122">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row>
    <row customHeight="1" ht="15.75" r="123">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row>
    <row customHeight="1" ht="15.75" r="124">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row>
    <row customHeight="1" ht="15.75" r="125">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row>
    <row customHeight="1" ht="15.75" r="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row>
    <row customHeight="1" ht="15.75" r="127">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row>
    <row customHeight="1" ht="15.75" r="128">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row>
    <row customHeight="1" ht="15.75" r="129">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customHeight="1" ht="15.75" r="130">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row>
    <row customHeight="1" ht="15.75" r="13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row>
    <row customHeight="1" ht="15.75" r="132">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row>
    <row customHeight="1" ht="15.75" r="133">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row>
    <row customHeight="1" ht="15.75" r="134">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row>
    <row customHeight="1" ht="15.75" r="135">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row>
    <row customHeight="1" ht="15.75" r="13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row>
    <row customHeight="1" ht="15.75" r="137">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row>
    <row customHeight="1" ht="15.75" r="138">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row>
    <row customHeight="1" ht="15.75" r="139">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row>
    <row customHeight="1" ht="15.75" r="140">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row>
    <row customHeight="1" ht="15.75" r="14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row>
    <row customHeight="1" ht="15.75" r="142">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row>
    <row customHeight="1" ht="15.75" r="143">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row>
    <row customHeight="1" ht="15.75" r="144">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row>
    <row customHeight="1" ht="15.75" r="145">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row>
    <row customHeight="1" ht="15.75" r="14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row>
    <row customHeight="1" ht="15.75" r="147">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row>
    <row customHeight="1" ht="15.75" r="148">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row>
    <row customHeight="1" ht="15.75" r="149">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customHeight="1" ht="15.75" r="150">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row>
    <row customHeight="1" ht="15.75" r="15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customHeight="1" ht="15.75" r="152">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row>
    <row customHeight="1" ht="15.75" r="153">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row>
    <row customHeight="1" ht="15.75" r="154">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row>
    <row customHeight="1" ht="15.75" r="155">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row>
    <row customHeight="1" ht="15.75" r="15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row>
    <row customHeight="1" ht="15.75" r="157">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row>
    <row customHeight="1" ht="15.75" r="158">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row>
    <row customHeight="1" ht="15.75" r="159">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row>
    <row customHeight="1" ht="15.75" r="160">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customHeight="1" ht="15.75" r="16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row>
    <row customHeight="1" ht="15.75" r="162">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customHeight="1" ht="15.75" r="163">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row>
    <row customHeight="1" ht="15.75" r="16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customHeight="1" ht="15.75" r="165">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row>
    <row customHeight="1" ht="15.75" r="16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row>
    <row customHeight="1" ht="15.75" r="167">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row>
    <row customHeight="1" ht="15.75" r="168">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row>
    <row customHeight="1" ht="15.75" r="169">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row>
    <row customHeight="1" ht="15.75" r="170">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row>
    <row customHeight="1" ht="15.75" r="17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row>
    <row customHeight="1" ht="15.75" r="172">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row>
    <row customHeight="1" ht="15.75" r="173">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row>
    <row customHeight="1" ht="15.75" r="174">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row>
    <row customHeight="1" ht="15.75" r="175">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row>
    <row customHeight="1" ht="15.75" r="17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row>
    <row customHeight="1" ht="15.75" r="177">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row>
    <row customHeight="1" ht="15.75" r="178">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row>
    <row customHeight="1" ht="15.75" r="179">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row>
    <row customHeight="1" ht="15.75" r="180">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row>
    <row customHeight="1" ht="15.75" r="18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row>
    <row customHeight="1" ht="15.75" r="182">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row>
    <row customHeight="1" ht="15.75" r="183">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row>
    <row customHeight="1" ht="15.75" r="184">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row>
    <row customHeight="1" ht="15.75" r="185">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row>
    <row customHeight="1" ht="15.75" r="18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row>
    <row customHeight="1" ht="15.75" r="187">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row>
    <row customHeight="1" ht="15.75" r="188">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row>
    <row customHeight="1" ht="15.75" r="189">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row>
    <row customHeight="1" ht="15.75" r="190">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row>
    <row customHeight="1" ht="15.75" r="19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row>
    <row customHeight="1" ht="15.75" r="192">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row>
    <row customHeight="1" ht="15.75" r="193">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row>
    <row customHeight="1" ht="15.75" r="194">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row>
    <row customHeight="1" ht="15.75" r="195">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row>
    <row customHeight="1" ht="15.75" r="19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row>
    <row customHeight="1" ht="15.75" r="197">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row>
    <row customHeight="1" ht="15.75" r="198">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row>
    <row customHeight="1" ht="15.75" r="199">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row>
    <row customHeight="1" ht="15.75" r="200">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row>
    <row customHeight="1" ht="15.75" r="20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row>
    <row customHeight="1" ht="15.75" r="202">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row>
    <row customHeight="1" ht="15.75" r="203">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row>
    <row customHeight="1" ht="15.75" r="204">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row>
    <row customHeight="1" ht="15.75" r="205">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row>
    <row customHeight="1" ht="15.75" r="20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row>
    <row customHeight="1" ht="15.75" r="207">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row>
    <row customHeight="1" ht="15.75" r="208">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row>
    <row customHeight="1" ht="15.75" r="209">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row>
    <row customHeight="1" ht="15.75" r="210">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row>
    <row customHeight="1" ht="15.75" r="21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row>
    <row customHeight="1" ht="15.75" r="212">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row>
    <row customHeight="1" ht="15.75" r="213">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row>
    <row customHeight="1" ht="15.75" r="214">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row>
    <row customHeight="1" ht="15.75" r="215">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row>
    <row customHeight="1" ht="15.75" r="21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row>
    <row customHeight="1" ht="15.75" r="217">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row>
    <row customHeight="1" ht="15.75" r="218">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row>
    <row customHeight="1" ht="15.75" r="219">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row>
    <row customHeight="1" ht="15.75" r="220">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row>
    <row customHeight="1" ht="15.75" r="22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row>
    <row customHeight="1" ht="15.75" r="222">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row>
    <row customHeight="1" ht="15.75" r="223">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row>
    <row customHeight="1" ht="15.75" r="224">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row>
    <row customHeight="1" ht="15.75" r="225">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row>
    <row customHeight="1" ht="15.75" r="2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row>
    <row customHeight="1" ht="15.75" r="227">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row>
    <row customHeight="1" ht="15.75" r="228">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row>
    <row customHeight="1" ht="15.75" r="229">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row>
    <row customHeight="1" ht="15.75" r="230">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row>
    <row customHeight="1" ht="15.75" r="23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row>
    <row customHeight="1" ht="15.75" r="232">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row>
    <row customHeight="1" ht="15.75" r="233">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row>
    <row customHeight="1" ht="15.75" r="234">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row>
    <row customHeight="1" ht="15.75" r="235">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row>
    <row customHeight="1" ht="15.75" r="23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row>
    <row customHeight="1" ht="15.75" r="237">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row>
    <row customHeight="1" ht="15.75" r="238">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row>
    <row customHeight="1" ht="15.75" r="239">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row>
    <row customHeight="1" ht="15.75" r="240">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row>
    <row customHeight="1" ht="15.75" r="24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row>
    <row customHeight="1" ht="15.75" r="242">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row>
    <row customHeight="1" ht="15.75" r="243">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row>
    <row customHeight="1" ht="15.75" r="244">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row>
    <row customHeight="1" ht="15.75" r="245">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row>
    <row customHeight="1" ht="15.75" r="24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row>
    <row customHeight="1" ht="15.75" r="247">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row>
    <row customHeight="1" ht="15.75" r="248">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row>
    <row customHeight="1" ht="15.75" r="249">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row>
  </sheetData>
  <mergeCells count="48">
    <mergeCell ref="L44:T46"/>
    <mergeCell ref="A49:B49"/>
    <mergeCell ref="B45:H46"/>
    <mergeCell ref="K47:L47"/>
    <mergeCell ref="C1:I3"/>
    <mergeCell ref="M1:S3"/>
    <mergeCell ref="I6:J11"/>
    <mergeCell ref="N6:O7"/>
    <mergeCell ref="P9:T14"/>
    <mergeCell ref="N10:O10"/>
    <mergeCell ref="N11:O14"/>
    <mergeCell ref="M6:M7"/>
    <mergeCell ref="L11:L14"/>
    <mergeCell ref="M11:M14"/>
    <mergeCell ref="I13:J29"/>
    <mergeCell ref="L16:O27"/>
    <mergeCell ref="M29:O42"/>
    <mergeCell ref="I31:J46"/>
    <mergeCell ref="B23:E35"/>
    <mergeCell ref="B36:E36"/>
    <mergeCell ref="P16:T27"/>
    <mergeCell ref="C8:H11"/>
    <mergeCell ref="C12:H15"/>
    <mergeCell ref="C16:H20"/>
    <mergeCell ref="B21:F21"/>
    <mergeCell ref="C22:H22"/>
    <mergeCell ref="F23:H23"/>
    <mergeCell ref="F24:H35"/>
    <mergeCell ref="C47:J47"/>
    <mergeCell ref="C48:J48"/>
    <mergeCell ref="C49:J49"/>
    <mergeCell ref="M47:T47"/>
    <mergeCell ref="M48:T48"/>
    <mergeCell ref="M49:T49"/>
    <mergeCell ref="P29:T29"/>
    <mergeCell ref="P30:T30"/>
    <mergeCell ref="P31:T31"/>
    <mergeCell ref="P32:T32"/>
    <mergeCell ref="P33:T33"/>
    <mergeCell ref="P34:T34"/>
    <mergeCell ref="P35:T35"/>
    <mergeCell ref="P36:T36"/>
    <mergeCell ref="P37:T37"/>
    <mergeCell ref="P38:T38"/>
    <mergeCell ref="P39:T39"/>
    <mergeCell ref="P40:T40"/>
    <mergeCell ref="P41:T41"/>
    <mergeCell ref="P42:T42"/>
  </mergeCells>
  <conditionalFormatting sqref="Q6">
    <cfRule type="containsBlanks" dxfId="5" priority="1">
      <formula>LEN(TRIM(Q6))=0</formula>
    </cfRule>
  </conditionalFormatting>
  <conditionalFormatting sqref="R6">
    <cfRule type="containsBlanks" dxfId="6" priority="2">
      <formula>LEN(TRIM(R6))=0</formula>
    </cfRule>
  </conditionalFormatting>
  <conditionalFormatting sqref="S6">
    <cfRule type="containsBlanks" dxfId="7" priority="3">
      <formula>LEN(TRIM(S6))=0</formula>
    </cfRule>
  </conditionalFormatting>
  <conditionalFormatting sqref="T6">
    <cfRule type="containsBlanks" dxfId="8" priority="4">
      <formula>LEN(TRIM(T6))=0</formula>
    </cfRule>
  </conditionalFormatting>
  <conditionalFormatting sqref="P6">
    <cfRule type="containsBlanks" dxfId="9" priority="5">
      <formula>LEN(TRIM(P6))=0</formula>
    </cfRule>
  </conditionalFormatting>
  <conditionalFormatting sqref="C38:H40 C42:H44">
    <cfRule type="notContainsBlanks" dxfId="10" priority="6">
      <formula>LEN(TRIM(C38))&gt;0</formula>
    </cfRule>
  </conditionalFormatting>
  <conditionalFormatting sqref="P7">
    <cfRule type="expression" dxfId="11" priority="7">
      <formula>ISBLANK(P6)</formula>
    </cfRule>
  </conditionalFormatting>
  <conditionalFormatting sqref="Q7">
    <cfRule type="expression" dxfId="12" priority="8">
      <formula>ISBLANK(Q6)</formula>
    </cfRule>
  </conditionalFormatting>
  <conditionalFormatting sqref="R7">
    <cfRule type="expression" dxfId="12" priority="9">
      <formula>ISBLANK(R6)</formula>
    </cfRule>
  </conditionalFormatting>
  <conditionalFormatting sqref="S7">
    <cfRule type="expression" dxfId="12" priority="10">
      <formula>ISBLANK(S6)</formula>
    </cfRule>
  </conditionalFormatting>
  <conditionalFormatting sqref="T7">
    <cfRule type="expression" dxfId="12" priority="11">
      <formula>ISBLANK(T6)</formula>
    </cfRule>
  </conditionalFormatting>
  <hyperlinks>
    <hyperlink ref="S29" r:id="rId1h"/>
    <hyperlink ref="G47" r:id="rId2h"/>
    <hyperlink ref="P47" r:id="rId3h"/>
    <hyperlink ref="G48" r:id="rId4h"/>
    <hyperlink ref="P48" r:id="rId5h"/>
    <hyperlink ref="P49" r:id="rId6h"/>
  </hyperlinks>
  <printOptions/>
  <pageMargins bottom="0.07874015748031496" footer="0.0" header="0.0" left="0.07874015748031496" right="0.07874015748031496" top="0.07874015748031496"/>
  <pageSetup paperSize="9" orientation="portrait"/>
  <drawing r:id="rId7"/>
</worksheet>
</file>

<file path=docProps/app.xml><?xml version="1.0" encoding="utf-8"?>
<Properties xmlns="http://schemas.openxmlformats.org/officeDocument/2006/extended-properties" xmlns:vt="http://schemas.openxmlformats.org/officeDocument/2006/docPropsVTypes">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2025-03-31T20:18:32Z</dcterms:created>
  <cp:lastModifiedBy/>
</cp:coreProperties>
</file>