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roe" sheetId="4" state="visible" r:id="rId1"/>
    <sheet name="onde" sheetId="5" state="visible" r:id="rId2"/>
    <sheet name="becasse" sheetId="6" state="visible" r:id="rId3"/>
    <sheet name="loup" sheetId="7" state="visible" r:id="rId4"/>
    <sheet name="pmc" sheetId="8" state="visible" r:id="rId5"/>
    <sheet name="chat" sheetId="9" state="visible" r:id="rId6"/>
    <sheet name="castor" sheetId="10" state="visible" r:id="rId7"/>
  </sheets>
</workbook>
</file>

<file path=xl/sharedStrings.xml><?xml version="1.0" encoding="utf-8"?>
<sst xmlns="http://schemas.openxmlformats.org/spreadsheetml/2006/main" count="292" uniqueCount="292">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</sst>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d\-m"/>
  </numFmts>
  <fonts count="31">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xf applyAlignment="1" applyBorder="1" applyFont="1" borderId="60" fillId="3" fontId="30" numFmtId="0" xfId="0">
      <alignment horizontal="left" shrinkToFit="0" vertical="center" wrapText="1"/>
    </xf>
    <xf applyAlignment="1" applyBorder="1" applyFont="1" borderId="13" fillId="3" fontId="30" numFmtId="0" xfId="0">
      <alignment horizontal="left" shrinkToFit="0" vertical="center" wrapText="1"/>
    </xf>
    <xf applyAlignment="1" applyBorder="1" applyFont="1" borderId="52" fillId="2" fontId="30" numFmtId="0" xfId="0">
      <alignment shrinkToFit="0" vertical="top"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1.jpg"/></Relationships>
</file>

<file path=xl/drawings/_rels/drawing4.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6.png"/><Relationship Id="rId5" Type="http://schemas.openxmlformats.org/officeDocument/2006/relationships/image" Target="../media/image5.png"/></Relationships>
</file>

<file path=xl/drawings/_rels/drawing6.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3.png"/></Relationships>
</file>

<file path=xl/drawings/_rels/drawing8.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s>
</file>

<file path=xl/drawings/_rels/drawing9.xml.rels><?xml version="1.0" encoding="UTF-8" standalone="yes"?><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1.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s>
</file>

<file path=xl/worksheets/_rels/sheet2.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s>
</file>

<file path=xl/worksheets/_rels/sheet6.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9.xml"/></Relationships>
</file>

<file path=xl/worksheets/_rels/sheet7.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2"/>
      <c r="B1" s="22"/>
      <c r="C1" s="117" t="s">
        <v>94</v>
      </c>
      <c r="D1" s="24"/>
      <c r="E1" s="24"/>
      <c r="F1" s="24"/>
      <c r="G1" s="24"/>
      <c r="H1" s="24"/>
      <c r="I1" s="25"/>
      <c r="J1" s="22"/>
      <c r="K1" s="22"/>
      <c r="L1" s="22"/>
      <c r="M1" s="26" t="str">
        <f>C1</f>
        <v>Caractérisation des obstacles à l'écoulement</v>
      </c>
      <c r="N1" s="24"/>
      <c r="O1" s="24"/>
      <c r="P1" s="24"/>
      <c r="Q1" s="24"/>
      <c r="R1" s="24"/>
      <c r="S1" s="25"/>
      <c r="T1" s="22"/>
      <c r="U1" s="27"/>
      <c r="V1" s="27"/>
      <c r="W1" s="27"/>
      <c r="X1" s="27"/>
      <c r="Y1" s="27"/>
      <c r="Z1" s="27"/>
      <c r="AA1" s="27"/>
      <c r="AB1" s="27"/>
    </row>
    <row customHeight="1" ht="15.0" r="2">
      <c r="A2" s="22"/>
      <c r="B2" s="22"/>
      <c r="C2" s="28"/>
      <c r="I2" s="29"/>
      <c r="J2" s="22"/>
      <c r="K2" s="22"/>
      <c r="L2" s="22"/>
      <c r="M2" s="28"/>
      <c r="S2" s="29"/>
      <c r="T2" s="22"/>
      <c r="U2" s="27"/>
      <c r="V2" s="27"/>
      <c r="W2" s="27"/>
      <c r="X2" s="27"/>
      <c r="Y2" s="27"/>
      <c r="Z2" s="27"/>
      <c r="AA2" s="27"/>
      <c r="AB2" s="27"/>
    </row>
    <row customHeight="1" ht="15.0" r="3">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95</v>
      </c>
      <c r="N6" s="39">
        <v>1.0</v>
      </c>
      <c r="O6" s="25"/>
      <c r="P6" s="40"/>
      <c r="Q6" s="41"/>
      <c r="R6" s="42" t="s">
        <v>82</v>
      </c>
      <c r="S6" s="43"/>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51" t="s">
        <v>96</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97</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customHeight="1" ht="30.0" r="11">
      <c r="A11" s="34"/>
      <c r="B11" s="63"/>
      <c r="C11" s="64"/>
      <c r="D11" s="65"/>
      <c r="E11" s="65"/>
      <c r="F11" s="65"/>
      <c r="G11" s="65"/>
      <c r="H11" s="66"/>
      <c r="I11" s="30"/>
      <c r="J11" s="32"/>
      <c r="K11" s="57"/>
      <c r="L11" s="67" t="s">
        <v>98</v>
      </c>
      <c r="M11" s="67" t="s">
        <v>98</v>
      </c>
      <c r="N11" s="68" t="s">
        <v>99</v>
      </c>
      <c r="O11" s="25"/>
      <c r="P11" s="62"/>
      <c r="T11" s="56"/>
      <c r="U11" s="27"/>
      <c r="V11" s="27"/>
      <c r="W11" s="27"/>
      <c r="X11" s="27"/>
      <c r="Y11" s="27"/>
      <c r="Z11" s="27"/>
      <c r="AA11" s="27"/>
      <c r="AB11" s="27"/>
    </row>
    <row r="12">
      <c r="A12" s="34"/>
      <c r="B12" s="69" t="s">
        <v>61</v>
      </c>
      <c r="C12" s="70" t="s">
        <v>100</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101</v>
      </c>
      <c r="J13" s="76"/>
      <c r="K13" s="57"/>
      <c r="L13" s="73"/>
      <c r="M13" s="73"/>
      <c r="N13" s="62"/>
      <c r="O13" s="29"/>
      <c r="P13" s="62"/>
      <c r="T13" s="56"/>
      <c r="U13" s="27"/>
      <c r="V13" s="27"/>
      <c r="W13" s="27"/>
      <c r="X13" s="27"/>
      <c r="Y13" s="27"/>
      <c r="Z13" s="27"/>
      <c r="AA13" s="27"/>
      <c r="AB13" s="27"/>
    </row>
    <row customHeight="1" ht="30.0" r="14">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102</v>
      </c>
      <c r="D16" s="52"/>
      <c r="E16" s="52"/>
      <c r="F16" s="52"/>
      <c r="G16" s="52"/>
      <c r="H16" s="53"/>
      <c r="I16" s="62"/>
      <c r="J16" s="56"/>
      <c r="K16" s="34"/>
      <c r="L16" s="68" t="s">
        <v>103</v>
      </c>
      <c r="M16" s="24"/>
      <c r="N16" s="24"/>
      <c r="O16" s="76"/>
      <c r="P16" s="68" t="s">
        <v>104</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customHeight="1" ht="30.0" r="20">
      <c r="A20" s="34"/>
      <c r="B20" s="80"/>
      <c r="C20" s="64"/>
      <c r="D20" s="65"/>
      <c r="E20" s="65"/>
      <c r="F20" s="65"/>
      <c r="G20" s="65"/>
      <c r="H20" s="66"/>
      <c r="I20" s="62"/>
      <c r="J20" s="56"/>
      <c r="K20" s="34"/>
      <c r="L20" s="62"/>
      <c r="O20" s="56"/>
      <c r="P20" s="62"/>
      <c r="T20" s="56"/>
      <c r="U20" s="27"/>
      <c r="V20" s="27"/>
      <c r="W20" s="27"/>
      <c r="X20" s="27"/>
      <c r="Y20" s="27"/>
      <c r="Z20" s="27"/>
      <c r="AA20" s="27"/>
      <c r="AB20" s="27"/>
    </row>
    <row customHeight="1" ht="15.75" r="21">
      <c r="A21" s="34"/>
      <c r="B21" s="84" t="s">
        <v>67</v>
      </c>
      <c r="C21" s="85"/>
      <c r="D21" s="85"/>
      <c r="E21" s="85"/>
      <c r="F21" s="86"/>
      <c r="G21" s="87"/>
      <c r="H21" s="88"/>
      <c r="I21" s="62"/>
      <c r="J21" s="56"/>
      <c r="K21" s="34"/>
      <c r="L21" s="62"/>
      <c r="O21" s="56"/>
      <c r="P21" s="62"/>
      <c r="T21" s="56"/>
      <c r="U21" s="27"/>
      <c r="V21" s="27"/>
      <c r="W21" s="27"/>
      <c r="X21" s="27"/>
      <c r="Y21" s="27"/>
      <c r="Z21" s="27"/>
      <c r="AA21" s="27"/>
      <c r="AB21" s="27"/>
    </row>
    <row customHeight="1" ht="15.75" r="22">
      <c r="A22" s="34"/>
      <c r="B22" s="89" t="s">
        <v>68</v>
      </c>
      <c r="C22" s="90" t="s">
        <v>69</v>
      </c>
      <c r="D22" s="8"/>
      <c r="E22" s="8"/>
      <c r="F22" s="8"/>
      <c r="G22" s="8"/>
      <c r="H22" s="91"/>
      <c r="I22" s="62"/>
      <c r="J22" s="56"/>
      <c r="K22" s="34"/>
      <c r="L22" s="62"/>
      <c r="O22" s="56"/>
      <c r="P22" s="62"/>
      <c r="T22" s="56"/>
      <c r="U22" s="27"/>
      <c r="V22" s="27"/>
      <c r="W22" s="27"/>
      <c r="X22" s="27"/>
      <c r="Y22" s="27"/>
      <c r="Z22" s="27"/>
      <c r="AA22" s="27"/>
      <c r="AB22" s="27"/>
    </row>
    <row customHeight="1" ht="15.75" r="23">
      <c r="A23" s="34"/>
      <c r="B23" s="92"/>
      <c r="C23" s="24"/>
      <c r="D23" s="24"/>
      <c r="E23" s="25"/>
      <c r="F23" s="93" t="s">
        <v>70</v>
      </c>
      <c r="G23" s="8"/>
      <c r="H23" s="91"/>
      <c r="I23" s="62"/>
      <c r="J23" s="56"/>
      <c r="K23" s="34"/>
      <c r="L23" s="62"/>
      <c r="O23" s="56"/>
      <c r="P23" s="62"/>
      <c r="T23" s="56"/>
      <c r="U23" s="27"/>
      <c r="V23" s="27"/>
      <c r="W23" s="27"/>
      <c r="X23" s="27"/>
      <c r="Y23" s="27"/>
      <c r="Z23" s="27"/>
      <c r="AA23" s="27"/>
      <c r="AB23" s="27"/>
    </row>
    <row customHeight="1" ht="30.0" r="24">
      <c r="A24" s="34"/>
      <c r="B24" s="62"/>
      <c r="E24" s="29"/>
      <c r="F24" s="94" t="s">
        <v>105</v>
      </c>
      <c r="G24" s="24"/>
      <c r="H24" s="76"/>
      <c r="I24" s="62"/>
      <c r="J24" s="56"/>
      <c r="K24" s="34"/>
      <c r="L24" s="62"/>
      <c r="O24" s="56"/>
      <c r="P24" s="62"/>
      <c r="T24" s="56"/>
      <c r="U24" s="27"/>
      <c r="V24" s="27"/>
      <c r="W24" s="27"/>
      <c r="X24" s="27"/>
      <c r="Y24" s="27"/>
      <c r="Z24" s="27"/>
      <c r="AA24" s="27"/>
      <c r="AB24" s="27"/>
    </row>
    <row customHeight="1" ht="15.75" r="25">
      <c r="A25" s="34"/>
      <c r="B25" s="62"/>
      <c r="E25" s="29"/>
      <c r="F25" s="28"/>
      <c r="H25" s="56"/>
      <c r="I25" s="62"/>
      <c r="J25" s="56"/>
      <c r="K25" s="34"/>
      <c r="L25" s="62"/>
      <c r="O25" s="56"/>
      <c r="P25" s="62"/>
      <c r="T25" s="56"/>
      <c r="U25" s="27"/>
      <c r="V25" s="27"/>
      <c r="W25" s="27"/>
      <c r="X25" s="27"/>
      <c r="Y25" s="27"/>
      <c r="Z25" s="27"/>
      <c r="AA25" s="27"/>
      <c r="AB25" s="27"/>
    </row>
    <row customHeight="1" ht="15.75" r="26">
      <c r="A26" s="34"/>
      <c r="B26" s="62"/>
      <c r="E26" s="29"/>
      <c r="F26" s="28"/>
      <c r="H26" s="56"/>
      <c r="I26" s="62"/>
      <c r="J26" s="56"/>
      <c r="K26" s="34"/>
      <c r="L26" s="62"/>
      <c r="O26" s="56"/>
      <c r="P26" s="62"/>
      <c r="T26" s="56"/>
      <c r="U26" s="27"/>
      <c r="V26" s="27"/>
      <c r="W26" s="27"/>
      <c r="X26" s="27"/>
      <c r="Y26" s="27"/>
      <c r="Z26" s="27"/>
      <c r="AA26" s="27"/>
      <c r="AB26" s="27"/>
    </row>
    <row customHeight="1" ht="15.75" r="27">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customHeight="1" ht="15.75" r="28">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customHeight="1" ht="15.75" r="29">
      <c r="A29" s="34"/>
      <c r="B29" s="62"/>
      <c r="E29" s="29"/>
      <c r="F29" s="28"/>
      <c r="H29" s="56"/>
      <c r="I29" s="78"/>
      <c r="J29" s="66"/>
      <c r="K29" s="34"/>
      <c r="L29" s="54"/>
      <c r="M29" s="95" t="s">
        <v>106</v>
      </c>
      <c r="N29" s="24"/>
      <c r="O29" s="76"/>
      <c r="P29" s="134" t="str">
        <f>=HYPERLINK("https://www.sandre.eaufrance.fr/atlas/srv/fre/catalog.search%23/metadata/59057026-b40c-4cf9-9e3e-7296e0aa1a78", "Catalogue de données du Sandre")</f>
      </c>
      <c r="Q29" s="8"/>
      <c r="R29" s="18"/>
      <c r="S29" s="118" t="inlineStr">
        <is>
          <t/>
        </is>
      </c>
      <c r="T29" s="91"/>
      <c r="U29" s="27"/>
      <c r="V29" s="27"/>
      <c r="W29" s="27"/>
      <c r="X29" s="27"/>
      <c r="Y29" s="27"/>
      <c r="Z29" s="27"/>
      <c r="AA29" s="27"/>
      <c r="AB29" s="27"/>
    </row>
    <row customHeight="1" ht="15.0" r="30">
      <c r="A30" s="34"/>
      <c r="B30" s="62"/>
      <c r="E30" s="29"/>
      <c r="F30" s="28"/>
      <c r="H30" s="56"/>
      <c r="I30" s="98" t="s">
        <v>75</v>
      </c>
      <c r="J30" s="88"/>
      <c r="K30" s="34"/>
      <c r="L30" s="54"/>
      <c r="M30" s="28"/>
      <c r="O30" s="56"/>
      <c r="P30" s="96"/>
      <c r="Q30" s="8"/>
      <c r="R30" s="18"/>
      <c r="S30" s="97"/>
      <c r="T30" s="91"/>
      <c r="U30" s="27"/>
      <c r="V30" s="27"/>
      <c r="W30" s="27"/>
      <c r="X30" s="27"/>
      <c r="Y30" s="27"/>
      <c r="Z30" s="27"/>
      <c r="AA30" s="27"/>
      <c r="AB30" s="27"/>
    </row>
    <row customHeight="1" ht="15.75" r="31">
      <c r="A31" s="34"/>
      <c r="B31" s="62"/>
      <c r="E31" s="29"/>
      <c r="F31" s="28"/>
      <c r="H31" s="56"/>
      <c r="I31" s="75" t="s">
        <v>109</v>
      </c>
      <c r="J31" s="76"/>
      <c r="K31" s="34"/>
      <c r="L31" s="54"/>
      <c r="M31" s="28"/>
      <c r="O31" s="56"/>
      <c r="P31" s="96"/>
      <c r="Q31" s="8"/>
      <c r="R31" s="18"/>
      <c r="S31" s="97"/>
      <c r="T31" s="91"/>
      <c r="U31" s="27"/>
      <c r="V31" s="27"/>
      <c r="W31" s="27"/>
      <c r="X31" s="27"/>
      <c r="Y31" s="27"/>
      <c r="Z31" s="27"/>
      <c r="AA31" s="27"/>
      <c r="AB31" s="27"/>
    </row>
    <row customHeight="1" ht="15.75" r="32">
      <c r="A32" s="34"/>
      <c r="B32" s="62"/>
      <c r="E32" s="29"/>
      <c r="F32" s="28"/>
      <c r="H32" s="56"/>
      <c r="I32" s="62"/>
      <c r="J32" s="56"/>
      <c r="K32" s="34"/>
      <c r="L32" s="54"/>
      <c r="M32" s="28"/>
      <c r="O32" s="56"/>
      <c r="P32" s="96"/>
      <c r="Q32" s="8"/>
      <c r="R32" s="18"/>
      <c r="S32" s="97"/>
      <c r="T32" s="91"/>
      <c r="U32" s="27"/>
      <c r="V32" s="27"/>
      <c r="W32" s="27"/>
      <c r="X32" s="27"/>
      <c r="Y32" s="27"/>
      <c r="Z32" s="27"/>
      <c r="AA32" s="27"/>
      <c r="AB32" s="27"/>
    </row>
    <row customHeight="1" ht="15.75" r="33">
      <c r="A33" s="34"/>
      <c r="B33" s="62"/>
      <c r="E33" s="29"/>
      <c r="F33" s="28"/>
      <c r="H33" s="56"/>
      <c r="I33" s="62"/>
      <c r="J33" s="56"/>
      <c r="K33" s="34"/>
      <c r="L33" s="54"/>
      <c r="M33" s="28"/>
      <c r="O33" s="56"/>
      <c r="P33" s="96"/>
      <c r="Q33" s="8"/>
      <c r="R33" s="18"/>
      <c r="S33" s="97"/>
      <c r="T33" s="91"/>
      <c r="U33" s="27"/>
      <c r="V33" s="27"/>
      <c r="W33" s="27"/>
      <c r="X33" s="27"/>
      <c r="Y33" s="27"/>
      <c r="Z33" s="27"/>
      <c r="AA33" s="27"/>
      <c r="AB33" s="27"/>
    </row>
    <row customHeight="1" ht="15.75" r="34">
      <c r="A34" s="34"/>
      <c r="B34" s="62"/>
      <c r="E34" s="29"/>
      <c r="F34" s="28"/>
      <c r="H34" s="56"/>
      <c r="I34" s="62"/>
      <c r="J34" s="56"/>
      <c r="K34" s="34"/>
      <c r="L34" s="54"/>
      <c r="M34" s="28"/>
      <c r="O34" s="56"/>
      <c r="P34" s="96"/>
      <c r="Q34" s="8"/>
      <c r="R34" s="18"/>
      <c r="S34" s="97"/>
      <c r="T34" s="91"/>
      <c r="U34" s="27"/>
      <c r="V34" s="27"/>
      <c r="W34" s="27"/>
      <c r="X34" s="27"/>
      <c r="Y34" s="27"/>
      <c r="Z34" s="27"/>
      <c r="AA34" s="27"/>
      <c r="AB34" s="27"/>
    </row>
    <row customHeight="1" ht="15.75" r="35">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customHeight="1" ht="15.75" r="36">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customHeight="1" ht="15.75" r="37">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customHeight="1" ht="12.75" r="38">
      <c r="A38" s="34"/>
      <c r="B38" s="119" t="s">
        <v>110</v>
      </c>
      <c r="C38" s="102"/>
      <c r="D38" s="102"/>
      <c r="E38" s="102"/>
      <c r="F38" s="102"/>
      <c r="G38" s="102" t="s">
        <v>82</v>
      </c>
      <c r="H38" s="102" t="s">
        <v>82</v>
      </c>
      <c r="I38" s="62"/>
      <c r="J38" s="56"/>
      <c r="K38" s="34"/>
      <c r="L38" s="54"/>
      <c r="M38" s="28"/>
      <c r="O38" s="56"/>
      <c r="P38" s="96"/>
      <c r="Q38" s="8"/>
      <c r="R38" s="18"/>
      <c r="S38" s="97"/>
      <c r="T38" s="91"/>
      <c r="U38" s="27"/>
      <c r="V38" s="27"/>
      <c r="W38" s="27"/>
      <c r="X38" s="27"/>
      <c r="Y38" s="27"/>
      <c r="Z38" s="27"/>
      <c r="AA38" s="27"/>
      <c r="AB38" s="27"/>
    </row>
    <row customHeight="1" ht="12.75" r="39">
      <c r="A39" s="34"/>
      <c r="B39" s="119" t="s">
        <v>111</v>
      </c>
      <c r="C39" s="103" t="s">
        <v>82</v>
      </c>
      <c r="D39" s="103" t="s">
        <v>82</v>
      </c>
      <c r="E39" s="103" t="s">
        <v>82</v>
      </c>
      <c r="F39" s="103" t="s">
        <v>82</v>
      </c>
      <c r="G39" s="103" t="s">
        <v>82</v>
      </c>
      <c r="H39" s="103" t="s">
        <v>82</v>
      </c>
      <c r="I39" s="62"/>
      <c r="J39" s="56"/>
      <c r="K39" s="34"/>
      <c r="L39" s="54"/>
      <c r="M39" s="28"/>
      <c r="O39" s="56"/>
      <c r="P39" s="96"/>
      <c r="Q39" s="8"/>
      <c r="R39" s="18"/>
      <c r="S39" s="97"/>
      <c r="T39" s="91"/>
      <c r="U39" s="27"/>
      <c r="V39" s="27"/>
      <c r="W39" s="27"/>
      <c r="X39" s="27"/>
      <c r="Y39" s="27"/>
      <c r="Z39" s="27"/>
      <c r="AA39" s="27"/>
      <c r="AB39" s="27"/>
    </row>
    <row customHeight="1" ht="12.75" r="40">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customHeight="1" ht="15.75" r="4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customHeight="1" ht="12.75" r="42">
      <c r="A42" s="34"/>
      <c r="B42" s="119" t="s">
        <v>110</v>
      </c>
      <c r="C42" s="102" t="s">
        <v>82</v>
      </c>
      <c r="D42" s="102" t="s">
        <v>82</v>
      </c>
      <c r="E42" s="102" t="s">
        <v>82</v>
      </c>
      <c r="F42" s="102"/>
      <c r="G42" s="102"/>
      <c r="H42" s="102"/>
      <c r="I42" s="62"/>
      <c r="J42" s="56"/>
      <c r="K42" s="34"/>
      <c r="L42" s="54"/>
      <c r="M42" s="30"/>
      <c r="N42" s="31"/>
      <c r="O42" s="104"/>
      <c r="P42" s="105"/>
      <c r="Q42" s="106"/>
      <c r="R42" s="107"/>
      <c r="S42" s="108"/>
      <c r="T42" s="109"/>
      <c r="U42" s="27"/>
      <c r="V42" s="27"/>
      <c r="W42" s="27"/>
      <c r="X42" s="27"/>
      <c r="Y42" s="27"/>
      <c r="Z42" s="27"/>
      <c r="AA42" s="27"/>
      <c r="AB42" s="27"/>
    </row>
    <row customHeight="1" ht="12.75" r="43">
      <c r="A43" s="34"/>
      <c r="B43" s="119" t="s">
        <v>111</v>
      </c>
      <c r="C43" s="102" t="s">
        <v>82</v>
      </c>
      <c r="D43" s="102" t="s">
        <v>82</v>
      </c>
      <c r="E43" s="102" t="s">
        <v>82</v>
      </c>
      <c r="F43" s="102" t="s">
        <v>82</v>
      </c>
      <c r="G43" s="102" t="s">
        <v>82</v>
      </c>
      <c r="H43" s="102" t="s">
        <v>82</v>
      </c>
      <c r="I43" s="62"/>
      <c r="J43" s="56"/>
      <c r="K43" s="34"/>
      <c r="L43" s="81" t="s">
        <v>89</v>
      </c>
      <c r="M43" s="82"/>
      <c r="N43" s="82"/>
      <c r="O43" s="82"/>
      <c r="P43" s="34"/>
      <c r="Q43" s="34"/>
      <c r="R43" s="34"/>
      <c r="S43" s="34"/>
      <c r="T43" s="57"/>
      <c r="U43" s="27"/>
      <c r="V43" s="27"/>
      <c r="W43" s="27"/>
      <c r="X43" s="27"/>
      <c r="Y43" s="27"/>
      <c r="Z43" s="27"/>
      <c r="AA43" s="27"/>
      <c r="AB43" s="27"/>
    </row>
    <row customHeight="1" ht="12.75" r="44">
      <c r="A44" s="34"/>
      <c r="B44" s="101"/>
      <c r="C44" s="103"/>
      <c r="D44" s="103"/>
      <c r="E44" s="103"/>
      <c r="F44" s="103"/>
      <c r="G44" s="103"/>
      <c r="H44" s="103"/>
      <c r="I44" s="62"/>
      <c r="J44" s="56"/>
      <c r="K44" s="34"/>
      <c r="L44" s="68"/>
      <c r="M44" s="24"/>
      <c r="N44" s="24"/>
      <c r="O44" s="24"/>
      <c r="P44" s="24"/>
      <c r="Q44" s="24"/>
      <c r="R44" s="24"/>
      <c r="S44" s="24"/>
      <c r="T44" s="76"/>
      <c r="U44" s="27"/>
      <c r="V44" s="27"/>
      <c r="W44" s="27"/>
      <c r="X44" s="27"/>
      <c r="Y44" s="27"/>
      <c r="Z44" s="27"/>
      <c r="AA44" s="27"/>
      <c r="AB44" s="27"/>
    </row>
    <row customHeight="1" ht="15.75" r="45">
      <c r="A45" s="34"/>
      <c r="B45" s="110" t="s">
        <v>112</v>
      </c>
      <c r="C45" s="24"/>
      <c r="D45" s="24"/>
      <c r="E45" s="24"/>
      <c r="F45" s="24"/>
      <c r="G45" s="24"/>
      <c r="H45" s="76"/>
      <c r="I45" s="62"/>
      <c r="J45" s="56"/>
      <c r="K45" s="34"/>
      <c r="L45" s="62"/>
      <c r="T45" s="56"/>
      <c r="U45" s="27"/>
      <c r="V45" s="27"/>
      <c r="W45" s="27"/>
      <c r="X45" s="27"/>
      <c r="Y45" s="27"/>
      <c r="Z45" s="27"/>
      <c r="AA45" s="27"/>
      <c r="AB45" s="27"/>
    </row>
    <row customHeight="1" ht="15.75" r="46">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customHeight="1" ht="15.75" r="47">
      <c r="A47" s="112" t="s">
        <v>90</v>
      </c>
      <c r="B47" s="22"/>
      <c r="C47" s="132" t="str">
        <f>=HYPERLINK("https://www.ofb.gouv.fr/la-continuite-ecologique-des-cours-deau", "La continuité écologique des cours d'eau")</f>
      </c>
      <c r="D47" s="85"/>
      <c r="E47" s="85"/>
      <c r="F47" s="86"/>
      <c r="G47" s="120" t="inlineStr">
        <is>
          <t/>
        </is>
      </c>
      <c r="H47" s="85"/>
      <c r="I47" s="85"/>
      <c r="J47" s="86"/>
      <c r="K47" s="114" t="s">
        <v>90</v>
      </c>
      <c r="L47" s="18"/>
      <c r="M47" s="133" t="str">
        <f>=HYPERLINK("file://ad.intra/dfs/COMMUNS/REGIONS/IDF/DR/05_CONNAISSANCE/ROE/04_Bilans", "Bilans (serveur DR)")</f>
      </c>
      <c r="N47" s="8"/>
      <c r="O47" s="18"/>
      <c r="P47" s="115" t="inlineStr">
        <is>
          <t/>
        </is>
      </c>
      <c r="Q47" s="8"/>
      <c r="R47" s="8"/>
      <c r="S47" s="8"/>
      <c r="T47" s="18"/>
      <c r="U47" s="27"/>
      <c r="V47" s="27"/>
      <c r="W47" s="27"/>
      <c r="X47" s="27"/>
      <c r="Y47" s="27"/>
      <c r="Z47" s="27"/>
      <c r="AA47" s="27"/>
      <c r="AB47" s="27"/>
    </row>
    <row customHeight="1" ht="15.75" r="48">
      <c r="A48" s="22"/>
      <c r="B48" s="22"/>
      <c r="C48" s="133" t="str">
        <f>=HYPERLINK("https://professionnels.ofb.fr/fr/doc-dataviz/dataviz-mieux-connaitre-ouvrages-qui-jalonnent-nos-cours-deau", "Dataviz nationale")</f>
      </c>
      <c r="D48" s="8"/>
      <c r="E48" s="8"/>
      <c r="F48" s="18"/>
      <c r="G48" s="121" t="inlineStr">
        <is>
          <t/>
        </is>
      </c>
      <c r="H48" s="8"/>
      <c r="I48" s="8"/>
      <c r="J48" s="18"/>
      <c r="K48" s="22"/>
      <c r="L48" s="22"/>
      <c r="M48" s="133" t="str">
        <f>=HYPERLINK("https://professionnels.ofb.fr/fr/node/387", "La méthode ICE")</f>
      </c>
      <c r="N48" s="8"/>
      <c r="O48" s="18"/>
      <c r="P48" s="121" t="inlineStr">
        <is>
          <t/>
        </is>
      </c>
      <c r="Q48" s="8"/>
      <c r="R48" s="8"/>
      <c r="S48" s="8"/>
      <c r="T48" s="18"/>
      <c r="U48" s="27"/>
      <c r="V48" s="27"/>
      <c r="W48" s="27"/>
      <c r="X48" s="27"/>
      <c r="Y48" s="27"/>
      <c r="Z48" s="27"/>
      <c r="AA48" s="27"/>
      <c r="AB48" s="27"/>
    </row>
    <row customHeight="1" ht="15.75" r="49">
      <c r="A49" s="122">
        <v>45743.0</v>
      </c>
      <c r="B49" s="18"/>
      <c r="C49" s="115"/>
      <c r="D49" s="8"/>
      <c r="E49" s="8"/>
      <c r="F49" s="18"/>
      <c r="G49" s="115"/>
      <c r="H49" s="8"/>
      <c r="I49" s="8"/>
      <c r="J49" s="18"/>
      <c r="K49" s="22"/>
      <c r="L49" s="22"/>
      <c r="M49" s="115"/>
      <c r="N49" s="8"/>
      <c r="O49" s="18"/>
      <c r="P49" s="115"/>
      <c r="Q49" s="8"/>
      <c r="R49" s="8"/>
      <c r="S49" s="8"/>
      <c r="T49" s="18"/>
      <c r="U49" s="27"/>
      <c r="V49" s="27"/>
      <c r="W49" s="27"/>
      <c r="X49" s="27"/>
      <c r="Y49" s="27"/>
      <c r="Z49" s="27"/>
      <c r="AA49" s="27"/>
      <c r="AB49" s="27"/>
    </row>
    <row customHeight="1" ht="15.75"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customHeight="1" ht="15.75"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customHeight="1" ht="15.75"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customHeight="1" ht="15.75"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customHeight="1" ht="15.75"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customHeight="1" ht="15.75"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customHeight="1" ht="15.75"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customHeight="1" ht="15.75"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customHeight="1" ht="15.75"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customHeight="1" ht="15.75"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customHeight="1" ht="15.75"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customHeight="1" ht="15.75"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customHeight="1" ht="15.75"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customHeight="1" ht="15.75"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customHeight="1" ht="15.75"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customHeight="1" ht="15.75"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customHeight="1" ht="15.75"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customHeight="1" ht="15.75"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customHeight="1" ht="15.75"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customHeight="1" ht="15.75"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customHeight="1" ht="15.75"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customHeight="1" ht="15.75"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customHeight="1" ht="15.75"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customHeight="1" ht="15.75"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customHeight="1" ht="15.75"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customHeight="1" ht="15.75"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customHeight="1" ht="15.75"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customHeight="1" ht="15.75"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customHeight="1" ht="15.75"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customHeight="1" ht="15.75"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customHeight="1" ht="15.75"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customHeight="1" ht="15.75"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customHeight="1" ht="15.75"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customHeight="1" ht="15.75"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customHeight="1" ht="15.75"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customHeight="1" ht="15.75"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customHeight="1" ht="15.75"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customHeight="1" ht="15.75"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customHeight="1" ht="15.75"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customHeight="1" ht="15.75"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customHeight="1" ht="15.75"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customHeight="1" ht="15.75"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customHeight="1" ht="15.75"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customHeight="1" ht="15.75"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customHeight="1" ht="15.75"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customHeight="1" ht="15.75"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customHeight="1" ht="15.75"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customHeight="1" ht="15.75"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customHeight="1" ht="15.75"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customHeight="1" ht="15.75"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customHeight="1" ht="15.75"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customHeight="1" ht="15.75"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customHeight="1" ht="15.75"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customHeight="1" ht="15.75"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customHeight="1" ht="15.75"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customHeight="1" ht="15.75"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customHeight="1" ht="15.75"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customHeight="1" ht="15.75"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customHeight="1" ht="15.75"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customHeight="1" ht="15.75"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customHeight="1" ht="15.75"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customHeight="1" ht="15.75"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customHeight="1" ht="15.75"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customHeight="1" ht="15.75"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customHeight="1" ht="15.75"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customHeight="1" ht="15.75"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customHeight="1" ht="15.75"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customHeight="1" ht="15.75"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customHeight="1" ht="15.75"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customHeight="1" ht="15.75"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customHeight="1" ht="15.75"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customHeight="1" ht="15.75"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customHeight="1" ht="15.75"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customHeight="1" ht="15.75"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customHeight="1" ht="15.75"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customHeight="1" ht="15.75"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customHeight="1" ht="15.75"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customHeight="1" ht="15.75"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customHeight="1" ht="15.75"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customHeight="1" ht="15.75"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customHeight="1" ht="15.75"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customHeight="1" ht="15.75"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customHeight="1" ht="15.75"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customHeight="1" ht="15.75"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customHeight="1" ht="15.75"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customHeight="1" ht="15.75"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customHeight="1" ht="15.75"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customHeight="1" ht="15.75"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customHeight="1" ht="15.75"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customHeight="1" ht="15.75"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customHeight="1" ht="15.75"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customHeight="1" ht="15.75"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customHeight="1" ht="15.75"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customHeight="1" ht="15.75"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customHeight="1" ht="15.75"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customHeight="1" ht="15.75"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customHeight="1" ht="15.75"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customHeight="1" ht="15.75"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customHeight="1" ht="15.75"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customHeight="1" ht="15.75"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customHeight="1" ht="15.75"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customHeight="1" ht="15.75"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customHeight="1" ht="15.75"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customHeight="1" ht="15.75"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customHeight="1" ht="15.75"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customHeight="1" ht="15.75"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customHeight="1" ht="15.75"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customHeight="1" ht="15.75"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customHeight="1" ht="15.75"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customHeight="1" ht="15.75"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customHeight="1" ht="15.75"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customHeight="1" ht="15.75"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customHeight="1" ht="15.75"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customHeight="1" ht="15.75"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customHeight="1" ht="15.75"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customHeight="1" ht="15.75"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customHeight="1" ht="15.75"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customHeight="1" ht="15.75"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customHeight="1" ht="15.75"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customHeight="1" ht="15.75"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customHeight="1" ht="15.75"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customHeight="1" ht="15.75"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customHeight="1" ht="15.75"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customHeight="1" ht="15.75"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customHeight="1" ht="15.75"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customHeight="1" ht="15.75"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customHeight="1" ht="15.75"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customHeight="1" ht="15.75"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customHeight="1" ht="15.75"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customHeight="1" ht="15.75"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customHeight="1" ht="15.75"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customHeight="1" ht="15.75"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customHeight="1" ht="15.75"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customHeight="1" ht="15.75"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customHeight="1" ht="15.75"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customHeight="1" ht="15.75"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customHeight="1" ht="15.75"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customHeight="1" ht="15.75"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customHeight="1" ht="15.75"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customHeight="1" ht="15.75"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customHeight="1" ht="15.75"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customHeight="1" ht="15.75"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customHeight="1" ht="15.75"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customHeight="1" ht="15.75"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customHeight="1" ht="15.75"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customHeight="1" ht="15.75"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customHeight="1" ht="15.75"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customHeight="1" ht="15.75"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customHeight="1" ht="15.75"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customHeight="1" ht="15.75"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customHeight="1" ht="15.75"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customHeight="1" ht="15.75"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customHeight="1" ht="15.75"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customHeight="1" ht="15.75"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customHeight="1" ht="15.75"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customHeight="1" ht="15.75"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customHeight="1" ht="15.75"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customHeight="1" ht="15.75"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customHeight="1" ht="15.75"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customHeight="1" ht="15.75"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customHeight="1" ht="15.75"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customHeight="1" ht="15.75"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customHeight="1" ht="15.75"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customHeight="1" ht="15.75"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customHeight="1" ht="15.75"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customHeight="1" ht="15.75"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customHeight="1" ht="15.75"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customHeight="1" ht="15.75"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customHeight="1" ht="15.75"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customHeight="1" ht="15.75"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customHeight="1" ht="15.75"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customHeight="1" ht="15.75"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customHeight="1" ht="15.75"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customHeight="1" ht="15.75"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customHeight="1" ht="15.75"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customHeight="1" ht="15.75"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customHeight="1" ht="15.75"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customHeight="1" ht="15.75"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customHeight="1" ht="15.75"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customHeight="1" ht="15.75"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customHeight="1" ht="15.75"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customHeight="1" ht="15.75"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customHeight="1" ht="15.75"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customHeight="1" ht="15.75"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customHeight="1" ht="15.75"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customHeight="1" ht="15.75"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customHeight="1" ht="15.75"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customHeight="1" ht="15.75"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customHeight="1" ht="15.75"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customHeight="1" ht="15.75"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customHeight="1" ht="15.75"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customHeight="1" ht="15.75"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customHeight="1" ht="15.75"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customHeight="1" ht="15.75"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customHeight="1" ht="15.75"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customHeight="1" ht="15.75"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customHeight="1" ht="15.75"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customHeight="1" ht="15.75"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customHeight="1" ht="15.75"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customHeight="1" ht="15.75"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location="/metadata/59057026-b40c-4cf9-9e3e-7296e0aa1a78" ref="S29"/>
    <hyperlink r:id="rId2" ref="G47"/>
    <hyperlink r:id="rId3" ref="G48"/>
    <hyperlink r:id="rId4" ref="P48"/>
  </hyperlinks>
  <printOptions/>
  <pageMargins bottom="0.07874015748031496" footer="0.0" header="0.0" left="0.07874015748031496" right="0.07874015748031496" top="0.07874015748031496"/>
  <pageSetup paperSize="9"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2"/>
      <c r="B1" s="22"/>
      <c r="C1" s="117" t="s">
        <v>121</v>
      </c>
      <c r="D1" s="24"/>
      <c r="E1" s="24"/>
      <c r="F1" s="24"/>
      <c r="G1" s="24"/>
      <c r="H1" s="24"/>
      <c r="I1" s="25"/>
      <c r="J1" s="22"/>
      <c r="K1" s="22"/>
      <c r="L1" s="22"/>
      <c r="M1" s="26" t="str">
        <f>C1</f>
        <v>Observatoire national des étiages (ONDE)</v>
      </c>
      <c r="N1" s="24"/>
      <c r="O1" s="24"/>
      <c r="P1" s="24"/>
      <c r="Q1" s="24"/>
      <c r="R1" s="24"/>
      <c r="S1" s="25"/>
      <c r="T1" s="22"/>
      <c r="U1" s="27"/>
      <c r="V1" s="27"/>
      <c r="W1" s="27"/>
      <c r="X1" s="27"/>
      <c r="Y1" s="27"/>
      <c r="Z1" s="27"/>
      <c r="AA1" s="27"/>
      <c r="AB1" s="27"/>
    </row>
    <row customHeight="1" ht="15.0" r="2">
      <c r="A2" s="22"/>
      <c r="B2" s="22"/>
      <c r="C2" s="28"/>
      <c r="I2" s="29"/>
      <c r="J2" s="22"/>
      <c r="K2" s="22"/>
      <c r="L2" s="22"/>
      <c r="M2" s="28"/>
      <c r="S2" s="29"/>
      <c r="T2" s="22"/>
      <c r="U2" s="27"/>
      <c r="V2" s="27"/>
      <c r="W2" s="27"/>
      <c r="X2" s="27"/>
      <c r="Y2" s="27"/>
      <c r="Z2" s="27"/>
      <c r="AA2" s="27"/>
      <c r="AB2" s="27"/>
    </row>
    <row customHeight="1" ht="15.0" r="3">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122</v>
      </c>
      <c r="N6" s="39">
        <v>1.0</v>
      </c>
      <c r="O6" s="25"/>
      <c r="P6" s="40"/>
      <c r="Q6" s="41" t="s">
        <v>82</v>
      </c>
      <c r="R6" s="42"/>
      <c r="S6" s="43"/>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123" t="s">
        <v>123</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124</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customHeight="1" ht="30.0" r="11">
      <c r="A11" s="34"/>
      <c r="B11" s="63"/>
      <c r="C11" s="64"/>
      <c r="D11" s="65"/>
      <c r="E11" s="65"/>
      <c r="F11" s="65"/>
      <c r="G11" s="65"/>
      <c r="H11" s="66"/>
      <c r="I11" s="30"/>
      <c r="J11" s="32"/>
      <c r="K11" s="57"/>
      <c r="L11" s="67" t="s">
        <v>125</v>
      </c>
      <c r="M11" s="67" t="s">
        <v>126</v>
      </c>
      <c r="N11" s="68" t="s">
        <v>127</v>
      </c>
      <c r="O11" s="25"/>
      <c r="P11" s="62"/>
      <c r="T11" s="56"/>
      <c r="U11" s="27"/>
      <c r="V11" s="27"/>
      <c r="W11" s="27"/>
      <c r="X11" s="27"/>
      <c r="Y11" s="27"/>
      <c r="Z11" s="27"/>
      <c r="AA11" s="27"/>
      <c r="AB11" s="27"/>
    </row>
    <row r="12">
      <c r="A12" s="34"/>
      <c r="B12" s="69" t="s">
        <v>61</v>
      </c>
      <c r="C12" s="70" t="s">
        <v>128</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129</v>
      </c>
      <c r="J13" s="76"/>
      <c r="K13" s="57"/>
      <c r="L13" s="73"/>
      <c r="M13" s="73"/>
      <c r="N13" s="62"/>
      <c r="O13" s="29"/>
      <c r="P13" s="62"/>
      <c r="T13" s="56"/>
      <c r="U13" s="27"/>
      <c r="V13" s="27"/>
      <c r="W13" s="27"/>
      <c r="X13" s="27"/>
      <c r="Y13" s="27"/>
      <c r="Z13" s="27"/>
      <c r="AA13" s="27"/>
      <c r="AB13" s="27"/>
    </row>
    <row customHeight="1" ht="30.0" r="14">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124" t="s">
        <v>130</v>
      </c>
      <c r="D16" s="52"/>
      <c r="E16" s="52"/>
      <c r="F16" s="52"/>
      <c r="G16" s="52"/>
      <c r="H16" s="53"/>
      <c r="I16" s="62"/>
      <c r="J16" s="56"/>
      <c r="K16" s="34"/>
      <c r="L16" s="68" t="s">
        <v>131</v>
      </c>
      <c r="M16" s="24"/>
      <c r="N16" s="24"/>
      <c r="O16" s="76"/>
      <c r="P16" s="68" t="s">
        <v>132</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customHeight="1" ht="30.0" r="20">
      <c r="A20" s="34"/>
      <c r="B20" s="80"/>
      <c r="C20" s="64"/>
      <c r="D20" s="65"/>
      <c r="E20" s="65"/>
      <c r="F20" s="65"/>
      <c r="G20" s="65"/>
      <c r="H20" s="66"/>
      <c r="I20" s="62"/>
      <c r="J20" s="56"/>
      <c r="K20" s="34"/>
      <c r="L20" s="62"/>
      <c r="O20" s="56"/>
      <c r="P20" s="62"/>
      <c r="T20" s="56"/>
      <c r="U20" s="27"/>
      <c r="V20" s="27"/>
      <c r="W20" s="27"/>
      <c r="X20" s="27"/>
      <c r="Y20" s="27"/>
      <c r="Z20" s="27"/>
      <c r="AA20" s="27"/>
      <c r="AB20" s="27"/>
    </row>
    <row customHeight="1" ht="15.75" r="21">
      <c r="A21" s="34"/>
      <c r="B21" s="84" t="s">
        <v>67</v>
      </c>
      <c r="C21" s="85"/>
      <c r="D21" s="85"/>
      <c r="E21" s="85"/>
      <c r="F21" s="86"/>
      <c r="G21" s="87"/>
      <c r="H21" s="88"/>
      <c r="I21" s="62"/>
      <c r="J21" s="56"/>
      <c r="K21" s="34"/>
      <c r="L21" s="62"/>
      <c r="O21" s="56"/>
      <c r="P21" s="62"/>
      <c r="T21" s="56"/>
      <c r="U21" s="27"/>
      <c r="V21" s="27"/>
      <c r="W21" s="27"/>
      <c r="X21" s="27"/>
      <c r="Y21" s="27"/>
      <c r="Z21" s="27"/>
      <c r="AA21" s="27"/>
      <c r="AB21" s="27"/>
    </row>
    <row customHeight="1" ht="15.75" r="22">
      <c r="A22" s="34"/>
      <c r="B22" s="89" t="s">
        <v>68</v>
      </c>
      <c r="C22" s="90" t="s">
        <v>133</v>
      </c>
      <c r="D22" s="8"/>
      <c r="E22" s="8"/>
      <c r="F22" s="8"/>
      <c r="G22" s="8"/>
      <c r="H22" s="91"/>
      <c r="I22" s="62"/>
      <c r="J22" s="56"/>
      <c r="K22" s="34"/>
      <c r="L22" s="62"/>
      <c r="O22" s="56"/>
      <c r="P22" s="62"/>
      <c r="T22" s="56"/>
      <c r="U22" s="27"/>
      <c r="V22" s="27"/>
      <c r="W22" s="27"/>
      <c r="X22" s="27"/>
      <c r="Y22" s="27"/>
      <c r="Z22" s="27"/>
      <c r="AA22" s="27"/>
      <c r="AB22" s="27"/>
    </row>
    <row customHeight="1" ht="15.75" r="23">
      <c r="A23" s="34"/>
      <c r="B23" s="92"/>
      <c r="C23" s="24"/>
      <c r="D23" s="24"/>
      <c r="E23" s="25"/>
      <c r="F23" s="93" t="s">
        <v>70</v>
      </c>
      <c r="G23" s="8"/>
      <c r="H23" s="91"/>
      <c r="I23" s="62"/>
      <c r="J23" s="56"/>
      <c r="K23" s="34"/>
      <c r="L23" s="62"/>
      <c r="O23" s="56"/>
      <c r="P23" s="62"/>
      <c r="T23" s="56"/>
      <c r="U23" s="27"/>
      <c r="V23" s="27"/>
      <c r="W23" s="27"/>
      <c r="X23" s="27"/>
      <c r="Y23" s="27"/>
      <c r="Z23" s="27"/>
      <c r="AA23" s="27"/>
      <c r="AB23" s="27"/>
    </row>
    <row customHeight="1" ht="30.0" r="24">
      <c r="A24" s="34"/>
      <c r="B24" s="62"/>
      <c r="E24" s="29"/>
      <c r="F24" s="94" t="s">
        <v>134</v>
      </c>
      <c r="G24" s="24"/>
      <c r="H24" s="76"/>
      <c r="I24" s="62"/>
      <c r="J24" s="56"/>
      <c r="K24" s="34"/>
      <c r="L24" s="62"/>
      <c r="O24" s="56"/>
      <c r="P24" s="62"/>
      <c r="T24" s="56"/>
      <c r="U24" s="27"/>
      <c r="V24" s="27"/>
      <c r="W24" s="27"/>
      <c r="X24" s="27"/>
      <c r="Y24" s="27"/>
      <c r="Z24" s="27"/>
      <c r="AA24" s="27"/>
      <c r="AB24" s="27"/>
    </row>
    <row customHeight="1" ht="15.75" r="25">
      <c r="A25" s="34"/>
      <c r="B25" s="62"/>
      <c r="E25" s="29"/>
      <c r="F25" s="28"/>
      <c r="H25" s="56"/>
      <c r="I25" s="62"/>
      <c r="J25" s="56"/>
      <c r="K25" s="34"/>
      <c r="L25" s="62"/>
      <c r="O25" s="56"/>
      <c r="P25" s="62"/>
      <c r="T25" s="56"/>
      <c r="U25" s="27"/>
      <c r="V25" s="27"/>
      <c r="W25" s="27"/>
      <c r="X25" s="27"/>
      <c r="Y25" s="27"/>
      <c r="Z25" s="27"/>
      <c r="AA25" s="27"/>
      <c r="AB25" s="27"/>
    </row>
    <row customHeight="1" ht="15.75" r="26">
      <c r="A26" s="34"/>
      <c r="B26" s="62"/>
      <c r="E26" s="29"/>
      <c r="F26" s="28"/>
      <c r="H26" s="56"/>
      <c r="I26" s="62"/>
      <c r="J26" s="56"/>
      <c r="K26" s="34"/>
      <c r="L26" s="62"/>
      <c r="O26" s="56"/>
      <c r="P26" s="62"/>
      <c r="T26" s="56"/>
      <c r="U26" s="27"/>
      <c r="V26" s="27"/>
      <c r="W26" s="27"/>
      <c r="X26" s="27"/>
      <c r="Y26" s="27"/>
      <c r="Z26" s="27"/>
      <c r="AA26" s="27"/>
      <c r="AB26" s="27"/>
    </row>
    <row customHeight="1" ht="15.75" r="27">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customHeight="1" ht="15.75" r="28">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customHeight="1" ht="15.75" r="29">
      <c r="A29" s="34"/>
      <c r="B29" s="62"/>
      <c r="E29" s="29"/>
      <c r="F29" s="28"/>
      <c r="H29" s="56"/>
      <c r="I29" s="78"/>
      <c r="J29" s="66"/>
      <c r="K29" s="34"/>
      <c r="L29" s="54"/>
      <c r="M29" s="95" t="s">
        <v>135</v>
      </c>
      <c r="N29" s="24"/>
      <c r="O29" s="76"/>
      <c r="P29" s="134" t="str">
        <f>=HYPERLINK("http://www.onde.eaufrance.fr/", "Site officiel")</f>
      </c>
      <c r="Q29" s="8"/>
      <c r="R29" s="18"/>
      <c r="S29" s="118" t="inlineStr">
        <is>
          <t/>
        </is>
      </c>
      <c r="T29" s="91"/>
      <c r="U29" s="27"/>
      <c r="V29" s="27"/>
      <c r="W29" s="27"/>
      <c r="X29" s="27"/>
      <c r="Y29" s="27"/>
      <c r="Z29" s="27"/>
      <c r="AA29" s="27"/>
      <c r="AB29" s="27"/>
    </row>
    <row customHeight="1" ht="15.0" r="30">
      <c r="A30" s="34"/>
      <c r="B30" s="62"/>
      <c r="E30" s="29"/>
      <c r="F30" s="28"/>
      <c r="H30" s="56"/>
      <c r="I30" s="98" t="s">
        <v>75</v>
      </c>
      <c r="J30" s="88"/>
      <c r="K30" s="34"/>
      <c r="L30" s="54"/>
      <c r="M30" s="28"/>
      <c r="O30" s="56"/>
      <c r="P30" s="134" t="str">
        <f>=HYPERLINK("https://hubeau.eaufrance.fr/page/api-ecoulement", "API Hubeau")</f>
      </c>
      <c r="Q30" s="8"/>
      <c r="R30" s="18"/>
      <c r="S30" s="118" t="inlineStr">
        <is>
          <t/>
        </is>
      </c>
      <c r="T30" s="91"/>
      <c r="U30" s="27"/>
      <c r="V30" s="27"/>
      <c r="W30" s="27"/>
      <c r="X30" s="27"/>
      <c r="Y30" s="27"/>
      <c r="Z30" s="27"/>
      <c r="AA30" s="27"/>
      <c r="AB30" s="27"/>
    </row>
    <row customHeight="1" ht="15.75" r="31">
      <c r="A31" s="34"/>
      <c r="B31" s="62"/>
      <c r="E31" s="29"/>
      <c r="F31" s="28"/>
      <c r="H31" s="56"/>
      <c r="I31" s="75" t="s">
        <v>140</v>
      </c>
      <c r="J31" s="76"/>
      <c r="K31" s="34"/>
      <c r="L31" s="54"/>
      <c r="M31" s="28"/>
      <c r="O31" s="56"/>
      <c r="P31" s="134" t="str">
        <f>=HYPERLINK("https://data.ofb.fr/catalogue/data-eaufrance/fre/catalog.search%23/metadata/1006fb89-6dfe-4063-b601-0c510ad31077", "Catalogue de données OFB")</f>
      </c>
      <c r="Q31" s="8"/>
      <c r="R31" s="18"/>
      <c r="S31" s="118" t="inlineStr">
        <is>
          <t/>
        </is>
      </c>
      <c r="T31" s="91"/>
      <c r="U31" s="27"/>
      <c r="V31" s="27"/>
      <c r="W31" s="27"/>
      <c r="X31" s="27"/>
      <c r="Y31" s="27"/>
      <c r="Z31" s="27"/>
      <c r="AA31" s="27"/>
      <c r="AB31" s="27"/>
    </row>
    <row customHeight="1" ht="15.75" r="32">
      <c r="A32" s="34"/>
      <c r="B32" s="62"/>
      <c r="E32" s="29"/>
      <c r="F32" s="28"/>
      <c r="H32" s="56"/>
      <c r="I32" s="62"/>
      <c r="J32" s="56"/>
      <c r="K32" s="34"/>
      <c r="L32" s="54"/>
      <c r="M32" s="28"/>
      <c r="O32" s="56"/>
      <c r="P32" s="96"/>
      <c r="Q32" s="8"/>
      <c r="R32" s="18"/>
      <c r="S32" s="97"/>
      <c r="T32" s="91"/>
      <c r="U32" s="27"/>
      <c r="V32" s="27"/>
      <c r="W32" s="27"/>
      <c r="X32" s="27"/>
      <c r="Y32" s="27"/>
      <c r="Z32" s="27"/>
      <c r="AA32" s="27"/>
      <c r="AB32" s="27"/>
    </row>
    <row customHeight="1" ht="15.75" r="33">
      <c r="A33" s="34"/>
      <c r="B33" s="62"/>
      <c r="E33" s="29"/>
      <c r="F33" s="28"/>
      <c r="H33" s="56"/>
      <c r="I33" s="62"/>
      <c r="J33" s="56"/>
      <c r="K33" s="34"/>
      <c r="L33" s="54"/>
      <c r="M33" s="28"/>
      <c r="O33" s="56"/>
      <c r="P33" s="134" t="str">
        <f>=HYPERLINK("https://ofb-idf.github.io/PRR_ONDE/", "Tableau de bord interne (NE PAS DIFFUSER)")</f>
      </c>
      <c r="Q33" s="8"/>
      <c r="R33" s="18"/>
      <c r="S33" s="118" t="inlineStr">
        <is>
          <t/>
        </is>
      </c>
      <c r="T33" s="91"/>
      <c r="U33" s="27"/>
      <c r="V33" s="27"/>
      <c r="W33" s="27"/>
      <c r="X33" s="27"/>
      <c r="Y33" s="27"/>
      <c r="Z33" s="27"/>
      <c r="AA33" s="27"/>
      <c r="AB33" s="27"/>
    </row>
    <row customHeight="1" ht="15.75" r="34">
      <c r="A34" s="34"/>
      <c r="B34" s="62"/>
      <c r="E34" s="29"/>
      <c r="F34" s="28"/>
      <c r="H34" s="56"/>
      <c r="I34" s="62"/>
      <c r="J34" s="56"/>
      <c r="K34" s="34"/>
      <c r="L34" s="54"/>
      <c r="M34" s="28"/>
      <c r="O34" s="56"/>
      <c r="P34" s="96"/>
      <c r="Q34" s="8"/>
      <c r="R34" s="18"/>
      <c r="S34" s="97"/>
      <c r="T34" s="91"/>
      <c r="U34" s="27"/>
      <c r="V34" s="27"/>
      <c r="W34" s="27"/>
      <c r="X34" s="27"/>
      <c r="Y34" s="27"/>
      <c r="Z34" s="27"/>
      <c r="AA34" s="27"/>
      <c r="AB34" s="27"/>
    </row>
    <row customHeight="1" ht="15.75" r="35">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customHeight="1" ht="15.75" r="36">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customHeight="1" ht="15.75" r="37">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customHeight="1" ht="12.75" r="38">
      <c r="A38" s="34"/>
      <c r="B38" s="119" t="s">
        <v>145</v>
      </c>
      <c r="C38" s="102" t="s">
        <v>82</v>
      </c>
      <c r="D38" s="102" t="s">
        <v>82</v>
      </c>
      <c r="E38" s="102" t="s">
        <v>82</v>
      </c>
      <c r="F38" s="102" t="s">
        <v>82</v>
      </c>
      <c r="G38" s="102" t="s">
        <v>82</v>
      </c>
      <c r="H38" s="102" t="s">
        <v>82</v>
      </c>
      <c r="I38" s="62"/>
      <c r="J38" s="56"/>
      <c r="K38" s="34"/>
      <c r="L38" s="54"/>
      <c r="M38" s="28"/>
      <c r="O38" s="56"/>
      <c r="P38" s="96"/>
      <c r="Q38" s="8"/>
      <c r="R38" s="18"/>
      <c r="S38" s="97"/>
      <c r="T38" s="91"/>
      <c r="U38" s="27"/>
      <c r="V38" s="27"/>
      <c r="W38" s="27"/>
      <c r="X38" s="27"/>
      <c r="Y38" s="27"/>
      <c r="Z38" s="27"/>
      <c r="AA38" s="27"/>
      <c r="AB38" s="27"/>
    </row>
    <row customHeight="1" ht="12.75" r="39">
      <c r="A39" s="34"/>
      <c r="B39" s="119" t="s">
        <v>146</v>
      </c>
      <c r="C39" s="103"/>
      <c r="D39" s="103"/>
      <c r="E39" s="103"/>
      <c r="F39" s="103"/>
      <c r="G39" s="103" t="s">
        <v>82</v>
      </c>
      <c r="H39" s="103" t="s">
        <v>82</v>
      </c>
      <c r="I39" s="62"/>
      <c r="J39" s="56"/>
      <c r="K39" s="34"/>
      <c r="L39" s="54"/>
      <c r="M39" s="28"/>
      <c r="O39" s="56"/>
      <c r="P39" s="96"/>
      <c r="Q39" s="8"/>
      <c r="R39" s="18"/>
      <c r="S39" s="97"/>
      <c r="T39" s="91"/>
      <c r="U39" s="27"/>
      <c r="V39" s="27"/>
      <c r="W39" s="27"/>
      <c r="X39" s="27"/>
      <c r="Y39" s="27"/>
      <c r="Z39" s="27"/>
      <c r="AA39" s="27"/>
      <c r="AB39" s="27"/>
    </row>
    <row customHeight="1" ht="12.75" r="40">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customHeight="1" ht="15.75" r="4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customHeight="1" ht="12.75" r="42">
      <c r="A42" s="34"/>
      <c r="B42" s="119" t="s">
        <v>145</v>
      </c>
      <c r="C42" s="102" t="s">
        <v>82</v>
      </c>
      <c r="D42" s="102" t="s">
        <v>82</v>
      </c>
      <c r="E42" s="102" t="s">
        <v>82</v>
      </c>
      <c r="F42" s="102" t="s">
        <v>82</v>
      </c>
      <c r="G42" s="102" t="s">
        <v>82</v>
      </c>
      <c r="H42" s="102" t="s">
        <v>82</v>
      </c>
      <c r="I42" s="62"/>
      <c r="J42" s="56"/>
      <c r="K42" s="34"/>
      <c r="L42" s="54"/>
      <c r="M42" s="30"/>
      <c r="N42" s="31"/>
      <c r="O42" s="104"/>
      <c r="P42" s="105"/>
      <c r="Q42" s="106"/>
      <c r="R42" s="107"/>
      <c r="S42" s="108"/>
      <c r="T42" s="109"/>
      <c r="U42" s="27"/>
      <c r="V42" s="27"/>
      <c r="W42" s="27"/>
      <c r="X42" s="27"/>
      <c r="Y42" s="27"/>
      <c r="Z42" s="27"/>
      <c r="AA42" s="27"/>
      <c r="AB42" s="27"/>
    </row>
    <row customHeight="1" ht="12.75" r="43">
      <c r="A43" s="34"/>
      <c r="B43" s="119" t="s">
        <v>146</v>
      </c>
      <c r="C43" s="102" t="s">
        <v>82</v>
      </c>
      <c r="D43" s="102" t="s">
        <v>82</v>
      </c>
      <c r="E43" s="102" t="s">
        <v>82</v>
      </c>
      <c r="F43" s="102"/>
      <c r="G43" s="102"/>
      <c r="H43" s="102"/>
      <c r="I43" s="62"/>
      <c r="J43" s="56"/>
      <c r="K43" s="34"/>
      <c r="L43" s="81" t="s">
        <v>89</v>
      </c>
      <c r="M43" s="82"/>
      <c r="N43" s="82"/>
      <c r="O43" s="82"/>
      <c r="P43" s="34"/>
      <c r="Q43" s="34"/>
      <c r="R43" s="34"/>
      <c r="S43" s="34"/>
      <c r="T43" s="57"/>
      <c r="U43" s="27"/>
      <c r="V43" s="27"/>
      <c r="W43" s="27"/>
      <c r="X43" s="27"/>
      <c r="Y43" s="27"/>
      <c r="Z43" s="27"/>
      <c r="AA43" s="27"/>
      <c r="AB43" s="27"/>
    </row>
    <row customHeight="1" ht="12.75" r="44">
      <c r="A44" s="34"/>
      <c r="B44" s="101"/>
      <c r="C44" s="103"/>
      <c r="D44" s="103"/>
      <c r="E44" s="103"/>
      <c r="F44" s="103"/>
      <c r="G44" s="103"/>
      <c r="H44" s="103"/>
      <c r="I44" s="62"/>
      <c r="J44" s="56"/>
      <c r="K44" s="34"/>
      <c r="L44" s="68" t="s">
        <v>147</v>
      </c>
      <c r="M44" s="24"/>
      <c r="N44" s="24"/>
      <c r="O44" s="24"/>
      <c r="P44" s="24"/>
      <c r="Q44" s="24"/>
      <c r="R44" s="24"/>
      <c r="S44" s="24"/>
      <c r="T44" s="76"/>
      <c r="U44" s="27"/>
      <c r="V44" s="27"/>
      <c r="W44" s="27"/>
      <c r="X44" s="27"/>
      <c r="Y44" s="27"/>
      <c r="Z44" s="27"/>
      <c r="AA44" s="27"/>
      <c r="AB44" s="27"/>
    </row>
    <row customHeight="1" ht="15.75" r="45">
      <c r="A45" s="34"/>
      <c r="B45" s="125" t="s">
        <v>148</v>
      </c>
      <c r="C45" s="24"/>
      <c r="D45" s="24"/>
      <c r="E45" s="24"/>
      <c r="F45" s="24"/>
      <c r="G45" s="24"/>
      <c r="H45" s="76"/>
      <c r="I45" s="62"/>
      <c r="J45" s="56"/>
      <c r="K45" s="34"/>
      <c r="L45" s="62"/>
      <c r="T45" s="56"/>
      <c r="U45" s="27"/>
      <c r="V45" s="27"/>
      <c r="W45" s="27"/>
      <c r="X45" s="27"/>
      <c r="Y45" s="27"/>
      <c r="Z45" s="27"/>
      <c r="AA45" s="27"/>
      <c r="AB45" s="27"/>
    </row>
    <row customHeight="1" ht="15.75" r="46">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customHeight="1" ht="15.75" r="47">
      <c r="A47" s="112" t="s">
        <v>90</v>
      </c>
      <c r="B47" s="22"/>
      <c r="C47" s="132" t="str">
        <f>=HYPERLINK("file://ad.intra/dfs/COMMUNS/REGIONS/IDF/DR/05_CONNAISSANCE/ONDE/01_Documentation/ONDE_fiche%20technique.pdf", "Plaquette de présentation (Serveur DR)")</f>
      </c>
      <c r="D47" s="85"/>
      <c r="E47" s="85"/>
      <c r="F47" s="86"/>
      <c r="G47" s="113" t="inlineStr">
        <is>
          <t/>
        </is>
      </c>
      <c r="H47" s="85"/>
      <c r="I47" s="85"/>
      <c r="J47" s="86"/>
      <c r="K47" s="114" t="s">
        <v>90</v>
      </c>
      <c r="L47" s="18"/>
      <c r="M47" s="133" t="str">
        <f>=HYPERLINK("https://intranet.ofb.fr/gestion-quantitative-de-leau-et-des-secheresses", "Gestion quantitative de l'eau et sécheresses (intranet)")</f>
      </c>
      <c r="N47" s="8"/>
      <c r="O47" s="18"/>
      <c r="P47" s="121" t="inlineStr">
        <is>
          <t/>
        </is>
      </c>
      <c r="Q47" s="8"/>
      <c r="R47" s="8"/>
      <c r="S47" s="8"/>
      <c r="T47" s="18"/>
      <c r="U47" s="27"/>
      <c r="V47" s="27"/>
      <c r="W47" s="27"/>
      <c r="X47" s="27"/>
      <c r="Y47" s="27"/>
      <c r="Z47" s="27"/>
      <c r="AA47" s="27"/>
      <c r="AB47" s="27"/>
    </row>
    <row customHeight="1" ht="15.75" r="48">
      <c r="A48" s="22"/>
      <c r="B48" s="22"/>
      <c r="C48" s="133" t="str">
        <f>=HYPERLINK("https://www.ofb.gouv.fr/la-gestion-de-la-secheresse-en-8-questions-reponses", "La gestion de la sécheresse en 8 questions-réponses")</f>
      </c>
      <c r="D48" s="8"/>
      <c r="E48" s="8"/>
      <c r="F48" s="18"/>
      <c r="G48" s="121" t="inlineStr">
        <is>
          <t/>
        </is>
      </c>
      <c r="H48" s="8"/>
      <c r="I48" s="8"/>
      <c r="J48" s="18"/>
      <c r="K48" s="22"/>
      <c r="L48" s="22"/>
      <c r="M48" s="133" t="str">
        <f>=HYPERLINK("https://intranet.ofb.fr/sites/default/files/Ressources/Th%C3%A9matiques/s%C3%A9cheresse/Fiches%20techniques_manquedeau_faune%20aquatique.pdf", "Fiches de synthèse de l'impact du manque d'eau sur la biodiversité (intranet)")</f>
      </c>
      <c r="N48" s="8"/>
      <c r="O48" s="18"/>
      <c r="P48" s="121" t="inlineStr">
        <is>
          <t/>
        </is>
      </c>
      <c r="Q48" s="8"/>
      <c r="R48" s="8"/>
      <c r="S48" s="8"/>
      <c r="T48" s="18"/>
      <c r="U48" s="27"/>
      <c r="V48" s="27"/>
      <c r="W48" s="27"/>
      <c r="X48" s="27"/>
      <c r="Y48" s="27"/>
      <c r="Z48" s="27"/>
      <c r="AA48" s="27"/>
      <c r="AB48" s="27"/>
    </row>
    <row customHeight="1" ht="15.75" r="49">
      <c r="A49" s="122">
        <v>45743.0</v>
      </c>
      <c r="B49" s="18"/>
      <c r="C49" s="133" t="str">
        <f>=HYPERLINK("https://professionnels.ofb.fr/fr/doc-dataviz/dataviz-lassechement-estival-cours-deau-metropole-2012-2022", "Dataviz nationale")</f>
      </c>
      <c r="D49" s="8"/>
      <c r="E49" s="8"/>
      <c r="F49" s="18"/>
      <c r="G49" s="121" t="inlineStr">
        <is>
          <t/>
        </is>
      </c>
      <c r="H49" s="8"/>
      <c r="I49" s="8"/>
      <c r="J49" s="18"/>
      <c r="K49" s="22"/>
      <c r="L49" s="22"/>
      <c r="M49" s="133" t="str">
        <f>=HYPERLINK("https://www.drieat.ile-de-france.developpement-durable.gouv.fr/bulletin-de-suivi-hydrologique-d-ile-de-france-r4864.html", "Bulletin de suivi hydrologique d'Île-de-France")</f>
      </c>
      <c r="N49" s="8"/>
      <c r="O49" s="18"/>
      <c r="P49" s="121" t="inlineStr">
        <is>
          <t/>
        </is>
      </c>
      <c r="Q49" s="8"/>
      <c r="R49" s="8"/>
      <c r="S49" s="8"/>
      <c r="T49" s="18"/>
      <c r="U49" s="27"/>
      <c r="V49" s="27"/>
      <c r="W49" s="27"/>
      <c r="X49" s="27"/>
      <c r="Y49" s="27"/>
      <c r="Z49" s="27"/>
      <c r="AA49" s="27"/>
      <c r="AB49" s="27"/>
    </row>
    <row customHeight="1" ht="15.75"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customHeight="1" ht="15.75"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customHeight="1" ht="15.75"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customHeight="1" ht="15.75"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customHeight="1" ht="15.75"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customHeight="1" ht="15.75"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customHeight="1" ht="15.75"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customHeight="1" ht="15.75"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customHeight="1" ht="15.75"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customHeight="1" ht="15.75"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customHeight="1" ht="15.75"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customHeight="1" ht="15.75"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customHeight="1" ht="15.75"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customHeight="1" ht="15.75"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customHeight="1" ht="15.75"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customHeight="1" ht="15.75"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customHeight="1" ht="15.75"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customHeight="1" ht="15.75"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customHeight="1" ht="15.75"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customHeight="1" ht="15.75"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customHeight="1" ht="15.75"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customHeight="1" ht="15.75"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customHeight="1" ht="15.75"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customHeight="1" ht="15.75"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customHeight="1" ht="15.75"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customHeight="1" ht="15.75"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customHeight="1" ht="15.75"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customHeight="1" ht="15.75"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customHeight="1" ht="15.75"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customHeight="1" ht="15.75"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customHeight="1" ht="15.75"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customHeight="1" ht="15.75"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customHeight="1" ht="15.75"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customHeight="1" ht="15.75"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customHeight="1" ht="15.75"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customHeight="1" ht="15.75"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customHeight="1" ht="15.75"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customHeight="1" ht="15.75"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customHeight="1" ht="15.75"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customHeight="1" ht="15.75"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customHeight="1" ht="15.75"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customHeight="1" ht="15.75"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customHeight="1" ht="15.75"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customHeight="1" ht="15.75"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customHeight="1" ht="15.75"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customHeight="1" ht="15.75"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customHeight="1" ht="15.75"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customHeight="1" ht="15.75"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customHeight="1" ht="15.75"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customHeight="1" ht="15.75"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customHeight="1" ht="15.75"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customHeight="1" ht="15.75"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customHeight="1" ht="15.75"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customHeight="1" ht="15.75"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customHeight="1" ht="15.75"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customHeight="1" ht="15.75"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customHeight="1" ht="15.75"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customHeight="1" ht="15.75"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customHeight="1" ht="15.75"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customHeight="1" ht="15.75"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customHeight="1" ht="15.75"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customHeight="1" ht="15.75"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customHeight="1" ht="15.75"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customHeight="1" ht="15.75"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customHeight="1" ht="15.75"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customHeight="1" ht="15.75"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customHeight="1" ht="15.75"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customHeight="1" ht="15.75"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customHeight="1" ht="15.75"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customHeight="1" ht="15.75"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customHeight="1" ht="15.75"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customHeight="1" ht="15.75"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customHeight="1" ht="15.75"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customHeight="1" ht="15.75"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customHeight="1" ht="15.75"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customHeight="1" ht="15.75"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customHeight="1" ht="15.75"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customHeight="1" ht="15.75"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customHeight="1" ht="15.75"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customHeight="1" ht="15.75"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customHeight="1" ht="15.75"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customHeight="1" ht="15.75"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customHeight="1" ht="15.75"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customHeight="1" ht="15.75"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customHeight="1" ht="15.75"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customHeight="1" ht="15.75"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customHeight="1" ht="15.75"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customHeight="1" ht="15.75"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customHeight="1" ht="15.75"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customHeight="1" ht="15.75"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customHeight="1" ht="15.75"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customHeight="1" ht="15.75"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customHeight="1" ht="15.75"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customHeight="1" ht="15.75"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customHeight="1" ht="15.75"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customHeight="1" ht="15.75"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customHeight="1" ht="15.75"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customHeight="1" ht="15.75"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customHeight="1" ht="15.75"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customHeight="1" ht="15.75"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customHeight="1" ht="15.75"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customHeight="1" ht="15.75"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customHeight="1" ht="15.75"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customHeight="1" ht="15.75"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customHeight="1" ht="15.75"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customHeight="1" ht="15.75"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customHeight="1" ht="15.75"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customHeight="1" ht="15.75"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customHeight="1" ht="15.75"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customHeight="1" ht="15.75"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customHeight="1" ht="15.75"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customHeight="1" ht="15.75"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customHeight="1" ht="15.75"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customHeight="1" ht="15.75"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customHeight="1" ht="15.75"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customHeight="1" ht="15.75"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customHeight="1" ht="15.75"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customHeight="1" ht="15.75"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customHeight="1" ht="15.75"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customHeight="1" ht="15.75"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customHeight="1" ht="15.75"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customHeight="1" ht="15.75"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customHeight="1" ht="15.75"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customHeight="1" ht="15.75"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customHeight="1" ht="15.75"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customHeight="1" ht="15.75"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customHeight="1" ht="15.75"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customHeight="1" ht="15.75"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customHeight="1" ht="15.75"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customHeight="1" ht="15.75"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customHeight="1" ht="15.75"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customHeight="1" ht="15.75"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customHeight="1" ht="15.75"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customHeight="1" ht="15.75"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customHeight="1" ht="15.75"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customHeight="1" ht="15.75"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customHeight="1" ht="15.75"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customHeight="1" ht="15.75"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customHeight="1" ht="15.75"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customHeight="1" ht="15.75"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customHeight="1" ht="15.75"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customHeight="1" ht="15.75"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customHeight="1" ht="15.75"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customHeight="1" ht="15.75"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customHeight="1" ht="15.75"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customHeight="1" ht="15.75"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customHeight="1" ht="15.75"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customHeight="1" ht="15.75"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customHeight="1" ht="15.75"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customHeight="1" ht="15.75"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customHeight="1" ht="15.75"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customHeight="1" ht="15.75"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customHeight="1" ht="15.75"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customHeight="1" ht="15.75"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customHeight="1" ht="15.75"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customHeight="1" ht="15.75"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customHeight="1" ht="15.75"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customHeight="1" ht="15.75"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customHeight="1" ht="15.75"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customHeight="1" ht="15.75"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customHeight="1" ht="15.75"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customHeight="1" ht="15.75"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customHeight="1" ht="15.75"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customHeight="1" ht="15.75"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customHeight="1" ht="15.75"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customHeight="1" ht="15.75"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customHeight="1" ht="15.75"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customHeight="1" ht="15.75"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customHeight="1" ht="15.75"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customHeight="1" ht="15.75"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customHeight="1" ht="15.75"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customHeight="1" ht="15.75"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customHeight="1" ht="15.75"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customHeight="1" ht="15.75"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customHeight="1" ht="15.75"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customHeight="1" ht="15.75"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customHeight="1" ht="15.75"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customHeight="1" ht="15.75"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customHeight="1" ht="15.75"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customHeight="1" ht="15.75"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customHeight="1" ht="15.75"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customHeight="1" ht="15.75"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customHeight="1" ht="15.75"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customHeight="1" ht="15.75"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customHeight="1" ht="15.75"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customHeight="1" ht="15.75"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customHeight="1" ht="15.75"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customHeight="1" ht="15.75"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customHeight="1" ht="15.75"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customHeight="1" ht="15.75"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customHeight="1" ht="15.75"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customHeight="1" ht="15.75"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customHeight="1" ht="15.75"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customHeight="1" ht="15.75"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customHeight="1" ht="15.75"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customHeight="1" ht="15.75"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customHeight="1" ht="15.75"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customHeight="1" ht="15.75"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customHeight="1" ht="15.75"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customHeight="1" ht="15.75"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S30"/>
    <hyperlink r:id="rId3" location="/metadata/1006fb89-6dfe-4063-b601-0c510ad31077" ref="S31"/>
    <hyperlink r:id="rId4" ref="S33"/>
    <hyperlink r:id="rId5" ref="P47"/>
    <hyperlink r:id="rId6" ref="G48"/>
    <hyperlink r:id="rId7" ref="P48"/>
    <hyperlink r:id="rId8" ref="G49"/>
    <hyperlink r:id="rId9" ref="P49"/>
  </hyperlinks>
  <printOptions/>
  <pageMargins bottom="0.07874015748031496" footer="0.0" header="0.0" left="0.07874015748031496" right="0.07874015748031496" top="0.07874015748031496"/>
  <pageSetup paperSize="9" orientation="portrait"/>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2"/>
      <c r="B1" s="22"/>
      <c r="C1" s="23" t="s">
        <v>160</v>
      </c>
      <c r="D1" s="24"/>
      <c r="E1" s="24"/>
      <c r="F1" s="24"/>
      <c r="G1" s="24"/>
      <c r="H1" s="24"/>
      <c r="I1" s="25"/>
      <c r="J1" s="22"/>
      <c r="K1" s="22"/>
      <c r="L1" s="22"/>
      <c r="M1" s="26" t="str">
        <f>C1</f>
        <v>Réseau Bécasse</v>
      </c>
      <c r="N1" s="24"/>
      <c r="O1" s="24"/>
      <c r="P1" s="24"/>
      <c r="Q1" s="24"/>
      <c r="R1" s="24"/>
      <c r="S1" s="25"/>
      <c r="T1" s="22"/>
      <c r="U1" s="27"/>
      <c r="V1" s="27"/>
      <c r="W1" s="27"/>
      <c r="X1" s="27"/>
      <c r="Y1" s="27"/>
      <c r="Z1" s="27"/>
      <c r="AA1" s="27"/>
      <c r="AB1" s="27"/>
    </row>
    <row customHeight="1" ht="15.0" r="2">
      <c r="A2" s="22"/>
      <c r="B2" s="22"/>
      <c r="C2" s="28"/>
      <c r="I2" s="29"/>
      <c r="J2" s="22"/>
      <c r="K2" s="22"/>
      <c r="L2" s="22"/>
      <c r="M2" s="28"/>
      <c r="S2" s="29"/>
      <c r="T2" s="22"/>
      <c r="U2" s="27"/>
      <c r="V2" s="27"/>
      <c r="W2" s="27"/>
      <c r="X2" s="27"/>
      <c r="Y2" s="27"/>
      <c r="Z2" s="27"/>
      <c r="AA2" s="27"/>
      <c r="AB2" s="27"/>
    </row>
    <row customHeight="1" ht="15.0" r="3">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161</v>
      </c>
      <c r="N6" s="126" t="s">
        <v>162</v>
      </c>
      <c r="O6" s="25"/>
      <c r="P6" s="40"/>
      <c r="Q6" s="41"/>
      <c r="R6" s="42"/>
      <c r="S6" s="43" t="s">
        <v>82</v>
      </c>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51" t="s">
        <v>163</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164</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customHeight="1" ht="30.0" r="11">
      <c r="A11" s="34"/>
      <c r="B11" s="63"/>
      <c r="C11" s="64"/>
      <c r="D11" s="65"/>
      <c r="E11" s="65"/>
      <c r="F11" s="65"/>
      <c r="G11" s="65"/>
      <c r="H11" s="66"/>
      <c r="I11" s="30"/>
      <c r="J11" s="32"/>
      <c r="K11" s="57"/>
      <c r="L11" s="67" t="s">
        <v>165</v>
      </c>
      <c r="M11" s="67" t="s">
        <v>166</v>
      </c>
      <c r="N11" s="68" t="s">
        <v>167</v>
      </c>
      <c r="O11" s="25"/>
      <c r="P11" s="62"/>
      <c r="T11" s="56"/>
      <c r="U11" s="27"/>
      <c r="V11" s="27"/>
      <c r="W11" s="27"/>
      <c r="X11" s="27"/>
      <c r="Y11" s="27"/>
      <c r="Z11" s="27"/>
      <c r="AA11" s="27"/>
      <c r="AB11" s="27"/>
    </row>
    <row r="12">
      <c r="A12" s="34"/>
      <c r="B12" s="69" t="s">
        <v>61</v>
      </c>
      <c r="C12" s="70" t="s">
        <v>168</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169</v>
      </c>
      <c r="J13" s="76"/>
      <c r="K13" s="57"/>
      <c r="L13" s="73"/>
      <c r="M13" s="73"/>
      <c r="N13" s="62"/>
      <c r="O13" s="29"/>
      <c r="P13" s="62"/>
      <c r="T13" s="56"/>
      <c r="U13" s="27"/>
      <c r="V13" s="27"/>
      <c r="W13" s="27"/>
      <c r="X13" s="27"/>
      <c r="Y13" s="27"/>
      <c r="Z13" s="27"/>
      <c r="AA13" s="27"/>
      <c r="AB13" s="27"/>
    </row>
    <row customHeight="1" ht="30.0" r="14">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170</v>
      </c>
      <c r="D16" s="52"/>
      <c r="E16" s="52"/>
      <c r="F16" s="52"/>
      <c r="G16" s="52"/>
      <c r="H16" s="53"/>
      <c r="I16" s="62"/>
      <c r="J16" s="56"/>
      <c r="K16" s="34"/>
      <c r="L16" s="68" t="s">
        <v>171</v>
      </c>
      <c r="M16" s="24"/>
      <c r="N16" s="24"/>
      <c r="O16" s="76"/>
      <c r="P16" s="68" t="s">
        <v>172</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customHeight="1" ht="30.0" r="20">
      <c r="A20" s="34"/>
      <c r="B20" s="80"/>
      <c r="C20" s="64"/>
      <c r="D20" s="65"/>
      <c r="E20" s="65"/>
      <c r="F20" s="65"/>
      <c r="G20" s="65"/>
      <c r="H20" s="66"/>
      <c r="I20" s="62"/>
      <c r="J20" s="56"/>
      <c r="K20" s="34"/>
      <c r="L20" s="62"/>
      <c r="O20" s="56"/>
      <c r="P20" s="62"/>
      <c r="T20" s="56"/>
      <c r="U20" s="27"/>
      <c r="V20" s="27"/>
      <c r="W20" s="27"/>
      <c r="X20" s="27"/>
      <c r="Y20" s="27"/>
      <c r="Z20" s="27"/>
      <c r="AA20" s="27"/>
      <c r="AB20" s="27"/>
    </row>
    <row customHeight="1" ht="15.75" r="21">
      <c r="A21" s="34"/>
      <c r="B21" s="84" t="s">
        <v>67</v>
      </c>
      <c r="C21" s="85"/>
      <c r="D21" s="85"/>
      <c r="E21" s="85"/>
      <c r="F21" s="86"/>
      <c r="G21" s="87"/>
      <c r="H21" s="88"/>
      <c r="I21" s="62"/>
      <c r="J21" s="56"/>
      <c r="K21" s="34"/>
      <c r="L21" s="62"/>
      <c r="O21" s="56"/>
      <c r="P21" s="62"/>
      <c r="T21" s="56"/>
      <c r="U21" s="27"/>
      <c r="V21" s="27"/>
      <c r="W21" s="27"/>
      <c r="X21" s="27"/>
      <c r="Y21" s="27"/>
      <c r="Z21" s="27"/>
      <c r="AA21" s="27"/>
      <c r="AB21" s="27"/>
    </row>
    <row customHeight="1" ht="15.75" r="22">
      <c r="A22" s="34"/>
      <c r="B22" s="89" t="s">
        <v>68</v>
      </c>
      <c r="C22" s="90" t="s">
        <v>173</v>
      </c>
      <c r="D22" s="8"/>
      <c r="E22" s="8"/>
      <c r="F22" s="8"/>
      <c r="G22" s="8"/>
      <c r="H22" s="91"/>
      <c r="I22" s="62"/>
      <c r="J22" s="56"/>
      <c r="K22" s="34"/>
      <c r="L22" s="62"/>
      <c r="O22" s="56"/>
      <c r="P22" s="62"/>
      <c r="T22" s="56"/>
      <c r="U22" s="27"/>
      <c r="V22" s="27"/>
      <c r="W22" s="27"/>
      <c r="X22" s="27"/>
      <c r="Y22" s="27"/>
      <c r="Z22" s="27"/>
      <c r="AA22" s="27"/>
      <c r="AB22" s="27"/>
    </row>
    <row customHeight="1" ht="15.75" r="23">
      <c r="A23" s="34"/>
      <c r="B23" s="92"/>
      <c r="C23" s="24"/>
      <c r="D23" s="24"/>
      <c r="E23" s="25"/>
      <c r="F23" s="93" t="s">
        <v>70</v>
      </c>
      <c r="G23" s="8"/>
      <c r="H23" s="91"/>
      <c r="I23" s="62"/>
      <c r="J23" s="56"/>
      <c r="K23" s="34"/>
      <c r="L23" s="62"/>
      <c r="O23" s="56"/>
      <c r="P23" s="62"/>
      <c r="T23" s="56"/>
      <c r="U23" s="27"/>
      <c r="V23" s="27"/>
      <c r="W23" s="27"/>
      <c r="X23" s="27"/>
      <c r="Y23" s="27"/>
      <c r="Z23" s="27"/>
      <c r="AA23" s="27"/>
      <c r="AB23" s="27"/>
    </row>
    <row customHeight="1" ht="30.0" r="24">
      <c r="A24" s="34"/>
      <c r="B24" s="62"/>
      <c r="E24" s="29"/>
      <c r="F24" s="127" t="s">
        <v>174</v>
      </c>
      <c r="G24" s="24"/>
      <c r="H24" s="76"/>
      <c r="I24" s="62"/>
      <c r="J24" s="56"/>
      <c r="K24" s="34"/>
      <c r="L24" s="62"/>
      <c r="O24" s="56"/>
      <c r="P24" s="62"/>
      <c r="T24" s="56"/>
      <c r="U24" s="27"/>
      <c r="V24" s="27"/>
      <c r="W24" s="27"/>
      <c r="X24" s="27"/>
      <c r="Y24" s="27"/>
      <c r="Z24" s="27"/>
      <c r="AA24" s="27"/>
      <c r="AB24" s="27"/>
    </row>
    <row customHeight="1" ht="15.75" r="25">
      <c r="A25" s="34"/>
      <c r="B25" s="62"/>
      <c r="E25" s="29"/>
      <c r="F25" s="28"/>
      <c r="H25" s="56"/>
      <c r="I25" s="62"/>
      <c r="J25" s="56"/>
      <c r="K25" s="34"/>
      <c r="L25" s="62"/>
      <c r="O25" s="56"/>
      <c r="P25" s="62"/>
      <c r="T25" s="56"/>
      <c r="U25" s="27"/>
      <c r="V25" s="27"/>
      <c r="W25" s="27"/>
      <c r="X25" s="27"/>
      <c r="Y25" s="27"/>
      <c r="Z25" s="27"/>
      <c r="AA25" s="27"/>
      <c r="AB25" s="27"/>
    </row>
    <row customHeight="1" ht="15.75" r="26">
      <c r="A26" s="34"/>
      <c r="B26" s="62"/>
      <c r="E26" s="29"/>
      <c r="F26" s="28"/>
      <c r="H26" s="56"/>
      <c r="I26" s="62"/>
      <c r="J26" s="56"/>
      <c r="K26" s="34"/>
      <c r="L26" s="62"/>
      <c r="O26" s="56"/>
      <c r="P26" s="62"/>
      <c r="T26" s="56"/>
      <c r="U26" s="27"/>
      <c r="V26" s="27"/>
      <c r="W26" s="27"/>
      <c r="X26" s="27"/>
      <c r="Y26" s="27"/>
      <c r="Z26" s="27"/>
      <c r="AA26" s="27"/>
      <c r="AB26" s="27"/>
    </row>
    <row customHeight="1" ht="15.75" r="27">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customHeight="1" ht="15.75" r="28">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customHeight="1" ht="15.75" r="29">
      <c r="A29" s="34"/>
      <c r="B29" s="62"/>
      <c r="E29" s="29"/>
      <c r="F29" s="28"/>
      <c r="H29" s="56"/>
      <c r="I29" s="78"/>
      <c r="J29" s="66"/>
      <c r="K29" s="34"/>
      <c r="L29" s="54"/>
      <c r="M29" s="95" t="s">
        <v>175</v>
      </c>
      <c r="N29" s="24"/>
      <c r="O29" s="76"/>
      <c r="P29" s="134" t="str">
        <f>=HYPERLINK("https://professionnels.ofb.fr/fr/node/1273", "Lettres d'information")</f>
      </c>
      <c r="Q29" s="8"/>
      <c r="R29" s="18"/>
      <c r="S29" s="128" t="inlineStr">
        <is>
          <t/>
        </is>
      </c>
      <c r="T29" s="91"/>
      <c r="U29" s="27"/>
      <c r="V29" s="27"/>
      <c r="W29" s="27"/>
      <c r="X29" s="27"/>
      <c r="Y29" s="27"/>
      <c r="Z29" s="27"/>
      <c r="AA29" s="27"/>
      <c r="AB29" s="27"/>
    </row>
    <row customHeight="1" ht="15.0" r="30">
      <c r="A30" s="34"/>
      <c r="B30" s="62"/>
      <c r="E30" s="29"/>
      <c r="F30" s="28"/>
      <c r="H30" s="56"/>
      <c r="I30" s="98" t="s">
        <v>75</v>
      </c>
      <c r="J30" s="88"/>
      <c r="K30" s="34"/>
      <c r="L30" s="54"/>
      <c r="M30" s="28"/>
      <c r="O30" s="56"/>
      <c r="P30" s="96" t="inlineStr">
        <is>
          <t>Réunions annuelles du réseau</t>
        </is>
      </c>
      <c r="Q30" s="8"/>
      <c r="R30" s="18"/>
      <c r="S30" s="97"/>
      <c r="T30" s="91"/>
      <c r="U30" s="27"/>
      <c r="V30" s="27"/>
      <c r="W30" s="27"/>
      <c r="X30" s="27"/>
      <c r="Y30" s="27"/>
      <c r="Z30" s="27"/>
      <c r="AA30" s="27"/>
      <c r="AB30" s="27"/>
    </row>
    <row customHeight="1" ht="15.75" r="31">
      <c r="A31" s="34"/>
      <c r="B31" s="62"/>
      <c r="E31" s="29"/>
      <c r="F31" s="28"/>
      <c r="H31" s="56"/>
      <c r="I31" s="75" t="s">
        <v>179</v>
      </c>
      <c r="J31" s="76"/>
      <c r="K31" s="34"/>
      <c r="L31" s="54"/>
      <c r="M31" s="28"/>
      <c r="O31" s="56"/>
      <c r="P31" s="96" t="inlineStr">
        <is>
          <t>Cartes de répartition et estimations d'abondance</t>
        </is>
      </c>
      <c r="Q31" s="8"/>
      <c r="R31" s="18"/>
      <c r="S31" s="97"/>
      <c r="T31" s="91"/>
      <c r="U31" s="27"/>
      <c r="V31" s="27"/>
      <c r="W31" s="27"/>
      <c r="X31" s="27"/>
      <c r="Y31" s="27"/>
      <c r="Z31" s="27"/>
      <c r="AA31" s="27"/>
      <c r="AB31" s="27"/>
    </row>
    <row customHeight="1" ht="15.75" r="32">
      <c r="A32" s="34"/>
      <c r="B32" s="62"/>
      <c r="E32" s="29"/>
      <c r="F32" s="28"/>
      <c r="H32" s="56"/>
      <c r="I32" s="62"/>
      <c r="J32" s="56"/>
      <c r="K32" s="34"/>
      <c r="L32" s="54"/>
      <c r="M32" s="28"/>
      <c r="O32" s="56"/>
      <c r="P32" s="96" t="inlineStr">
        <is>
          <t>Articles techniques</t>
        </is>
      </c>
      <c r="Q32" s="8"/>
      <c r="R32" s="18"/>
      <c r="S32" s="97"/>
      <c r="T32" s="91"/>
      <c r="U32" s="27"/>
      <c r="V32" s="27"/>
      <c r="W32" s="27"/>
      <c r="X32" s="27"/>
      <c r="Y32" s="27"/>
      <c r="Z32" s="27"/>
      <c r="AA32" s="27"/>
      <c r="AB32" s="27"/>
    </row>
    <row customHeight="1" ht="15.75" r="33">
      <c r="A33" s="34"/>
      <c r="B33" s="62"/>
      <c r="E33" s="29"/>
      <c r="F33" s="28"/>
      <c r="H33" s="56"/>
      <c r="I33" s="62"/>
      <c r="J33" s="56"/>
      <c r="K33" s="34"/>
      <c r="L33" s="54"/>
      <c r="M33" s="28"/>
      <c r="O33" s="56"/>
      <c r="P33" s="96"/>
      <c r="Q33" s="8"/>
      <c r="R33" s="18"/>
      <c r="S33" s="97"/>
      <c r="T33" s="91"/>
      <c r="U33" s="27"/>
      <c r="V33" s="27"/>
      <c r="W33" s="27"/>
      <c r="X33" s="27"/>
      <c r="Y33" s="27"/>
      <c r="Z33" s="27"/>
      <c r="AA33" s="27"/>
      <c r="AB33" s="27"/>
    </row>
    <row customHeight="1" ht="15.75" r="34">
      <c r="A34" s="34"/>
      <c r="B34" s="62"/>
      <c r="E34" s="29"/>
      <c r="F34" s="28"/>
      <c r="H34" s="56"/>
      <c r="I34" s="62"/>
      <c r="J34" s="56"/>
      <c r="K34" s="34"/>
      <c r="L34" s="54"/>
      <c r="M34" s="28"/>
      <c r="O34" s="56"/>
      <c r="P34" s="96"/>
      <c r="Q34" s="8"/>
      <c r="R34" s="18"/>
      <c r="S34" s="97"/>
      <c r="T34" s="91"/>
      <c r="U34" s="27"/>
      <c r="V34" s="27"/>
      <c r="W34" s="27"/>
      <c r="X34" s="27"/>
      <c r="Y34" s="27"/>
      <c r="Z34" s="27"/>
      <c r="AA34" s="27"/>
      <c r="AB34" s="27"/>
    </row>
    <row customHeight="1" ht="15.75" r="35">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customHeight="1" ht="15.75" r="36">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customHeight="1" ht="15.75" r="37">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customHeight="1" ht="12.75" r="38">
      <c r="A38" s="34"/>
      <c r="B38" s="101" t="s">
        <v>182</v>
      </c>
      <c r="C38" s="102"/>
      <c r="D38" s="102"/>
      <c r="E38" s="102"/>
      <c r="F38" s="102"/>
      <c r="G38" s="102" t="s">
        <v>82</v>
      </c>
      <c r="H38" s="102" t="s">
        <v>82</v>
      </c>
      <c r="I38" s="62"/>
      <c r="J38" s="56"/>
      <c r="K38" s="34"/>
      <c r="L38" s="54"/>
      <c r="M38" s="28"/>
      <c r="O38" s="56"/>
      <c r="P38" s="96"/>
      <c r="Q38" s="8"/>
      <c r="R38" s="18"/>
      <c r="S38" s="97"/>
      <c r="T38" s="91"/>
      <c r="U38" s="27"/>
      <c r="V38" s="27"/>
      <c r="W38" s="27"/>
      <c r="X38" s="27"/>
      <c r="Y38" s="27"/>
      <c r="Z38" s="27"/>
      <c r="AA38" s="27"/>
      <c r="AB38" s="27"/>
    </row>
    <row customHeight="1" ht="12.75" r="39">
      <c r="A39" s="34"/>
      <c r="B39" s="101" t="s">
        <v>183</v>
      </c>
      <c r="C39" s="103" t="s">
        <v>82</v>
      </c>
      <c r="D39" s="103" t="s">
        <v>82</v>
      </c>
      <c r="E39" s="103" t="s">
        <v>82</v>
      </c>
      <c r="F39" s="103"/>
      <c r="G39" s="103"/>
      <c r="H39" s="103"/>
      <c r="I39" s="62"/>
      <c r="J39" s="56"/>
      <c r="K39" s="34"/>
      <c r="L39" s="54"/>
      <c r="M39" s="28"/>
      <c r="O39" s="56"/>
      <c r="P39" s="96"/>
      <c r="Q39" s="8"/>
      <c r="R39" s="18"/>
      <c r="S39" s="97"/>
      <c r="T39" s="91"/>
      <c r="U39" s="27"/>
      <c r="V39" s="27"/>
      <c r="W39" s="27"/>
      <c r="X39" s="27"/>
      <c r="Y39" s="27"/>
      <c r="Z39" s="27"/>
      <c r="AA39" s="27"/>
      <c r="AB39" s="27"/>
    </row>
    <row customHeight="1" ht="12.75" r="40">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customHeight="1" ht="15.75" r="4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customHeight="1" ht="12.75" r="42">
      <c r="A42" s="34"/>
      <c r="B42" s="101" t="s">
        <v>182</v>
      </c>
      <c r="C42" s="102"/>
      <c r="D42" s="102"/>
      <c r="E42" s="102"/>
      <c r="F42" s="102"/>
      <c r="G42" s="102"/>
      <c r="H42" s="102"/>
      <c r="I42" s="62"/>
      <c r="J42" s="56"/>
      <c r="K42" s="34"/>
      <c r="L42" s="54"/>
      <c r="M42" s="30"/>
      <c r="N42" s="31"/>
      <c r="O42" s="104"/>
      <c r="P42" s="105"/>
      <c r="Q42" s="106"/>
      <c r="R42" s="107"/>
      <c r="S42" s="108"/>
      <c r="T42" s="109"/>
      <c r="U42" s="27"/>
      <c r="V42" s="27"/>
      <c r="W42" s="27"/>
      <c r="X42" s="27"/>
      <c r="Y42" s="27"/>
      <c r="Z42" s="27"/>
      <c r="AA42" s="27"/>
      <c r="AB42" s="27"/>
    </row>
    <row customHeight="1" ht="12.75" r="43">
      <c r="A43" s="34"/>
      <c r="B43" s="101" t="s">
        <v>183</v>
      </c>
      <c r="C43" s="102"/>
      <c r="D43" s="102"/>
      <c r="E43" s="102"/>
      <c r="F43" s="102"/>
      <c r="G43" s="102" t="s">
        <v>82</v>
      </c>
      <c r="H43" s="102" t="s">
        <v>82</v>
      </c>
      <c r="I43" s="62"/>
      <c r="J43" s="56"/>
      <c r="K43" s="34"/>
      <c r="L43" s="81" t="s">
        <v>89</v>
      </c>
      <c r="M43" s="82"/>
      <c r="N43" s="82"/>
      <c r="O43" s="82"/>
      <c r="P43" s="34"/>
      <c r="Q43" s="34"/>
      <c r="R43" s="34"/>
      <c r="S43" s="34"/>
      <c r="T43" s="57"/>
      <c r="U43" s="27"/>
      <c r="V43" s="27"/>
      <c r="W43" s="27"/>
      <c r="X43" s="27"/>
      <c r="Y43" s="27"/>
      <c r="Z43" s="27"/>
      <c r="AA43" s="27"/>
      <c r="AB43" s="27"/>
    </row>
    <row customHeight="1" ht="12.75" r="44">
      <c r="A44" s="34"/>
      <c r="B44" s="101"/>
      <c r="C44" s="103"/>
      <c r="D44" s="103"/>
      <c r="E44" s="103"/>
      <c r="F44" s="103"/>
      <c r="G44" s="103"/>
      <c r="H44" s="103"/>
      <c r="I44" s="62"/>
      <c r="J44" s="56"/>
      <c r="K44" s="34"/>
      <c r="L44" s="68" t="s">
        <v>184</v>
      </c>
      <c r="M44" s="24"/>
      <c r="N44" s="24"/>
      <c r="O44" s="24"/>
      <c r="P44" s="24"/>
      <c r="Q44" s="24"/>
      <c r="R44" s="24"/>
      <c r="S44" s="24"/>
      <c r="T44" s="76"/>
      <c r="U44" s="27"/>
      <c r="V44" s="27"/>
      <c r="W44" s="27"/>
      <c r="X44" s="27"/>
      <c r="Y44" s="27"/>
      <c r="Z44" s="27"/>
      <c r="AA44" s="27"/>
      <c r="AB44" s="27"/>
    </row>
    <row customHeight="1" ht="15.75" r="45">
      <c r="A45" s="34"/>
      <c r="B45" s="129" t="s">
        <v>185</v>
      </c>
      <c r="C45" s="24"/>
      <c r="D45" s="24"/>
      <c r="E45" s="24"/>
      <c r="F45" s="24"/>
      <c r="G45" s="24"/>
      <c r="H45" s="76"/>
      <c r="I45" s="62"/>
      <c r="J45" s="56"/>
      <c r="K45" s="34"/>
      <c r="L45" s="62"/>
      <c r="T45" s="56"/>
      <c r="U45" s="27"/>
      <c r="V45" s="27"/>
      <c r="W45" s="27"/>
      <c r="X45" s="27"/>
      <c r="Y45" s="27"/>
      <c r="Z45" s="27"/>
      <c r="AA45" s="27"/>
      <c r="AB45" s="27"/>
    </row>
    <row customHeight="1" ht="15.75" r="46">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customHeight="1" ht="15.75" r="47">
      <c r="A47" s="112" t="s">
        <v>90</v>
      </c>
      <c r="B47" s="22"/>
      <c r="C47" s="132" t="str">
        <f>=HYPERLINK("https://professionnels.ofb.fr/fr/reseau-becasse", "Réseau Bécasse")</f>
      </c>
      <c r="D47" s="85"/>
      <c r="E47" s="85"/>
      <c r="F47" s="86"/>
      <c r="G47" s="120" t="inlineStr">
        <is>
          <t/>
        </is>
      </c>
      <c r="H47" s="85"/>
      <c r="I47" s="85"/>
      <c r="J47" s="86"/>
      <c r="K47" s="114" t="s">
        <v>90</v>
      </c>
      <c r="L47" s="18"/>
      <c r="M47" s="133" t="str">
        <f>=HYPERLINK("file://ad.intra/dfs/COMMUNS/REGIONS/IDF/DR/05_CONNAISSANCE/Bécasse/", "Serveur DR")</f>
      </c>
      <c r="N47" s="8"/>
      <c r="O47" s="18"/>
      <c r="P47" s="115" t="inlineStr">
        <is>
          <t/>
        </is>
      </c>
      <c r="Q47" s="8"/>
      <c r="R47" s="8"/>
      <c r="S47" s="8"/>
      <c r="T47" s="18"/>
      <c r="U47" s="27"/>
      <c r="V47" s="27"/>
      <c r="W47" s="27"/>
      <c r="X47" s="27"/>
      <c r="Y47" s="27"/>
      <c r="Z47" s="27"/>
      <c r="AA47" s="27"/>
      <c r="AB47" s="27"/>
    </row>
    <row customHeight="1" ht="15.75" r="48">
      <c r="A48" s="22"/>
      <c r="B48" s="22"/>
      <c r="C48" s="133" t="str">
        <f>=HYPERLINK("https://professionnels.ofb.fr/fr/doc-fiches-especes/becasse-bois-scolopax-rusticola", "Fiche espèce")</f>
      </c>
      <c r="D48" s="8"/>
      <c r="E48" s="8"/>
      <c r="F48" s="18"/>
      <c r="G48" s="121" t="inlineStr">
        <is>
          <t/>
        </is>
      </c>
      <c r="H48" s="8"/>
      <c r="I48" s="8"/>
      <c r="J48" s="18"/>
      <c r="K48" s="22"/>
      <c r="L48" s="22"/>
      <c r="M48" s="133" t="str">
        <f>=HYPERLINK("https://drive.google.com/file/d/1PqClJnFQb2zpZGFF9P2s93YpivuMclmu/view", "Protocole de suivi Hivernage (capture et baguage)")</f>
      </c>
      <c r="N48" s="8"/>
      <c r="O48" s="18"/>
      <c r="P48" s="121" t="inlineStr">
        <is>
          <t/>
        </is>
      </c>
      <c r="Q48" s="8"/>
      <c r="R48" s="8"/>
      <c r="S48" s="8"/>
      <c r="T48" s="18"/>
      <c r="U48" s="27"/>
      <c r="V48" s="27"/>
      <c r="W48" s="27"/>
      <c r="X48" s="27"/>
      <c r="Y48" s="27"/>
      <c r="Z48" s="27"/>
      <c r="AA48" s="27"/>
      <c r="AB48" s="27"/>
    </row>
    <row customHeight="1" ht="15.75" r="49">
      <c r="A49" s="122">
        <v>45743.0</v>
      </c>
      <c r="B49" s="18"/>
      <c r="C49" s="133" t="str">
        <f>=HYPERLINK("https://inpn.mnhn.fr/docs/cahab/fiches/Becasse-desbois.pdf", "Cahiers d'Habitat "Oiseaux"")</f>
      </c>
      <c r="D49" s="8"/>
      <c r="E49" s="8"/>
      <c r="F49" s="18"/>
      <c r="G49" s="121" t="inlineStr">
        <is>
          <t/>
        </is>
      </c>
      <c r="H49" s="8"/>
      <c r="I49" s="8"/>
      <c r="J49" s="18"/>
      <c r="K49" s="22"/>
      <c r="L49" s="22"/>
      <c r="M49" s="115"/>
      <c r="N49" s="8"/>
      <c r="O49" s="18"/>
      <c r="P49" s="115"/>
      <c r="Q49" s="8"/>
      <c r="R49" s="8"/>
      <c r="S49" s="8"/>
      <c r="T49" s="18"/>
      <c r="U49" s="27"/>
      <c r="V49" s="27"/>
      <c r="W49" s="27"/>
      <c r="X49" s="27"/>
      <c r="Y49" s="27"/>
      <c r="Z49" s="27"/>
      <c r="AA49" s="27"/>
      <c r="AB49" s="27"/>
    </row>
    <row customHeight="1" ht="15.75"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customHeight="1" ht="15.75"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customHeight="1" ht="15.75"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customHeight="1" ht="15.75"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customHeight="1" ht="15.75"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customHeight="1" ht="15.75"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customHeight="1" ht="15.75"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customHeight="1" ht="15.75"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customHeight="1" ht="15.75"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customHeight="1" ht="15.75"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customHeight="1" ht="15.75"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customHeight="1" ht="15.75"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customHeight="1" ht="15.75"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customHeight="1" ht="15.75"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customHeight="1" ht="15.75"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customHeight="1" ht="15.75"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customHeight="1" ht="15.75"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customHeight="1" ht="15.75"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customHeight="1" ht="15.75"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customHeight="1" ht="15.75"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customHeight="1" ht="15.75"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customHeight="1" ht="15.75"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customHeight="1" ht="15.75"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customHeight="1" ht="15.75"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customHeight="1" ht="15.75"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customHeight="1" ht="15.75"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customHeight="1" ht="15.75"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customHeight="1" ht="15.75"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customHeight="1" ht="15.75"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customHeight="1" ht="15.75"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customHeight="1" ht="15.75"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customHeight="1" ht="15.75"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customHeight="1" ht="15.75"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customHeight="1" ht="15.75"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customHeight="1" ht="15.75"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customHeight="1" ht="15.75"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customHeight="1" ht="15.75"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customHeight="1" ht="15.75"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customHeight="1" ht="15.75"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customHeight="1" ht="15.75"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customHeight="1" ht="15.75"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customHeight="1" ht="15.75"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customHeight="1" ht="15.75"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customHeight="1" ht="15.75"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customHeight="1" ht="15.75"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customHeight="1" ht="15.75"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customHeight="1" ht="15.75"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customHeight="1" ht="15.75"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customHeight="1" ht="15.75"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customHeight="1" ht="15.75"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customHeight="1" ht="15.75"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customHeight="1" ht="15.75"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customHeight="1" ht="15.75"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customHeight="1" ht="15.75"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customHeight="1" ht="15.75"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customHeight="1" ht="15.75"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customHeight="1" ht="15.75"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customHeight="1" ht="15.75"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customHeight="1" ht="15.75"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customHeight="1" ht="15.75"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customHeight="1" ht="15.75"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customHeight="1" ht="15.75"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customHeight="1" ht="15.75"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customHeight="1" ht="15.75"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customHeight="1" ht="15.75"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customHeight="1" ht="15.75"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customHeight="1" ht="15.75"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customHeight="1" ht="15.75"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customHeight="1" ht="15.75"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customHeight="1" ht="15.75"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customHeight="1" ht="15.75"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customHeight="1" ht="15.75"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customHeight="1" ht="15.75"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customHeight="1" ht="15.75"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customHeight="1" ht="15.75"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customHeight="1" ht="15.75"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customHeight="1" ht="15.75"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customHeight="1" ht="15.75"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customHeight="1" ht="15.75"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customHeight="1" ht="15.75"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customHeight="1" ht="15.75"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customHeight="1" ht="15.75"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customHeight="1" ht="15.75"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customHeight="1" ht="15.75"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customHeight="1" ht="15.75"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customHeight="1" ht="15.75"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customHeight="1" ht="15.75"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customHeight="1" ht="15.75"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customHeight="1" ht="15.75"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customHeight="1" ht="15.75"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customHeight="1" ht="15.75"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customHeight="1" ht="15.75"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customHeight="1" ht="15.75"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customHeight="1" ht="15.75"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customHeight="1" ht="15.75"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customHeight="1" ht="15.75"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customHeight="1" ht="15.75"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customHeight="1" ht="15.75"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customHeight="1" ht="15.75"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customHeight="1" ht="15.75"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customHeight="1" ht="15.75"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customHeight="1" ht="15.75"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customHeight="1" ht="15.75"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customHeight="1" ht="15.75"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customHeight="1" ht="15.75"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customHeight="1" ht="15.75"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customHeight="1" ht="15.75"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customHeight="1" ht="15.75"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customHeight="1" ht="15.75"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customHeight="1" ht="15.75"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customHeight="1" ht="15.75"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customHeight="1" ht="15.75"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customHeight="1" ht="15.75"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customHeight="1" ht="15.75"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customHeight="1" ht="15.75"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customHeight="1" ht="15.75"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customHeight="1" ht="15.75"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customHeight="1" ht="15.75"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customHeight="1" ht="15.75"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customHeight="1" ht="15.75"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customHeight="1" ht="15.75"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customHeight="1" ht="15.75"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customHeight="1" ht="15.75"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customHeight="1" ht="15.75"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customHeight="1" ht="15.75"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customHeight="1" ht="15.75"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customHeight="1" ht="15.75"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customHeight="1" ht="15.75"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customHeight="1" ht="15.75"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customHeight="1" ht="15.75"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customHeight="1" ht="15.75"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customHeight="1" ht="15.75"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customHeight="1" ht="15.75"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customHeight="1" ht="15.75"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customHeight="1" ht="15.75"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customHeight="1" ht="15.75"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customHeight="1" ht="15.75"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customHeight="1" ht="15.75"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customHeight="1" ht="15.75"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customHeight="1" ht="15.75"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customHeight="1" ht="15.75"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customHeight="1" ht="15.75"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customHeight="1" ht="15.75"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customHeight="1" ht="15.75"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customHeight="1" ht="15.75"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customHeight="1" ht="15.75"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customHeight="1" ht="15.75"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customHeight="1" ht="15.75"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customHeight="1" ht="15.75"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customHeight="1" ht="15.75"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customHeight="1" ht="15.75"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customHeight="1" ht="15.75"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customHeight="1" ht="15.75"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customHeight="1" ht="15.75"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customHeight="1" ht="15.75"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customHeight="1" ht="15.75"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customHeight="1" ht="15.75"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customHeight="1" ht="15.75"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customHeight="1" ht="15.75"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customHeight="1" ht="15.75"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customHeight="1" ht="15.75"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customHeight="1" ht="15.75"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customHeight="1" ht="15.75"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customHeight="1" ht="15.75"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customHeight="1" ht="15.75"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customHeight="1" ht="15.75"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customHeight="1" ht="15.75"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customHeight="1" ht="15.75"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customHeight="1" ht="15.75"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customHeight="1" ht="15.75"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customHeight="1" ht="15.75"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customHeight="1" ht="15.75"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customHeight="1" ht="15.75"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customHeight="1" ht="15.75"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customHeight="1" ht="15.75"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customHeight="1" ht="15.75"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customHeight="1" ht="15.75"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customHeight="1" ht="15.75"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customHeight="1" ht="15.75"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customHeight="1" ht="15.75"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customHeight="1" ht="15.75"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customHeight="1" ht="15.75"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customHeight="1" ht="15.75"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customHeight="1" ht="15.75"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customHeight="1" ht="15.75"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customHeight="1" ht="15.75"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customHeight="1" ht="15.75"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customHeight="1" ht="15.75"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customHeight="1" ht="15.75"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customHeight="1" ht="15.75"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customHeight="1" ht="15.75"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customHeight="1" ht="15.75"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customHeight="1" ht="15.75"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customHeight="1" ht="15.75"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customHeight="1" ht="15.75"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customHeight="1" ht="15.75"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customHeight="1" ht="15.75"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customHeight="1" ht="15.75"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customHeight="1" ht="15.75"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customHeight="1" ht="15.75"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G48"/>
    <hyperlink r:id="rId4" ref="P48"/>
    <hyperlink r:id="rId5" ref="G49"/>
  </hyperlinks>
  <printOptions/>
  <pageMargins bottom="0.07874015748031496" footer="0.0" header="0.0" left="0.07874015748031496" right="0.07874015748031496" top="0.07874015748031496"/>
  <pageSetup paperSize="9" orientation="portrait"/>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2"/>
      <c r="B1" s="22"/>
      <c r="C1" s="23" t="s">
        <v>195</v>
      </c>
      <c r="D1" s="24"/>
      <c r="E1" s="24"/>
      <c r="F1" s="24"/>
      <c r="G1" s="24"/>
      <c r="H1" s="24"/>
      <c r="I1" s="25"/>
      <c r="J1" s="22"/>
      <c r="K1" s="22"/>
      <c r="L1" s="22"/>
      <c r="M1" s="26" t="str">
        <f>C1</f>
        <v>Réseau Loup/Lynx</v>
      </c>
      <c r="N1" s="24"/>
      <c r="O1" s="24"/>
      <c r="P1" s="24"/>
      <c r="Q1" s="24"/>
      <c r="R1" s="24"/>
      <c r="S1" s="25"/>
      <c r="T1" s="22"/>
      <c r="U1" s="27"/>
      <c r="V1" s="27"/>
      <c r="W1" s="27"/>
      <c r="X1" s="27"/>
      <c r="Y1" s="27"/>
      <c r="Z1" s="27"/>
      <c r="AA1" s="27"/>
      <c r="AB1" s="27"/>
    </row>
    <row customHeight="1" ht="15.0" r="2">
      <c r="A2" s="22"/>
      <c r="B2" s="22"/>
      <c r="C2" s="28"/>
      <c r="I2" s="29"/>
      <c r="J2" s="22"/>
      <c r="K2" s="22"/>
      <c r="L2" s="22"/>
      <c r="M2" s="28"/>
      <c r="S2" s="29"/>
      <c r="T2" s="22"/>
      <c r="U2" s="27"/>
      <c r="V2" s="27"/>
      <c r="W2" s="27"/>
      <c r="X2" s="27"/>
      <c r="Y2" s="27"/>
      <c r="Z2" s="27"/>
      <c r="AA2" s="27"/>
      <c r="AB2" s="27"/>
    </row>
    <row customHeight="1" ht="15.0" r="3">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95</v>
      </c>
      <c r="N6" s="39">
        <v>1.0</v>
      </c>
      <c r="O6" s="25"/>
      <c r="P6" s="40"/>
      <c r="Q6" s="41"/>
      <c r="R6" s="42"/>
      <c r="S6" s="43" t="s">
        <v>82</v>
      </c>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123" t="s">
        <v>196</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197</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customHeight="1" ht="30.0" r="11">
      <c r="A11" s="34"/>
      <c r="B11" s="63"/>
      <c r="C11" s="64"/>
      <c r="D11" s="65"/>
      <c r="E11" s="65"/>
      <c r="F11" s="65"/>
      <c r="G11" s="65"/>
      <c r="H11" s="66"/>
      <c r="I11" s="30"/>
      <c r="J11" s="32"/>
      <c r="K11" s="57"/>
      <c r="L11" s="67" t="s">
        <v>198</v>
      </c>
      <c r="M11" s="67" t="s">
        <v>199</v>
      </c>
      <c r="N11" s="68" t="s">
        <v>200</v>
      </c>
      <c r="O11" s="25"/>
      <c r="P11" s="62"/>
      <c r="T11" s="56"/>
      <c r="U11" s="27"/>
      <c r="V11" s="27"/>
      <c r="W11" s="27"/>
      <c r="X11" s="27"/>
      <c r="Y11" s="27"/>
      <c r="Z11" s="27"/>
      <c r="AA11" s="27"/>
      <c r="AB11" s="27"/>
    </row>
    <row r="12">
      <c r="A12" s="34"/>
      <c r="B12" s="69" t="s">
        <v>61</v>
      </c>
      <c r="C12" s="70" t="s">
        <v>201</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202</v>
      </c>
      <c r="J13" s="76"/>
      <c r="K13" s="57"/>
      <c r="L13" s="73"/>
      <c r="M13" s="73"/>
      <c r="N13" s="62"/>
      <c r="O13" s="29"/>
      <c r="P13" s="62"/>
      <c r="T13" s="56"/>
      <c r="U13" s="27"/>
      <c r="V13" s="27"/>
      <c r="W13" s="27"/>
      <c r="X13" s="27"/>
      <c r="Y13" s="27"/>
      <c r="Z13" s="27"/>
      <c r="AA13" s="27"/>
      <c r="AB13" s="27"/>
    </row>
    <row customHeight="1" ht="30.0" r="14">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124" t="s">
        <v>203</v>
      </c>
      <c r="D16" s="52"/>
      <c r="E16" s="52"/>
      <c r="F16" s="52"/>
      <c r="G16" s="52"/>
      <c r="H16" s="53"/>
      <c r="I16" s="62"/>
      <c r="J16" s="56"/>
      <c r="K16" s="34"/>
      <c r="L16" s="68" t="s">
        <v>204</v>
      </c>
      <c r="M16" s="24"/>
      <c r="N16" s="24"/>
      <c r="O16" s="76"/>
      <c r="P16" s="68" t="s">
        <v>205</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customHeight="1" ht="30.0" r="20">
      <c r="A20" s="34"/>
      <c r="B20" s="80"/>
      <c r="C20" s="64"/>
      <c r="D20" s="65"/>
      <c r="E20" s="65"/>
      <c r="F20" s="65"/>
      <c r="G20" s="65"/>
      <c r="H20" s="66"/>
      <c r="I20" s="62"/>
      <c r="J20" s="56"/>
      <c r="K20" s="34"/>
      <c r="L20" s="62"/>
      <c r="O20" s="56"/>
      <c r="P20" s="62"/>
      <c r="T20" s="56"/>
      <c r="U20" s="27"/>
      <c r="V20" s="27"/>
      <c r="W20" s="27"/>
      <c r="X20" s="27"/>
      <c r="Y20" s="27"/>
      <c r="Z20" s="27"/>
      <c r="AA20" s="27"/>
      <c r="AB20" s="27"/>
    </row>
    <row customHeight="1" ht="15.75" r="21">
      <c r="A21" s="34"/>
      <c r="B21" s="84" t="s">
        <v>67</v>
      </c>
      <c r="C21" s="85"/>
      <c r="D21" s="85"/>
      <c r="E21" s="85"/>
      <c r="F21" s="86"/>
      <c r="G21" s="87"/>
      <c r="H21" s="88"/>
      <c r="I21" s="62"/>
      <c r="J21" s="56"/>
      <c r="K21" s="34"/>
      <c r="L21" s="62"/>
      <c r="O21" s="56"/>
      <c r="P21" s="62"/>
      <c r="T21" s="56"/>
      <c r="U21" s="27"/>
      <c r="V21" s="27"/>
      <c r="W21" s="27"/>
      <c r="X21" s="27"/>
      <c r="Y21" s="27"/>
      <c r="Z21" s="27"/>
      <c r="AA21" s="27"/>
      <c r="AB21" s="27"/>
    </row>
    <row customHeight="1" ht="15.75" r="22">
      <c r="A22" s="34"/>
      <c r="B22" s="89" t="s">
        <v>68</v>
      </c>
      <c r="C22" s="90" t="s">
        <v>69</v>
      </c>
      <c r="D22" s="8"/>
      <c r="E22" s="8"/>
      <c r="F22" s="8"/>
      <c r="G22" s="8"/>
      <c r="H22" s="91"/>
      <c r="I22" s="62"/>
      <c r="J22" s="56"/>
      <c r="K22" s="34"/>
      <c r="L22" s="62"/>
      <c r="O22" s="56"/>
      <c r="P22" s="62"/>
      <c r="T22" s="56"/>
      <c r="U22" s="27"/>
      <c r="V22" s="27"/>
      <c r="W22" s="27"/>
      <c r="X22" s="27"/>
      <c r="Y22" s="27"/>
      <c r="Z22" s="27"/>
      <c r="AA22" s="27"/>
      <c r="AB22" s="27"/>
    </row>
    <row customHeight="1" ht="15.75" r="23">
      <c r="A23" s="34"/>
      <c r="B23" s="92"/>
      <c r="C23" s="24"/>
      <c r="D23" s="24"/>
      <c r="E23" s="25"/>
      <c r="F23" s="93" t="s">
        <v>70</v>
      </c>
      <c r="G23" s="8"/>
      <c r="H23" s="91"/>
      <c r="I23" s="62"/>
      <c r="J23" s="56"/>
      <c r="K23" s="34"/>
      <c r="L23" s="62"/>
      <c r="O23" s="56"/>
      <c r="P23" s="62"/>
      <c r="T23" s="56"/>
      <c r="U23" s="27"/>
      <c r="V23" s="27"/>
      <c r="W23" s="27"/>
      <c r="X23" s="27"/>
      <c r="Y23" s="27"/>
      <c r="Z23" s="27"/>
      <c r="AA23" s="27"/>
      <c r="AB23" s="27"/>
    </row>
    <row customHeight="1" ht="30.0" r="24">
      <c r="A24" s="34"/>
      <c r="B24" s="62"/>
      <c r="E24" s="29"/>
      <c r="F24" s="94" t="s">
        <v>206</v>
      </c>
      <c r="G24" s="24"/>
      <c r="H24" s="76"/>
      <c r="I24" s="62"/>
      <c r="J24" s="56"/>
      <c r="K24" s="34"/>
      <c r="L24" s="62"/>
      <c r="O24" s="56"/>
      <c r="P24" s="62"/>
      <c r="T24" s="56"/>
      <c r="U24" s="27"/>
      <c r="V24" s="27"/>
      <c r="W24" s="27"/>
      <c r="X24" s="27"/>
      <c r="Y24" s="27"/>
      <c r="Z24" s="27"/>
      <c r="AA24" s="27"/>
      <c r="AB24" s="27"/>
    </row>
    <row customHeight="1" ht="15.75" r="25">
      <c r="A25" s="34"/>
      <c r="B25" s="62"/>
      <c r="E25" s="29"/>
      <c r="F25" s="28"/>
      <c r="H25" s="56"/>
      <c r="I25" s="62"/>
      <c r="J25" s="56"/>
      <c r="K25" s="34"/>
      <c r="L25" s="62"/>
      <c r="O25" s="56"/>
      <c r="P25" s="62"/>
      <c r="T25" s="56"/>
      <c r="U25" s="27"/>
      <c r="V25" s="27"/>
      <c r="W25" s="27"/>
      <c r="X25" s="27"/>
      <c r="Y25" s="27"/>
      <c r="Z25" s="27"/>
      <c r="AA25" s="27"/>
      <c r="AB25" s="27"/>
    </row>
    <row customHeight="1" ht="15.75" r="26">
      <c r="A26" s="34"/>
      <c r="B26" s="62"/>
      <c r="E26" s="29"/>
      <c r="F26" s="28"/>
      <c r="H26" s="56"/>
      <c r="I26" s="62"/>
      <c r="J26" s="56"/>
      <c r="K26" s="34"/>
      <c r="L26" s="62"/>
      <c r="O26" s="56"/>
      <c r="P26" s="62"/>
      <c r="T26" s="56"/>
      <c r="U26" s="27"/>
      <c r="V26" s="27"/>
      <c r="W26" s="27"/>
      <c r="X26" s="27"/>
      <c r="Y26" s="27"/>
      <c r="Z26" s="27"/>
      <c r="AA26" s="27"/>
      <c r="AB26" s="27"/>
    </row>
    <row customHeight="1" ht="15.75" r="27">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customHeight="1" ht="15.75" r="28">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customHeight="1" ht="15.75" r="29">
      <c r="A29" s="34"/>
      <c r="B29" s="62"/>
      <c r="E29" s="29"/>
      <c r="F29" s="28"/>
      <c r="H29" s="56"/>
      <c r="I29" s="78"/>
      <c r="J29" s="66"/>
      <c r="K29" s="34"/>
      <c r="L29" s="54"/>
      <c r="M29" s="95" t="s">
        <v>207</v>
      </c>
      <c r="N29" s="24"/>
      <c r="O29" s="76"/>
      <c r="P29" s="134" t="str">
        <f>=HYPERLINK("https://www.loupfrance.fr/carte-des-indices-de-presence-transmis-au-reseau-loup-lynx/", "Carte des indices de présence")</f>
      </c>
      <c r="Q29" s="8"/>
      <c r="R29" s="18"/>
      <c r="S29" s="118" t="inlineStr">
        <is>
          <t/>
        </is>
      </c>
      <c r="T29" s="91"/>
      <c r="U29" s="27"/>
      <c r="V29" s="27"/>
      <c r="W29" s="27"/>
      <c r="X29" s="27"/>
      <c r="Y29" s="27"/>
      <c r="Z29" s="27"/>
      <c r="AA29" s="27"/>
      <c r="AB29" s="27"/>
    </row>
    <row customHeight="1" ht="15.0" r="30">
      <c r="A30" s="34"/>
      <c r="B30" s="62"/>
      <c r="E30" s="29"/>
      <c r="F30" s="28"/>
      <c r="H30" s="56"/>
      <c r="I30" s="98" t="s">
        <v>75</v>
      </c>
      <c r="J30" s="88"/>
      <c r="K30" s="34"/>
      <c r="L30" s="54"/>
      <c r="M30" s="28"/>
      <c r="O30" s="56"/>
      <c r="P30" s="96"/>
      <c r="Q30" s="8"/>
      <c r="R30" s="18"/>
      <c r="S30" s="97"/>
      <c r="T30" s="91"/>
      <c r="U30" s="27"/>
      <c r="V30" s="27"/>
      <c r="W30" s="27"/>
      <c r="X30" s="27"/>
      <c r="Y30" s="27"/>
      <c r="Z30" s="27"/>
      <c r="AA30" s="27"/>
      <c r="AB30" s="27"/>
    </row>
    <row customHeight="1" ht="15.75" r="31">
      <c r="A31" s="34"/>
      <c r="B31" s="62"/>
      <c r="E31" s="29"/>
      <c r="F31" s="28"/>
      <c r="H31" s="56"/>
      <c r="I31" s="75" t="s">
        <v>210</v>
      </c>
      <c r="J31" s="76"/>
      <c r="K31" s="34"/>
      <c r="L31" s="54"/>
      <c r="M31" s="28"/>
      <c r="O31" s="56"/>
      <c r="P31" s="96"/>
      <c r="Q31" s="8"/>
      <c r="R31" s="18"/>
      <c r="S31" s="97"/>
      <c r="T31" s="91"/>
      <c r="U31" s="27"/>
      <c r="V31" s="27"/>
      <c r="W31" s="27"/>
      <c r="X31" s="27"/>
      <c r="Y31" s="27"/>
      <c r="Z31" s="27"/>
      <c r="AA31" s="27"/>
      <c r="AB31" s="27"/>
    </row>
    <row customHeight="1" ht="15.75" r="32">
      <c r="A32" s="34"/>
      <c r="B32" s="62"/>
      <c r="E32" s="29"/>
      <c r="F32" s="28"/>
      <c r="H32" s="56"/>
      <c r="I32" s="62"/>
      <c r="J32" s="56"/>
      <c r="K32" s="34"/>
      <c r="L32" s="54"/>
      <c r="M32" s="28"/>
      <c r="O32" s="56"/>
      <c r="P32" s="96"/>
      <c r="Q32" s="8"/>
      <c r="R32" s="18"/>
      <c r="S32" s="97"/>
      <c r="T32" s="91"/>
      <c r="U32" s="27"/>
      <c r="V32" s="27"/>
      <c r="W32" s="27"/>
      <c r="X32" s="27"/>
      <c r="Y32" s="27"/>
      <c r="Z32" s="27"/>
      <c r="AA32" s="27"/>
      <c r="AB32" s="27"/>
    </row>
    <row customHeight="1" ht="15.75" r="33">
      <c r="A33" s="34"/>
      <c r="B33" s="62"/>
      <c r="E33" s="29"/>
      <c r="F33" s="28"/>
      <c r="H33" s="56"/>
      <c r="I33" s="62"/>
      <c r="J33" s="56"/>
      <c r="K33" s="34"/>
      <c r="L33" s="54"/>
      <c r="M33" s="28"/>
      <c r="O33" s="56"/>
      <c r="P33" s="96"/>
      <c r="Q33" s="8"/>
      <c r="R33" s="18"/>
      <c r="S33" s="97"/>
      <c r="T33" s="91"/>
      <c r="U33" s="27"/>
      <c r="V33" s="27"/>
      <c r="W33" s="27"/>
      <c r="X33" s="27"/>
      <c r="Y33" s="27"/>
      <c r="Z33" s="27"/>
      <c r="AA33" s="27"/>
      <c r="AB33" s="27"/>
    </row>
    <row customHeight="1" ht="15.75" r="34">
      <c r="A34" s="34"/>
      <c r="B34" s="62"/>
      <c r="E34" s="29"/>
      <c r="F34" s="28"/>
      <c r="H34" s="56"/>
      <c r="I34" s="62"/>
      <c r="J34" s="56"/>
      <c r="K34" s="34"/>
      <c r="L34" s="54"/>
      <c r="M34" s="28"/>
      <c r="O34" s="56"/>
      <c r="P34" s="96"/>
      <c r="Q34" s="8"/>
      <c r="R34" s="18"/>
      <c r="S34" s="97"/>
      <c r="T34" s="91"/>
      <c r="U34" s="27"/>
      <c r="V34" s="27"/>
      <c r="W34" s="27"/>
      <c r="X34" s="27"/>
      <c r="Y34" s="27"/>
      <c r="Z34" s="27"/>
      <c r="AA34" s="27"/>
      <c r="AB34" s="27"/>
    </row>
    <row customHeight="1" ht="15.75" r="35">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customHeight="1" ht="15.75" r="36">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customHeight="1" ht="15.75" r="37">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customHeight="1" ht="12.75" r="38">
      <c r="A38" s="34"/>
      <c r="B38" s="101"/>
      <c r="C38" s="102" t="s">
        <v>82</v>
      </c>
      <c r="D38" s="102" t="s">
        <v>82</v>
      </c>
      <c r="E38" s="102" t="s">
        <v>82</v>
      </c>
      <c r="F38" s="102" t="s">
        <v>82</v>
      </c>
      <c r="G38" s="102" t="s">
        <v>82</v>
      </c>
      <c r="H38" s="102" t="s">
        <v>82</v>
      </c>
      <c r="I38" s="62"/>
      <c r="J38" s="56"/>
      <c r="K38" s="34"/>
      <c r="L38" s="54"/>
      <c r="M38" s="28"/>
      <c r="O38" s="56"/>
      <c r="P38" s="96"/>
      <c r="Q38" s="8"/>
      <c r="R38" s="18"/>
      <c r="S38" s="97"/>
      <c r="T38" s="91"/>
      <c r="U38" s="27"/>
      <c r="V38" s="27"/>
      <c r="W38" s="27"/>
      <c r="X38" s="27"/>
      <c r="Y38" s="27"/>
      <c r="Z38" s="27"/>
      <c r="AA38" s="27"/>
      <c r="AB38" s="27"/>
    </row>
    <row customHeight="1" ht="12.75" r="39">
      <c r="A39" s="34"/>
      <c r="B39" s="101"/>
      <c r="C39" s="103"/>
      <c r="D39" s="103"/>
      <c r="E39" s="103"/>
      <c r="F39" s="103"/>
      <c r="G39" s="103"/>
      <c r="H39" s="103"/>
      <c r="I39" s="62"/>
      <c r="J39" s="56"/>
      <c r="K39" s="34"/>
      <c r="L39" s="54"/>
      <c r="M39" s="28"/>
      <c r="O39" s="56"/>
      <c r="P39" s="96"/>
      <c r="Q39" s="8"/>
      <c r="R39" s="18"/>
      <c r="S39" s="97"/>
      <c r="T39" s="91"/>
      <c r="U39" s="27"/>
      <c r="V39" s="27"/>
      <c r="W39" s="27"/>
      <c r="X39" s="27"/>
      <c r="Y39" s="27"/>
      <c r="Z39" s="27"/>
      <c r="AA39" s="27"/>
      <c r="AB39" s="27"/>
    </row>
    <row customHeight="1" ht="12.75" r="40">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customHeight="1" ht="15.75" r="4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customHeight="1" ht="12.75" r="42">
      <c r="A42" s="34"/>
      <c r="B42" s="101"/>
      <c r="C42" s="102" t="s">
        <v>82</v>
      </c>
      <c r="D42" s="102" t="s">
        <v>82</v>
      </c>
      <c r="E42" s="102" t="s">
        <v>82</v>
      </c>
      <c r="F42" s="102" t="s">
        <v>82</v>
      </c>
      <c r="G42" s="102" t="s">
        <v>82</v>
      </c>
      <c r="H42" s="102" t="s">
        <v>82</v>
      </c>
      <c r="I42" s="62"/>
      <c r="J42" s="56"/>
      <c r="K42" s="34"/>
      <c r="L42" s="54"/>
      <c r="M42" s="30"/>
      <c r="N42" s="31"/>
      <c r="O42" s="104"/>
      <c r="P42" s="105"/>
      <c r="Q42" s="106"/>
      <c r="R42" s="107"/>
      <c r="S42" s="108"/>
      <c r="T42" s="109"/>
      <c r="U42" s="27"/>
      <c r="V42" s="27"/>
      <c r="W42" s="27"/>
      <c r="X42" s="27"/>
      <c r="Y42" s="27"/>
      <c r="Z42" s="27"/>
      <c r="AA42" s="27"/>
      <c r="AB42" s="27"/>
    </row>
    <row customHeight="1" ht="12.75" r="43">
      <c r="A43" s="34"/>
      <c r="B43" s="101"/>
      <c r="C43" s="102"/>
      <c r="D43" s="102"/>
      <c r="E43" s="102"/>
      <c r="F43" s="102"/>
      <c r="G43" s="102"/>
      <c r="H43" s="102"/>
      <c r="I43" s="62"/>
      <c r="J43" s="56"/>
      <c r="K43" s="34"/>
      <c r="L43" s="81" t="s">
        <v>89</v>
      </c>
      <c r="M43" s="82"/>
      <c r="N43" s="82"/>
      <c r="O43" s="82"/>
      <c r="P43" s="34"/>
      <c r="Q43" s="34"/>
      <c r="R43" s="34"/>
      <c r="S43" s="34"/>
      <c r="T43" s="57"/>
      <c r="U43" s="27"/>
      <c r="V43" s="27"/>
      <c r="W43" s="27"/>
      <c r="X43" s="27"/>
      <c r="Y43" s="27"/>
      <c r="Z43" s="27"/>
      <c r="AA43" s="27"/>
      <c r="AB43" s="27"/>
    </row>
    <row customHeight="1" ht="12.75" r="44">
      <c r="A44" s="34"/>
      <c r="B44" s="101"/>
      <c r="C44" s="103"/>
      <c r="D44" s="103"/>
      <c r="E44" s="103"/>
      <c r="F44" s="103"/>
      <c r="G44" s="103"/>
      <c r="H44" s="103"/>
      <c r="I44" s="62"/>
      <c r="J44" s="56"/>
      <c r="K44" s="34"/>
      <c r="L44" s="68" t="s">
        <v>211</v>
      </c>
      <c r="M44" s="24"/>
      <c r="N44" s="24"/>
      <c r="O44" s="24"/>
      <c r="P44" s="24"/>
      <c r="Q44" s="24"/>
      <c r="R44" s="24"/>
      <c r="S44" s="24"/>
      <c r="T44" s="76"/>
      <c r="U44" s="27"/>
      <c r="V44" s="27"/>
      <c r="W44" s="27"/>
      <c r="X44" s="27"/>
      <c r="Y44" s="27"/>
      <c r="Z44" s="27"/>
      <c r="AA44" s="27"/>
      <c r="AB44" s="27"/>
    </row>
    <row customHeight="1" ht="15.75" r="45">
      <c r="A45" s="34"/>
      <c r="B45" s="110" t="s">
        <v>212</v>
      </c>
      <c r="C45" s="24"/>
      <c r="D45" s="24"/>
      <c r="E45" s="24"/>
      <c r="F45" s="24"/>
      <c r="G45" s="24"/>
      <c r="H45" s="76"/>
      <c r="I45" s="62"/>
      <c r="J45" s="56"/>
      <c r="K45" s="34"/>
      <c r="L45" s="62"/>
      <c r="T45" s="56"/>
      <c r="U45" s="27"/>
      <c r="V45" s="27"/>
      <c r="W45" s="27"/>
      <c r="X45" s="27"/>
      <c r="Y45" s="27"/>
      <c r="Z45" s="27"/>
      <c r="AA45" s="27"/>
      <c r="AB45" s="27"/>
    </row>
    <row customHeight="1" ht="15.75" r="46">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customHeight="1" ht="15.75" r="47">
      <c r="A47" s="112" t="s">
        <v>90</v>
      </c>
      <c r="B47" s="22"/>
      <c r="C47" s="132" t="str">
        <f>=HYPERLINK("https://www.loupfrance.fr/", "Site d'information")</f>
      </c>
      <c r="D47" s="85"/>
      <c r="E47" s="85"/>
      <c r="F47" s="86"/>
      <c r="G47" s="120" t="inlineStr">
        <is>
          <t/>
        </is>
      </c>
      <c r="H47" s="85"/>
      <c r="I47" s="85"/>
      <c r="J47" s="86"/>
      <c r="K47" s="114" t="s">
        <v>90</v>
      </c>
      <c r="L47" s="18"/>
      <c r="M47" s="133" t="str">
        <f>=HYPERLINK("file://ad.intra/dfs/COMMUNS/REGIONS/IDF/DR/05_CONNAISSANCE/Loup", "Serveur DR")</f>
      </c>
      <c r="N47" s="8"/>
      <c r="O47" s="18"/>
      <c r="P47" s="115" t="inlineStr">
        <is>
          <t/>
        </is>
      </c>
      <c r="Q47" s="8"/>
      <c r="R47" s="8"/>
      <c r="S47" s="8"/>
      <c r="T47" s="18"/>
      <c r="U47" s="27"/>
      <c r="V47" s="27"/>
      <c r="W47" s="27"/>
      <c r="X47" s="27"/>
      <c r="Y47" s="27"/>
      <c r="Z47" s="27"/>
      <c r="AA47" s="27"/>
      <c r="AB47" s="27"/>
    </row>
    <row customHeight="1" ht="15.75" r="48">
      <c r="A48" s="22"/>
      <c r="B48" s="22"/>
      <c r="C48" s="133" t="str">
        <f>=HYPERLINK("https://agriculture.gouv.fr/plan-loup-un-nouveau-cadre-national-dactions-pour-renforcer-la-coexistence-du-loup-et-des-activites", "Plan loup")</f>
      </c>
      <c r="D48" s="8"/>
      <c r="E48" s="8"/>
      <c r="F48" s="18"/>
      <c r="G48" s="121" t="inlineStr">
        <is>
          <t/>
        </is>
      </c>
      <c r="H48" s="8"/>
      <c r="I48" s="8"/>
      <c r="J48" s="18"/>
      <c r="K48" s="22"/>
      <c r="L48" s="22"/>
      <c r="M48" s="133" t="str">
        <f>=HYPERLINK("file://ad.intra/dfs/COMMUNS/REGIONS/IDF/DR/05_CONNAISSANCE/Loup/Guide%20r%C3%A9flexe%20r%C3%A9seau%20Loup%20Lynx_DRIDF_v2.4.pdf", "Guide réflexe (serveur DR)")</f>
      </c>
      <c r="N48" s="8"/>
      <c r="O48" s="18"/>
      <c r="P48" s="115" t="inlineStr">
        <is>
          <t/>
        </is>
      </c>
      <c r="Q48" s="8"/>
      <c r="R48" s="8"/>
      <c r="S48" s="8"/>
      <c r="T48" s="18"/>
      <c r="U48" s="27"/>
      <c r="V48" s="27"/>
      <c r="W48" s="27"/>
      <c r="X48" s="27"/>
      <c r="Y48" s="27"/>
      <c r="Z48" s="27"/>
      <c r="AA48" s="27"/>
      <c r="AB48" s="27"/>
    </row>
    <row customHeight="1" ht="15.75" r="49">
      <c r="A49" s="122">
        <v>45743.0</v>
      </c>
      <c r="B49" s="18"/>
      <c r="C49" s="115"/>
      <c r="D49" s="8"/>
      <c r="E49" s="8"/>
      <c r="F49" s="18"/>
      <c r="G49" s="115"/>
      <c r="H49" s="8"/>
      <c r="I49" s="8"/>
      <c r="J49" s="18"/>
      <c r="K49" s="22"/>
      <c r="L49" s="22"/>
      <c r="M49" s="115"/>
      <c r="N49" s="8"/>
      <c r="O49" s="18"/>
      <c r="P49" s="115"/>
      <c r="Q49" s="8"/>
      <c r="R49" s="8"/>
      <c r="S49" s="8"/>
      <c r="T49" s="18"/>
      <c r="U49" s="27"/>
      <c r="V49" s="27"/>
      <c r="W49" s="27"/>
      <c r="X49" s="27"/>
      <c r="Y49" s="27"/>
      <c r="Z49" s="27"/>
      <c r="AA49" s="27"/>
      <c r="AB49" s="27"/>
    </row>
    <row customHeight="1" ht="15.75"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customHeight="1" ht="15.75"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customHeight="1" ht="15.75"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customHeight="1" ht="15.75"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customHeight="1" ht="15.75"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customHeight="1" ht="15.75"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customHeight="1" ht="15.75"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customHeight="1" ht="15.75"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customHeight="1" ht="15.75"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customHeight="1" ht="15.75"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customHeight="1" ht="15.75"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customHeight="1" ht="15.75"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customHeight="1" ht="15.75"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customHeight="1" ht="15.75"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customHeight="1" ht="15.75"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customHeight="1" ht="15.75"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customHeight="1" ht="15.75"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customHeight="1" ht="15.75"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customHeight="1" ht="15.75"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customHeight="1" ht="15.75"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customHeight="1" ht="15.75"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customHeight="1" ht="15.75"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customHeight="1" ht="15.75"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customHeight="1" ht="15.75"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customHeight="1" ht="15.75"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customHeight="1" ht="15.75"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customHeight="1" ht="15.75"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customHeight="1" ht="15.75"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customHeight="1" ht="15.75"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customHeight="1" ht="15.75"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customHeight="1" ht="15.75"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customHeight="1" ht="15.75"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customHeight="1" ht="15.75"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customHeight="1" ht="15.75"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customHeight="1" ht="15.75"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customHeight="1" ht="15.75"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customHeight="1" ht="15.75"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customHeight="1" ht="15.75"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customHeight="1" ht="15.75"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customHeight="1" ht="15.75"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customHeight="1" ht="15.75"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customHeight="1" ht="15.75"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customHeight="1" ht="15.75"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customHeight="1" ht="15.75"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customHeight="1" ht="15.75"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customHeight="1" ht="15.75"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customHeight="1" ht="15.75"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customHeight="1" ht="15.75"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customHeight="1" ht="15.75"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customHeight="1" ht="15.75"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customHeight="1" ht="15.75"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customHeight="1" ht="15.75"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customHeight="1" ht="15.75"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customHeight="1" ht="15.75"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customHeight="1" ht="15.75"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customHeight="1" ht="15.75"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customHeight="1" ht="15.75"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customHeight="1" ht="15.75"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customHeight="1" ht="15.75"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customHeight="1" ht="15.75"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customHeight="1" ht="15.75"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customHeight="1" ht="15.75"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customHeight="1" ht="15.75"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customHeight="1" ht="15.75"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customHeight="1" ht="15.75"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customHeight="1" ht="15.75"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customHeight="1" ht="15.75"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customHeight="1" ht="15.75"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customHeight="1" ht="15.75"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customHeight="1" ht="15.75"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customHeight="1" ht="15.75"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customHeight="1" ht="15.75"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customHeight="1" ht="15.75"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customHeight="1" ht="15.75"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customHeight="1" ht="15.75"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customHeight="1" ht="15.75"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customHeight="1" ht="15.75"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customHeight="1" ht="15.75"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customHeight="1" ht="15.75"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customHeight="1" ht="15.75"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customHeight="1" ht="15.75"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customHeight="1" ht="15.75"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customHeight="1" ht="15.75"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customHeight="1" ht="15.75"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customHeight="1" ht="15.75"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customHeight="1" ht="15.75"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customHeight="1" ht="15.75"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customHeight="1" ht="15.75"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customHeight="1" ht="15.75"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customHeight="1" ht="15.75"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customHeight="1" ht="15.75"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customHeight="1" ht="15.75"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customHeight="1" ht="15.75"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customHeight="1" ht="15.75"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customHeight="1" ht="15.75"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customHeight="1" ht="15.75"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customHeight="1" ht="15.75"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customHeight="1" ht="15.75"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customHeight="1" ht="15.75"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customHeight="1" ht="15.75"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customHeight="1" ht="15.75"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customHeight="1" ht="15.75"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customHeight="1" ht="15.75"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customHeight="1" ht="15.75"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customHeight="1" ht="15.75"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customHeight="1" ht="15.75"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customHeight="1" ht="15.75"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customHeight="1" ht="15.75"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customHeight="1" ht="15.75"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customHeight="1" ht="15.75"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customHeight="1" ht="15.75"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customHeight="1" ht="15.75"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customHeight="1" ht="15.75"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customHeight="1" ht="15.75"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customHeight="1" ht="15.75"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customHeight="1" ht="15.75"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customHeight="1" ht="15.75"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customHeight="1" ht="15.75"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customHeight="1" ht="15.75"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customHeight="1" ht="15.75"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customHeight="1" ht="15.75"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customHeight="1" ht="15.75"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customHeight="1" ht="15.75"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customHeight="1" ht="15.75"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customHeight="1" ht="15.75"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customHeight="1" ht="15.75"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customHeight="1" ht="15.75"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customHeight="1" ht="15.75"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customHeight="1" ht="15.75"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customHeight="1" ht="15.75"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customHeight="1" ht="15.75"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customHeight="1" ht="15.75"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customHeight="1" ht="15.75"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customHeight="1" ht="15.75"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customHeight="1" ht="15.75"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customHeight="1" ht="15.75"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customHeight="1" ht="15.75"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customHeight="1" ht="15.75"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customHeight="1" ht="15.75"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customHeight="1" ht="15.75"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customHeight="1" ht="15.75"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customHeight="1" ht="15.75"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customHeight="1" ht="15.75"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customHeight="1" ht="15.75"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customHeight="1" ht="15.75"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customHeight="1" ht="15.75"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customHeight="1" ht="15.75"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customHeight="1" ht="15.75"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customHeight="1" ht="15.75"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customHeight="1" ht="15.75"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customHeight="1" ht="15.75"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customHeight="1" ht="15.75"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customHeight="1" ht="15.75"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customHeight="1" ht="15.75"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customHeight="1" ht="15.75"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customHeight="1" ht="15.75"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customHeight="1" ht="15.75"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customHeight="1" ht="15.75"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customHeight="1" ht="15.75"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customHeight="1" ht="15.75"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customHeight="1" ht="15.75"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customHeight="1" ht="15.75"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customHeight="1" ht="15.75"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customHeight="1" ht="15.75"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customHeight="1" ht="15.75"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customHeight="1" ht="15.75"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customHeight="1" ht="15.75"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customHeight="1" ht="15.75"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customHeight="1" ht="15.75"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customHeight="1" ht="15.75"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customHeight="1" ht="15.75"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customHeight="1" ht="15.75"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customHeight="1" ht="15.75"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customHeight="1" ht="15.75"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customHeight="1" ht="15.75"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customHeight="1" ht="15.75"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customHeight="1" ht="15.75"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customHeight="1" ht="15.75"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customHeight="1" ht="15.75"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customHeight="1" ht="15.75"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customHeight="1" ht="15.75"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customHeight="1" ht="15.75"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customHeight="1" ht="15.75"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customHeight="1" ht="15.75"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customHeight="1" ht="15.75"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customHeight="1" ht="15.75"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customHeight="1" ht="15.75"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customHeight="1" ht="15.75"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customHeight="1" ht="15.75"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customHeight="1" ht="15.75"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customHeight="1" ht="15.75"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customHeight="1" ht="15.75"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customHeight="1" ht="15.75"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customHeight="1" ht="15.75"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customHeight="1" ht="15.75"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customHeight="1" ht="15.75"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customHeight="1" ht="15.75"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customHeight="1" ht="15.75"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customHeight="1" ht="15.75"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customHeight="1" ht="15.75"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G48"/>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2"/>
      <c r="B1" s="22"/>
      <c r="C1" s="23" t="s">
        <v>220</v>
      </c>
      <c r="D1" s="24"/>
      <c r="E1" s="24"/>
      <c r="F1" s="24"/>
      <c r="G1" s="24"/>
      <c r="H1" s="24"/>
      <c r="I1" s="25"/>
      <c r="J1" s="22"/>
      <c r="K1" s="22"/>
      <c r="L1" s="22"/>
      <c r="M1" s="26" t="str">
        <f>C1</f>
        <v>Réseau Petits et Méso-Carnivores</v>
      </c>
      <c r="N1" s="24"/>
      <c r="O1" s="24"/>
      <c r="P1" s="24"/>
      <c r="Q1" s="24"/>
      <c r="R1" s="24"/>
      <c r="S1" s="25"/>
      <c r="T1" s="22"/>
      <c r="U1" s="27"/>
      <c r="V1" s="27"/>
      <c r="W1" s="27"/>
      <c r="X1" s="27"/>
      <c r="Y1" s="27"/>
      <c r="Z1" s="27"/>
      <c r="AA1" s="27"/>
      <c r="AB1" s="27"/>
    </row>
    <row customHeight="1" ht="15.0" r="2">
      <c r="A2" s="22"/>
      <c r="B2" s="22"/>
      <c r="C2" s="28"/>
      <c r="I2" s="29"/>
      <c r="J2" s="22"/>
      <c r="K2" s="22"/>
      <c r="L2" s="22"/>
      <c r="M2" s="28"/>
      <c r="S2" s="29"/>
      <c r="T2" s="22"/>
      <c r="U2" s="27"/>
      <c r="V2" s="27"/>
      <c r="W2" s="27"/>
      <c r="X2" s="27"/>
      <c r="Y2" s="27"/>
      <c r="Z2" s="27"/>
      <c r="AA2" s="27"/>
      <c r="AB2" s="27"/>
    </row>
    <row customHeight="1" ht="15.0" r="3">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95</v>
      </c>
      <c r="N6" s="39">
        <v>1.0</v>
      </c>
      <c r="O6" s="25"/>
      <c r="P6" s="40"/>
      <c r="Q6" s="41"/>
      <c r="R6" s="42" t="s">
        <v>82</v>
      </c>
      <c r="S6" s="43"/>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51" t="s">
        <v>221</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222</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customHeight="1" ht="30.0" r="11">
      <c r="A11" s="34"/>
      <c r="B11" s="63"/>
      <c r="C11" s="64"/>
      <c r="D11" s="65"/>
      <c r="E11" s="65"/>
      <c r="F11" s="65"/>
      <c r="G11" s="65"/>
      <c r="H11" s="66"/>
      <c r="I11" s="30"/>
      <c r="J11" s="32"/>
      <c r="K11" s="57"/>
      <c r="L11" s="67" t="s">
        <v>223</v>
      </c>
      <c r="M11" s="67" t="s">
        <v>62</v>
      </c>
      <c r="N11" s="68" t="s">
        <v>224</v>
      </c>
      <c r="O11" s="25"/>
      <c r="P11" s="62"/>
      <c r="T11" s="56"/>
      <c r="U11" s="27"/>
      <c r="V11" s="27"/>
      <c r="W11" s="27"/>
      <c r="X11" s="27"/>
      <c r="Y11" s="27"/>
      <c r="Z11" s="27"/>
      <c r="AA11" s="27"/>
      <c r="AB11" s="27"/>
    </row>
    <row r="12">
      <c r="A12" s="34"/>
      <c r="B12" s="69" t="s">
        <v>61</v>
      </c>
      <c r="C12" s="124" t="s">
        <v>225</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226</v>
      </c>
      <c r="J13" s="76"/>
      <c r="K13" s="57"/>
      <c r="L13" s="73"/>
      <c r="M13" s="73"/>
      <c r="N13" s="62"/>
      <c r="O13" s="29"/>
      <c r="P13" s="62"/>
      <c r="T13" s="56"/>
      <c r="U13" s="27"/>
      <c r="V13" s="27"/>
      <c r="W13" s="27"/>
      <c r="X13" s="27"/>
      <c r="Y13" s="27"/>
      <c r="Z13" s="27"/>
      <c r="AA13" s="27"/>
      <c r="AB13" s="27"/>
    </row>
    <row customHeight="1" ht="30.0" r="14">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227</v>
      </c>
      <c r="D16" s="52"/>
      <c r="E16" s="52"/>
      <c r="F16" s="52"/>
      <c r="G16" s="52"/>
      <c r="H16" s="53"/>
      <c r="I16" s="62"/>
      <c r="J16" s="56"/>
      <c r="K16" s="34"/>
      <c r="L16" s="68"/>
      <c r="M16" s="24"/>
      <c r="N16" s="24"/>
      <c r="O16" s="76"/>
      <c r="P16" s="68" t="s">
        <v>228</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customHeight="1" ht="30.0" r="20">
      <c r="A20" s="34"/>
      <c r="B20" s="80"/>
      <c r="C20" s="64"/>
      <c r="D20" s="65"/>
      <c r="E20" s="65"/>
      <c r="F20" s="65"/>
      <c r="G20" s="65"/>
      <c r="H20" s="66"/>
      <c r="I20" s="62"/>
      <c r="J20" s="56"/>
      <c r="K20" s="34"/>
      <c r="L20" s="62"/>
      <c r="O20" s="56"/>
      <c r="P20" s="62"/>
      <c r="T20" s="56"/>
      <c r="U20" s="27"/>
      <c r="V20" s="27"/>
      <c r="W20" s="27"/>
      <c r="X20" s="27"/>
      <c r="Y20" s="27"/>
      <c r="Z20" s="27"/>
      <c r="AA20" s="27"/>
      <c r="AB20" s="27"/>
    </row>
    <row customHeight="1" ht="15.75" r="21">
      <c r="A21" s="34"/>
      <c r="B21" s="84" t="s">
        <v>67</v>
      </c>
      <c r="C21" s="85"/>
      <c r="D21" s="85"/>
      <c r="E21" s="85"/>
      <c r="F21" s="86"/>
      <c r="G21" s="87"/>
      <c r="H21" s="88"/>
      <c r="I21" s="62"/>
      <c r="J21" s="56"/>
      <c r="K21" s="34"/>
      <c r="L21" s="62"/>
      <c r="O21" s="56"/>
      <c r="P21" s="62"/>
      <c r="T21" s="56"/>
      <c r="U21" s="27"/>
      <c r="V21" s="27"/>
      <c r="W21" s="27"/>
      <c r="X21" s="27"/>
      <c r="Y21" s="27"/>
      <c r="Z21" s="27"/>
      <c r="AA21" s="27"/>
      <c r="AB21" s="27"/>
    </row>
    <row customHeight="1" ht="15.75" r="22">
      <c r="A22" s="34"/>
      <c r="B22" s="89" t="s">
        <v>68</v>
      </c>
      <c r="C22" s="90" t="s">
        <v>69</v>
      </c>
      <c r="D22" s="8"/>
      <c r="E22" s="8"/>
      <c r="F22" s="8"/>
      <c r="G22" s="8"/>
      <c r="H22" s="91"/>
      <c r="I22" s="62"/>
      <c r="J22" s="56"/>
      <c r="K22" s="34"/>
      <c r="L22" s="62"/>
      <c r="O22" s="56"/>
      <c r="P22" s="62"/>
      <c r="T22" s="56"/>
      <c r="U22" s="27"/>
      <c r="V22" s="27"/>
      <c r="W22" s="27"/>
      <c r="X22" s="27"/>
      <c r="Y22" s="27"/>
      <c r="Z22" s="27"/>
      <c r="AA22" s="27"/>
      <c r="AB22" s="27"/>
    </row>
    <row customHeight="1" ht="15.75" r="23">
      <c r="A23" s="34"/>
      <c r="B23" s="92"/>
      <c r="C23" s="24"/>
      <c r="D23" s="24"/>
      <c r="E23" s="25"/>
      <c r="F23" s="93" t="s">
        <v>70</v>
      </c>
      <c r="G23" s="8"/>
      <c r="H23" s="91"/>
      <c r="I23" s="62"/>
      <c r="J23" s="56"/>
      <c r="K23" s="34"/>
      <c r="L23" s="62"/>
      <c r="O23" s="56"/>
      <c r="P23" s="62"/>
      <c r="T23" s="56"/>
      <c r="U23" s="27"/>
      <c r="V23" s="27"/>
      <c r="W23" s="27"/>
      <c r="X23" s="27"/>
      <c r="Y23" s="27"/>
      <c r="Z23" s="27"/>
      <c r="AA23" s="27"/>
      <c r="AB23" s="27"/>
    </row>
    <row customHeight="1" ht="30.0" r="24">
      <c r="A24" s="34"/>
      <c r="B24" s="62"/>
      <c r="E24" s="29"/>
      <c r="F24" s="94" t="s">
        <v>206</v>
      </c>
      <c r="G24" s="24"/>
      <c r="H24" s="76"/>
      <c r="I24" s="62"/>
      <c r="J24" s="56"/>
      <c r="K24" s="34"/>
      <c r="L24" s="62"/>
      <c r="O24" s="56"/>
      <c r="P24" s="62"/>
      <c r="T24" s="56"/>
      <c r="U24" s="27"/>
      <c r="V24" s="27"/>
      <c r="W24" s="27"/>
      <c r="X24" s="27"/>
      <c r="Y24" s="27"/>
      <c r="Z24" s="27"/>
      <c r="AA24" s="27"/>
      <c r="AB24" s="27"/>
    </row>
    <row customHeight="1" ht="15.75" r="25">
      <c r="A25" s="34"/>
      <c r="B25" s="62"/>
      <c r="E25" s="29"/>
      <c r="F25" s="28"/>
      <c r="H25" s="56"/>
      <c r="I25" s="62"/>
      <c r="J25" s="56"/>
      <c r="K25" s="34"/>
      <c r="L25" s="62"/>
      <c r="O25" s="56"/>
      <c r="P25" s="62"/>
      <c r="T25" s="56"/>
      <c r="U25" s="27"/>
      <c r="V25" s="27"/>
      <c r="W25" s="27"/>
      <c r="X25" s="27"/>
      <c r="Y25" s="27"/>
      <c r="Z25" s="27"/>
      <c r="AA25" s="27"/>
      <c r="AB25" s="27"/>
    </row>
    <row customHeight="1" ht="15.75" r="26">
      <c r="A26" s="34"/>
      <c r="B26" s="62"/>
      <c r="E26" s="29"/>
      <c r="F26" s="28"/>
      <c r="H26" s="56"/>
      <c r="I26" s="62"/>
      <c r="J26" s="56"/>
      <c r="K26" s="34"/>
      <c r="L26" s="62"/>
      <c r="O26" s="56"/>
      <c r="P26" s="62"/>
      <c r="T26" s="56"/>
      <c r="U26" s="27"/>
      <c r="V26" s="27"/>
      <c r="W26" s="27"/>
      <c r="X26" s="27"/>
      <c r="Y26" s="27"/>
      <c r="Z26" s="27"/>
      <c r="AA26" s="27"/>
      <c r="AB26" s="27"/>
    </row>
    <row customHeight="1" ht="15.75" r="27">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customHeight="1" ht="15.75" r="28">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customHeight="1" ht="15.75" r="29">
      <c r="A29" s="34"/>
      <c r="B29" s="62"/>
      <c r="E29" s="29"/>
      <c r="F29" s="28"/>
      <c r="H29" s="56"/>
      <c r="I29" s="78"/>
      <c r="J29" s="66"/>
      <c r="K29" s="34"/>
      <c r="L29" s="54"/>
      <c r="M29" s="95" t="s">
        <v>229</v>
      </c>
      <c r="N29" s="24"/>
      <c r="O29" s="76"/>
      <c r="P29" s="96" t="inlineStr">
        <is>
          <t>Articles de recherche</t>
        </is>
      </c>
      <c r="Q29" s="8"/>
      <c r="R29" s="18"/>
      <c r="S29" s="97"/>
      <c r="T29" s="91"/>
      <c r="U29" s="27"/>
      <c r="V29" s="27"/>
      <c r="W29" s="27"/>
      <c r="X29" s="27"/>
      <c r="Y29" s="27"/>
      <c r="Z29" s="27"/>
      <c r="AA29" s="27"/>
      <c r="AB29" s="27"/>
    </row>
    <row customHeight="1" ht="15.0" r="30">
      <c r="A30" s="34"/>
      <c r="B30" s="62"/>
      <c r="E30" s="29"/>
      <c r="F30" s="28"/>
      <c r="H30" s="56"/>
      <c r="I30" s="98" t="s">
        <v>75</v>
      </c>
      <c r="J30" s="88"/>
      <c r="K30" s="34"/>
      <c r="L30" s="54"/>
      <c r="M30" s="28"/>
      <c r="O30" s="56"/>
      <c r="P30" s="134" t="str">
        <f>=HYPERLINK("https://professionnels.ofb.fr/fr/node/1089", "Portail cartographique")</f>
      </c>
      <c r="Q30" s="8"/>
      <c r="R30" s="18"/>
      <c r="S30" s="118" t="inlineStr">
        <is>
          <t/>
        </is>
      </c>
      <c r="T30" s="91"/>
      <c r="U30" s="27"/>
      <c r="V30" s="27"/>
      <c r="W30" s="27"/>
      <c r="X30" s="27"/>
      <c r="Y30" s="27"/>
      <c r="Z30" s="27"/>
      <c r="AA30" s="27"/>
      <c r="AB30" s="27"/>
    </row>
    <row customHeight="1" ht="15.75" r="31">
      <c r="A31" s="34"/>
      <c r="B31" s="62"/>
      <c r="E31" s="29"/>
      <c r="F31" s="28"/>
      <c r="H31" s="56"/>
      <c r="I31" s="75"/>
      <c r="J31" s="76"/>
      <c r="K31" s="34"/>
      <c r="L31" s="54"/>
      <c r="M31" s="28"/>
      <c r="O31" s="56"/>
      <c r="P31" s="96"/>
      <c r="Q31" s="8"/>
      <c r="R31" s="18"/>
      <c r="S31" s="97"/>
      <c r="T31" s="91"/>
      <c r="U31" s="27"/>
      <c r="V31" s="27"/>
      <c r="W31" s="27"/>
      <c r="X31" s="27"/>
      <c r="Y31" s="27"/>
      <c r="Z31" s="27"/>
      <c r="AA31" s="27"/>
      <c r="AB31" s="27"/>
    </row>
    <row customHeight="1" ht="15.75" r="32">
      <c r="A32" s="34"/>
      <c r="B32" s="62"/>
      <c r="E32" s="29"/>
      <c r="F32" s="28"/>
      <c r="H32" s="56"/>
      <c r="I32" s="62"/>
      <c r="J32" s="56"/>
      <c r="K32" s="34"/>
      <c r="L32" s="54"/>
      <c r="M32" s="28"/>
      <c r="O32" s="56"/>
      <c r="P32" s="96"/>
      <c r="Q32" s="8"/>
      <c r="R32" s="18"/>
      <c r="S32" s="97"/>
      <c r="T32" s="91"/>
      <c r="U32" s="27"/>
      <c r="V32" s="27"/>
      <c r="W32" s="27"/>
      <c r="X32" s="27"/>
      <c r="Y32" s="27"/>
      <c r="Z32" s="27"/>
      <c r="AA32" s="27"/>
      <c r="AB32" s="27"/>
    </row>
    <row customHeight="1" ht="15.75" r="33">
      <c r="A33" s="34"/>
      <c r="B33" s="62"/>
      <c r="E33" s="29"/>
      <c r="F33" s="28"/>
      <c r="H33" s="56"/>
      <c r="I33" s="62"/>
      <c r="J33" s="56"/>
      <c r="K33" s="34"/>
      <c r="L33" s="54"/>
      <c r="M33" s="28"/>
      <c r="O33" s="56"/>
      <c r="P33" s="96"/>
      <c r="Q33" s="8"/>
      <c r="R33" s="18"/>
      <c r="S33" s="97"/>
      <c r="T33" s="91"/>
      <c r="U33" s="27"/>
      <c r="V33" s="27"/>
      <c r="W33" s="27"/>
      <c r="X33" s="27"/>
      <c r="Y33" s="27"/>
      <c r="Z33" s="27"/>
      <c r="AA33" s="27"/>
      <c r="AB33" s="27"/>
    </row>
    <row customHeight="1" ht="15.75" r="34">
      <c r="A34" s="34"/>
      <c r="B34" s="62"/>
      <c r="E34" s="29"/>
      <c r="F34" s="28"/>
      <c r="H34" s="56"/>
      <c r="I34" s="62"/>
      <c r="J34" s="56"/>
      <c r="K34" s="34"/>
      <c r="L34" s="54"/>
      <c r="M34" s="28"/>
      <c r="O34" s="56"/>
      <c r="P34" s="96"/>
      <c r="Q34" s="8"/>
      <c r="R34" s="18"/>
      <c r="S34" s="97"/>
      <c r="T34" s="91"/>
      <c r="U34" s="27"/>
      <c r="V34" s="27"/>
      <c r="W34" s="27"/>
      <c r="X34" s="27"/>
      <c r="Y34" s="27"/>
      <c r="Z34" s="27"/>
      <c r="AA34" s="27"/>
      <c r="AB34" s="27"/>
    </row>
    <row customHeight="1" ht="15.75" r="35">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customHeight="1" ht="15.75" r="36">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customHeight="1" ht="15.75" r="37">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customHeight="1" ht="12.75" r="38">
      <c r="A38" s="34"/>
      <c r="B38" s="101"/>
      <c r="C38" s="102" t="s">
        <v>82</v>
      </c>
      <c r="D38" s="102" t="s">
        <v>82</v>
      </c>
      <c r="E38" s="102" t="s">
        <v>82</v>
      </c>
      <c r="F38" s="102" t="s">
        <v>82</v>
      </c>
      <c r="G38" s="102" t="s">
        <v>82</v>
      </c>
      <c r="H38" s="102" t="s">
        <v>82</v>
      </c>
      <c r="I38" s="62"/>
      <c r="J38" s="56"/>
      <c r="K38" s="34"/>
      <c r="L38" s="54"/>
      <c r="M38" s="28"/>
      <c r="O38" s="56"/>
      <c r="P38" s="96"/>
      <c r="Q38" s="8"/>
      <c r="R38" s="18"/>
      <c r="S38" s="97"/>
      <c r="T38" s="91"/>
      <c r="U38" s="27"/>
      <c r="V38" s="27"/>
      <c r="W38" s="27"/>
      <c r="X38" s="27"/>
      <c r="Y38" s="27"/>
      <c r="Z38" s="27"/>
      <c r="AA38" s="27"/>
      <c r="AB38" s="27"/>
    </row>
    <row customHeight="1" ht="12.75" r="39">
      <c r="A39" s="34"/>
      <c r="B39" s="101"/>
      <c r="C39" s="103"/>
      <c r="D39" s="103"/>
      <c r="E39" s="103"/>
      <c r="F39" s="103"/>
      <c r="G39" s="103"/>
      <c r="H39" s="103"/>
      <c r="I39" s="62"/>
      <c r="J39" s="56"/>
      <c r="K39" s="34"/>
      <c r="L39" s="54"/>
      <c r="M39" s="28"/>
      <c r="O39" s="56"/>
      <c r="P39" s="96"/>
      <c r="Q39" s="8"/>
      <c r="R39" s="18"/>
      <c r="S39" s="97"/>
      <c r="T39" s="91"/>
      <c r="U39" s="27"/>
      <c r="V39" s="27"/>
      <c r="W39" s="27"/>
      <c r="X39" s="27"/>
      <c r="Y39" s="27"/>
      <c r="Z39" s="27"/>
      <c r="AA39" s="27"/>
      <c r="AB39" s="27"/>
    </row>
    <row customHeight="1" ht="12.75" r="40">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customHeight="1" ht="15.75" r="4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customHeight="1" ht="12.75" r="42">
      <c r="A42" s="34"/>
      <c r="B42" s="101"/>
      <c r="C42" s="102" t="s">
        <v>82</v>
      </c>
      <c r="D42" s="102" t="s">
        <v>82</v>
      </c>
      <c r="E42" s="102" t="s">
        <v>82</v>
      </c>
      <c r="F42" s="102" t="s">
        <v>82</v>
      </c>
      <c r="G42" s="102" t="s">
        <v>82</v>
      </c>
      <c r="H42" s="102" t="s">
        <v>82</v>
      </c>
      <c r="I42" s="62"/>
      <c r="J42" s="56"/>
      <c r="K42" s="34"/>
      <c r="L42" s="54"/>
      <c r="M42" s="30"/>
      <c r="N42" s="31"/>
      <c r="O42" s="104"/>
      <c r="P42" s="105"/>
      <c r="Q42" s="106"/>
      <c r="R42" s="107"/>
      <c r="S42" s="108"/>
      <c r="T42" s="109"/>
      <c r="U42" s="27"/>
      <c r="V42" s="27"/>
      <c r="W42" s="27"/>
      <c r="X42" s="27"/>
      <c r="Y42" s="27"/>
      <c r="Z42" s="27"/>
      <c r="AA42" s="27"/>
      <c r="AB42" s="27"/>
    </row>
    <row customHeight="1" ht="12.75" r="43">
      <c r="A43" s="34"/>
      <c r="B43" s="101"/>
      <c r="C43" s="102"/>
      <c r="D43" s="102"/>
      <c r="E43" s="102"/>
      <c r="F43" s="102"/>
      <c r="G43" s="102"/>
      <c r="H43" s="102"/>
      <c r="I43" s="62"/>
      <c r="J43" s="56"/>
      <c r="K43" s="34"/>
      <c r="L43" s="81" t="s">
        <v>89</v>
      </c>
      <c r="M43" s="82"/>
      <c r="N43" s="82"/>
      <c r="O43" s="82"/>
      <c r="P43" s="34"/>
      <c r="Q43" s="34"/>
      <c r="R43" s="34"/>
      <c r="S43" s="34"/>
      <c r="T43" s="57"/>
      <c r="U43" s="27"/>
      <c r="V43" s="27"/>
      <c r="W43" s="27"/>
      <c r="X43" s="27"/>
      <c r="Y43" s="27"/>
      <c r="Z43" s="27"/>
      <c r="AA43" s="27"/>
      <c r="AB43" s="27"/>
    </row>
    <row customHeight="1" ht="12.75" r="44">
      <c r="A44" s="34"/>
      <c r="B44" s="101"/>
      <c r="C44" s="103"/>
      <c r="D44" s="103"/>
      <c r="E44" s="103"/>
      <c r="F44" s="103"/>
      <c r="G44" s="103"/>
      <c r="H44" s="103"/>
      <c r="I44" s="62"/>
      <c r="J44" s="56"/>
      <c r="K44" s="34"/>
      <c r="L44" s="68" t="s">
        <v>233</v>
      </c>
      <c r="M44" s="24"/>
      <c r="N44" s="24"/>
      <c r="O44" s="24"/>
      <c r="P44" s="24"/>
      <c r="Q44" s="24"/>
      <c r="R44" s="24"/>
      <c r="S44" s="24"/>
      <c r="T44" s="76"/>
      <c r="U44" s="27"/>
      <c r="V44" s="27"/>
      <c r="W44" s="27"/>
      <c r="X44" s="27"/>
      <c r="Y44" s="27"/>
      <c r="Z44" s="27"/>
      <c r="AA44" s="27"/>
      <c r="AB44" s="27"/>
    </row>
    <row customHeight="1" ht="15.75" r="45">
      <c r="A45" s="34"/>
      <c r="B45" s="110"/>
      <c r="C45" s="24"/>
      <c r="D45" s="24"/>
      <c r="E45" s="24"/>
      <c r="F45" s="24"/>
      <c r="G45" s="24"/>
      <c r="H45" s="76"/>
      <c r="I45" s="62"/>
      <c r="J45" s="56"/>
      <c r="K45" s="34"/>
      <c r="L45" s="62"/>
      <c r="T45" s="56"/>
      <c r="U45" s="27"/>
      <c r="V45" s="27"/>
      <c r="W45" s="27"/>
      <c r="X45" s="27"/>
      <c r="Y45" s="27"/>
      <c r="Z45" s="27"/>
      <c r="AA45" s="27"/>
      <c r="AB45" s="27"/>
    </row>
    <row customHeight="1" ht="15.75" r="46">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customHeight="1" ht="15.75" r="47">
      <c r="A47" s="112" t="s">
        <v>90</v>
      </c>
      <c r="B47" s="22"/>
      <c r="C47" s="132" t="str">
        <f>=HYPERLINK("https://professionnels.ofb.fr/fr/reseau-petits-meso-carnivores", "Réseau PMCC")</f>
      </c>
      <c r="D47" s="85"/>
      <c r="E47" s="85"/>
      <c r="F47" s="86"/>
      <c r="G47" s="120" t="inlineStr">
        <is>
          <t/>
        </is>
      </c>
      <c r="H47" s="85"/>
      <c r="I47" s="85"/>
      <c r="J47" s="86"/>
      <c r="K47" s="114" t="s">
        <v>90</v>
      </c>
      <c r="L47" s="18"/>
      <c r="M47" s="133" t="str">
        <f>=HYPERLINK("http://geo.ofb.fr/rezopmcc", "Rezo PMCC")</f>
      </c>
      <c r="N47" s="8"/>
      <c r="O47" s="18"/>
      <c r="P47" s="121" t="inlineStr">
        <is>
          <t/>
        </is>
      </c>
      <c r="Q47" s="8"/>
      <c r="R47" s="8"/>
      <c r="S47" s="8"/>
      <c r="T47" s="18"/>
      <c r="U47" s="27"/>
      <c r="V47" s="27"/>
      <c r="W47" s="27"/>
      <c r="X47" s="27"/>
      <c r="Y47" s="27"/>
      <c r="Z47" s="27"/>
      <c r="AA47" s="27"/>
      <c r="AB47" s="27"/>
    </row>
    <row customHeight="1" ht="15.75" r="48">
      <c r="A48" s="22"/>
      <c r="B48" s="22"/>
      <c r="C48" s="115"/>
      <c r="D48" s="8"/>
      <c r="E48" s="8"/>
      <c r="F48" s="18"/>
      <c r="G48" s="115"/>
      <c r="H48" s="8"/>
      <c r="I48" s="8"/>
      <c r="J48" s="18"/>
      <c r="K48" s="22"/>
      <c r="L48" s="22"/>
      <c r="M48" s="133" t="str">
        <f>=HYPERLINK("file://ad.intra/dfs/COMMUNS/REGIONS/IDF/DR/05_CONNAISSANCE/PMC", "Serveur DR")</f>
      </c>
      <c r="N48" s="8"/>
      <c r="O48" s="18"/>
      <c r="P48" s="115" t="inlineStr">
        <is>
          <t/>
        </is>
      </c>
      <c r="Q48" s="8"/>
      <c r="R48" s="8"/>
      <c r="S48" s="8"/>
      <c r="T48" s="18"/>
      <c r="U48" s="27"/>
      <c r="V48" s="27"/>
      <c r="W48" s="27"/>
      <c r="X48" s="27"/>
      <c r="Y48" s="27"/>
      <c r="Z48" s="27"/>
      <c r="AA48" s="27"/>
      <c r="AB48" s="27"/>
    </row>
    <row customHeight="1" ht="15.75" r="49">
      <c r="A49" s="122">
        <v>45743.0</v>
      </c>
      <c r="B49" s="18"/>
      <c r="C49" s="115"/>
      <c r="D49" s="8"/>
      <c r="E49" s="8"/>
      <c r="F49" s="18"/>
      <c r="G49" s="115"/>
      <c r="H49" s="8"/>
      <c r="I49" s="8"/>
      <c r="J49" s="18"/>
      <c r="K49" s="22"/>
      <c r="L49" s="22"/>
      <c r="M49" s="115"/>
      <c r="N49" s="8"/>
      <c r="O49" s="18"/>
      <c r="P49" s="115"/>
      <c r="Q49" s="8"/>
      <c r="R49" s="8"/>
      <c r="S49" s="8"/>
      <c r="T49" s="18"/>
      <c r="U49" s="27"/>
      <c r="V49" s="27"/>
      <c r="W49" s="27"/>
      <c r="X49" s="27"/>
      <c r="Y49" s="27"/>
      <c r="Z49" s="27"/>
      <c r="AA49" s="27"/>
      <c r="AB49" s="27"/>
    </row>
    <row customHeight="1" ht="15.75"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customHeight="1" ht="15.75"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customHeight="1" ht="15.75"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customHeight="1" ht="15.75"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customHeight="1" ht="15.75"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customHeight="1" ht="15.75"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customHeight="1" ht="15.75"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customHeight="1" ht="15.75"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customHeight="1" ht="15.75"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customHeight="1" ht="15.75"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customHeight="1" ht="15.75"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customHeight="1" ht="15.75"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customHeight="1" ht="15.75"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customHeight="1" ht="15.75"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customHeight="1" ht="15.75"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customHeight="1" ht="15.75"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customHeight="1" ht="15.75"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customHeight="1" ht="15.75"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customHeight="1" ht="15.75"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customHeight="1" ht="15.75"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customHeight="1" ht="15.75"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customHeight="1" ht="15.75"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customHeight="1" ht="15.75"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customHeight="1" ht="15.75"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customHeight="1" ht="15.75"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customHeight="1" ht="15.75"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customHeight="1" ht="15.75"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customHeight="1" ht="15.75"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customHeight="1" ht="15.75"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customHeight="1" ht="15.75"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customHeight="1" ht="15.75"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customHeight="1" ht="15.75"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customHeight="1" ht="15.75"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customHeight="1" ht="15.75"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customHeight="1" ht="15.75"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customHeight="1" ht="15.75"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customHeight="1" ht="15.75"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customHeight="1" ht="15.75"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customHeight="1" ht="15.75"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customHeight="1" ht="15.75"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customHeight="1" ht="15.75"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customHeight="1" ht="15.75"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customHeight="1" ht="15.75"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customHeight="1" ht="15.75"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customHeight="1" ht="15.75"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customHeight="1" ht="15.75"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customHeight="1" ht="15.75"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customHeight="1" ht="15.75"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customHeight="1" ht="15.75"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customHeight="1" ht="15.75"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customHeight="1" ht="15.75"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customHeight="1" ht="15.75"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customHeight="1" ht="15.75"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customHeight="1" ht="15.75"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customHeight="1" ht="15.75"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customHeight="1" ht="15.75"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customHeight="1" ht="15.75"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customHeight="1" ht="15.75"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customHeight="1" ht="15.75"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customHeight="1" ht="15.75"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customHeight="1" ht="15.75"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customHeight="1" ht="15.75"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customHeight="1" ht="15.75"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customHeight="1" ht="15.75"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customHeight="1" ht="15.75"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customHeight="1" ht="15.75"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customHeight="1" ht="15.75"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customHeight="1" ht="15.75"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customHeight="1" ht="15.75"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customHeight="1" ht="15.75"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customHeight="1" ht="15.75"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customHeight="1" ht="15.75"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customHeight="1" ht="15.75"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customHeight="1" ht="15.75"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customHeight="1" ht="15.75"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customHeight="1" ht="15.75"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customHeight="1" ht="15.75"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customHeight="1" ht="15.75"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customHeight="1" ht="15.75"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customHeight="1" ht="15.75"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customHeight="1" ht="15.75"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customHeight="1" ht="15.75"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customHeight="1" ht="15.75"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customHeight="1" ht="15.75"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customHeight="1" ht="15.75"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customHeight="1" ht="15.75"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customHeight="1" ht="15.75"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customHeight="1" ht="15.75"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customHeight="1" ht="15.75"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customHeight="1" ht="15.75"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customHeight="1" ht="15.75"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customHeight="1" ht="15.75"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customHeight="1" ht="15.75"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customHeight="1" ht="15.75"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customHeight="1" ht="15.75"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customHeight="1" ht="15.75"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customHeight="1" ht="15.75"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customHeight="1" ht="15.75"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customHeight="1" ht="15.75"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customHeight="1" ht="15.75"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customHeight="1" ht="15.75"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customHeight="1" ht="15.75"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customHeight="1" ht="15.75"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customHeight="1" ht="15.75"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customHeight="1" ht="15.75"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customHeight="1" ht="15.75"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customHeight="1" ht="15.75"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customHeight="1" ht="15.75"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customHeight="1" ht="15.75"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customHeight="1" ht="15.75"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customHeight="1" ht="15.75"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customHeight="1" ht="15.75"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customHeight="1" ht="15.75"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customHeight="1" ht="15.75"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customHeight="1" ht="15.75"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customHeight="1" ht="15.75"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customHeight="1" ht="15.75"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customHeight="1" ht="15.75"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customHeight="1" ht="15.75"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customHeight="1" ht="15.75"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customHeight="1" ht="15.75"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customHeight="1" ht="15.75"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customHeight="1" ht="15.75"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customHeight="1" ht="15.75"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customHeight="1" ht="15.75"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customHeight="1" ht="15.75"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customHeight="1" ht="15.75"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customHeight="1" ht="15.75"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customHeight="1" ht="15.75"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customHeight="1" ht="15.75"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customHeight="1" ht="15.75"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customHeight="1" ht="15.75"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customHeight="1" ht="15.75"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customHeight="1" ht="15.75"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customHeight="1" ht="15.75"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customHeight="1" ht="15.75"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customHeight="1" ht="15.75"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customHeight="1" ht="15.75"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customHeight="1" ht="15.75"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customHeight="1" ht="15.75"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customHeight="1" ht="15.75"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customHeight="1" ht="15.75"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customHeight="1" ht="15.75"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customHeight="1" ht="15.75"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customHeight="1" ht="15.75"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customHeight="1" ht="15.75"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customHeight="1" ht="15.75"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customHeight="1" ht="15.75"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customHeight="1" ht="15.75"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customHeight="1" ht="15.75"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customHeight="1" ht="15.75"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customHeight="1" ht="15.75"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customHeight="1" ht="15.75"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customHeight="1" ht="15.75"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customHeight="1" ht="15.75"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customHeight="1" ht="15.75"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customHeight="1" ht="15.75"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customHeight="1" ht="15.75"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customHeight="1" ht="15.75"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customHeight="1" ht="15.75"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customHeight="1" ht="15.75"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customHeight="1" ht="15.75"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customHeight="1" ht="15.75"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customHeight="1" ht="15.75"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customHeight="1" ht="15.75"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customHeight="1" ht="15.75"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customHeight="1" ht="15.75"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customHeight="1" ht="15.75"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customHeight="1" ht="15.75"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customHeight="1" ht="15.75"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customHeight="1" ht="15.75"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customHeight="1" ht="15.75"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customHeight="1" ht="15.75"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customHeight="1" ht="15.75"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customHeight="1" ht="15.75"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customHeight="1" ht="15.75"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customHeight="1" ht="15.75"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customHeight="1" ht="15.75"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customHeight="1" ht="15.75"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customHeight="1" ht="15.75"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customHeight="1" ht="15.75"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customHeight="1" ht="15.75"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customHeight="1" ht="15.75"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customHeight="1" ht="15.75"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customHeight="1" ht="15.75"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customHeight="1" ht="15.75"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customHeight="1" ht="15.75"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customHeight="1" ht="15.75"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customHeight="1" ht="15.75"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customHeight="1" ht="15.75"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customHeight="1" ht="15.75"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customHeight="1" ht="15.75"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customHeight="1" ht="15.75"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customHeight="1" ht="15.75"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customHeight="1" ht="15.75"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customHeight="1" ht="15.75"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customHeight="1" ht="15.75"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customHeight="1" ht="15.75"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customHeight="1" ht="15.75"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customHeight="1" ht="15.75"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30"/>
    <hyperlink r:id="rId2" ref="G47"/>
    <hyperlink r:id="rId3" ref="P47"/>
  </hyperlinks>
  <printOptions/>
  <pageMargins bottom="0.07874015748031496" footer="0.0" header="0.0" left="0.07874015748031496" right="0.07874015748031496" top="0.07874015748031496"/>
  <pageSetup paperSize="9" orientation="portrait"/>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2"/>
      <c r="B1" s="22"/>
      <c r="C1" s="23" t="s">
        <v>239</v>
      </c>
      <c r="D1" s="24"/>
      <c r="E1" s="24"/>
      <c r="F1" s="24"/>
      <c r="G1" s="24"/>
      <c r="H1" s="24"/>
      <c r="I1" s="25"/>
      <c r="J1" s="22"/>
      <c r="K1" s="22"/>
      <c r="L1" s="22"/>
      <c r="M1" s="26" t="str">
        <f>C1</f>
        <v>Suivi du Chat forestier</v>
      </c>
      <c r="N1" s="24"/>
      <c r="O1" s="24"/>
      <c r="P1" s="24"/>
      <c r="Q1" s="24"/>
      <c r="R1" s="24"/>
      <c r="S1" s="25"/>
      <c r="T1" s="22"/>
      <c r="U1" s="27"/>
      <c r="V1" s="27"/>
      <c r="W1" s="27"/>
      <c r="X1" s="27"/>
      <c r="Y1" s="27"/>
      <c r="Z1" s="27"/>
      <c r="AA1" s="27"/>
      <c r="AB1" s="27"/>
    </row>
    <row customHeight="1" ht="15.0" r="2">
      <c r="A2" s="22"/>
      <c r="B2" s="22"/>
      <c r="C2" s="28"/>
      <c r="I2" s="29"/>
      <c r="J2" s="22"/>
      <c r="K2" s="22"/>
      <c r="L2" s="22"/>
      <c r="M2" s="28"/>
      <c r="S2" s="29"/>
      <c r="T2" s="22"/>
      <c r="U2" s="27"/>
      <c r="V2" s="27"/>
      <c r="W2" s="27"/>
      <c r="X2" s="27"/>
      <c r="Y2" s="27"/>
      <c r="Z2" s="27"/>
      <c r="AA2" s="27"/>
      <c r="AB2" s="27"/>
    </row>
    <row customHeight="1" ht="15.0" r="3">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240</v>
      </c>
      <c r="N6" s="39">
        <v>1.0</v>
      </c>
      <c r="O6" s="25"/>
      <c r="P6" s="40"/>
      <c r="Q6" s="41"/>
      <c r="R6" s="42"/>
      <c r="S6" s="43" t="s">
        <v>82</v>
      </c>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123" t="s">
        <v>241</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242</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customHeight="1" ht="30.0" r="11">
      <c r="A11" s="34"/>
      <c r="B11" s="63"/>
      <c r="C11" s="64"/>
      <c r="D11" s="65"/>
      <c r="E11" s="65"/>
      <c r="F11" s="65"/>
      <c r="G11" s="65"/>
      <c r="H11" s="66"/>
      <c r="I11" s="30"/>
      <c r="J11" s="32"/>
      <c r="K11" s="57"/>
      <c r="L11" s="67" t="s">
        <v>243</v>
      </c>
      <c r="M11" s="67" t="s">
        <v>244</v>
      </c>
      <c r="N11" s="68" t="s">
        <v>245</v>
      </c>
      <c r="O11" s="25"/>
      <c r="P11" s="62"/>
      <c r="T11" s="56"/>
      <c r="U11" s="27"/>
      <c r="V11" s="27"/>
      <c r="W11" s="27"/>
      <c r="X11" s="27"/>
      <c r="Y11" s="27"/>
      <c r="Z11" s="27"/>
      <c r="AA11" s="27"/>
      <c r="AB11" s="27"/>
    </row>
    <row r="12">
      <c r="A12" s="34"/>
      <c r="B12" s="69" t="s">
        <v>61</v>
      </c>
      <c r="C12" s="70" t="s">
        <v>246</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247</v>
      </c>
      <c r="J13" s="76"/>
      <c r="K13" s="57"/>
      <c r="L13" s="73"/>
      <c r="M13" s="73"/>
      <c r="N13" s="62"/>
      <c r="O13" s="29"/>
      <c r="P13" s="62"/>
      <c r="T13" s="56"/>
      <c r="U13" s="27"/>
      <c r="V13" s="27"/>
      <c r="W13" s="27"/>
      <c r="X13" s="27"/>
      <c r="Y13" s="27"/>
      <c r="Z13" s="27"/>
      <c r="AA13" s="27"/>
      <c r="AB13" s="27"/>
    </row>
    <row customHeight="1" ht="30.0" r="14">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248</v>
      </c>
      <c r="D16" s="52"/>
      <c r="E16" s="52"/>
      <c r="F16" s="52"/>
      <c r="G16" s="52"/>
      <c r="H16" s="53"/>
      <c r="I16" s="62"/>
      <c r="J16" s="56"/>
      <c r="K16" s="34"/>
      <c r="L16" s="68" t="s">
        <v>249</v>
      </c>
      <c r="M16" s="24"/>
      <c r="N16" s="24"/>
      <c r="O16" s="76"/>
      <c r="P16" s="68" t="s">
        <v>250</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customHeight="1" ht="30.0" r="20">
      <c r="A20" s="34"/>
      <c r="B20" s="80"/>
      <c r="C20" s="64"/>
      <c r="D20" s="65"/>
      <c r="E20" s="65"/>
      <c r="F20" s="65"/>
      <c r="G20" s="65"/>
      <c r="H20" s="66"/>
      <c r="I20" s="62"/>
      <c r="J20" s="56"/>
      <c r="K20" s="34"/>
      <c r="L20" s="62"/>
      <c r="O20" s="56"/>
      <c r="P20" s="62"/>
      <c r="T20" s="56"/>
      <c r="U20" s="27"/>
      <c r="V20" s="27"/>
      <c r="W20" s="27"/>
      <c r="X20" s="27"/>
      <c r="Y20" s="27"/>
      <c r="Z20" s="27"/>
      <c r="AA20" s="27"/>
      <c r="AB20" s="27"/>
    </row>
    <row customHeight="1" ht="15.75" r="21">
      <c r="A21" s="34"/>
      <c r="B21" s="84" t="s">
        <v>67</v>
      </c>
      <c r="C21" s="85"/>
      <c r="D21" s="85"/>
      <c r="E21" s="85"/>
      <c r="F21" s="86"/>
      <c r="G21" s="87"/>
      <c r="H21" s="88"/>
      <c r="I21" s="62"/>
      <c r="J21" s="56"/>
      <c r="K21" s="34"/>
      <c r="L21" s="62"/>
      <c r="O21" s="56"/>
      <c r="P21" s="62"/>
      <c r="T21" s="56"/>
      <c r="U21" s="27"/>
      <c r="V21" s="27"/>
      <c r="W21" s="27"/>
      <c r="X21" s="27"/>
      <c r="Y21" s="27"/>
      <c r="Z21" s="27"/>
      <c r="AA21" s="27"/>
      <c r="AB21" s="27"/>
    </row>
    <row customHeight="1" ht="15.75" r="22">
      <c r="A22" s="34"/>
      <c r="B22" s="89" t="s">
        <v>68</v>
      </c>
      <c r="C22" s="90" t="s">
        <v>251</v>
      </c>
      <c r="D22" s="8"/>
      <c r="E22" s="8"/>
      <c r="F22" s="8"/>
      <c r="G22" s="8"/>
      <c r="H22" s="91"/>
      <c r="I22" s="62"/>
      <c r="J22" s="56"/>
      <c r="K22" s="34"/>
      <c r="L22" s="62"/>
      <c r="O22" s="56"/>
      <c r="P22" s="62"/>
      <c r="T22" s="56"/>
      <c r="U22" s="27"/>
      <c r="V22" s="27"/>
      <c r="W22" s="27"/>
      <c r="X22" s="27"/>
      <c r="Y22" s="27"/>
      <c r="Z22" s="27"/>
      <c r="AA22" s="27"/>
      <c r="AB22" s="27"/>
    </row>
    <row customHeight="1" ht="15.75" r="23">
      <c r="A23" s="34"/>
      <c r="B23" s="92"/>
      <c r="C23" s="24"/>
      <c r="D23" s="24"/>
      <c r="E23" s="25"/>
      <c r="F23" s="93" t="s">
        <v>70</v>
      </c>
      <c r="G23" s="8"/>
      <c r="H23" s="91"/>
      <c r="I23" s="62"/>
      <c r="J23" s="56"/>
      <c r="K23" s="34"/>
      <c r="L23" s="62"/>
      <c r="O23" s="56"/>
      <c r="P23" s="62"/>
      <c r="T23" s="56"/>
      <c r="U23" s="27"/>
      <c r="V23" s="27"/>
      <c r="W23" s="27"/>
      <c r="X23" s="27"/>
      <c r="Y23" s="27"/>
      <c r="Z23" s="27"/>
      <c r="AA23" s="27"/>
      <c r="AB23" s="27"/>
    </row>
    <row customHeight="1" ht="30.0" r="24">
      <c r="A24" s="34"/>
      <c r="B24" s="62"/>
      <c r="E24" s="29"/>
      <c r="F24" s="94" t="s">
        <v>252</v>
      </c>
      <c r="G24" s="24"/>
      <c r="H24" s="76"/>
      <c r="I24" s="62"/>
      <c r="J24" s="56"/>
      <c r="K24" s="34"/>
      <c r="L24" s="62"/>
      <c r="O24" s="56"/>
      <c r="P24" s="62"/>
      <c r="T24" s="56"/>
      <c r="U24" s="27"/>
      <c r="V24" s="27"/>
      <c r="W24" s="27"/>
      <c r="X24" s="27"/>
      <c r="Y24" s="27"/>
      <c r="Z24" s="27"/>
      <c r="AA24" s="27"/>
      <c r="AB24" s="27"/>
    </row>
    <row customHeight="1" ht="15.75" r="25">
      <c r="A25" s="34"/>
      <c r="B25" s="62"/>
      <c r="E25" s="29"/>
      <c r="F25" s="28"/>
      <c r="H25" s="56"/>
      <c r="I25" s="62"/>
      <c r="J25" s="56"/>
      <c r="K25" s="34"/>
      <c r="L25" s="62"/>
      <c r="O25" s="56"/>
      <c r="P25" s="62"/>
      <c r="T25" s="56"/>
      <c r="U25" s="27"/>
      <c r="V25" s="27"/>
      <c r="W25" s="27"/>
      <c r="X25" s="27"/>
      <c r="Y25" s="27"/>
      <c r="Z25" s="27"/>
      <c r="AA25" s="27"/>
      <c r="AB25" s="27"/>
    </row>
    <row customHeight="1" ht="15.75" r="26">
      <c r="A26" s="34"/>
      <c r="B26" s="62"/>
      <c r="E26" s="29"/>
      <c r="F26" s="28"/>
      <c r="H26" s="56"/>
      <c r="I26" s="62"/>
      <c r="J26" s="56"/>
      <c r="K26" s="34"/>
      <c r="L26" s="62"/>
      <c r="O26" s="56"/>
      <c r="P26" s="62"/>
      <c r="T26" s="56"/>
      <c r="U26" s="27"/>
      <c r="V26" s="27"/>
      <c r="W26" s="27"/>
      <c r="X26" s="27"/>
      <c r="Y26" s="27"/>
      <c r="Z26" s="27"/>
      <c r="AA26" s="27"/>
      <c r="AB26" s="27"/>
    </row>
    <row customHeight="1" ht="15.75" r="27">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customHeight="1" ht="15.75" r="28">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customHeight="1" ht="15.75" r="29">
      <c r="A29" s="34"/>
      <c r="B29" s="62"/>
      <c r="E29" s="29"/>
      <c r="F29" s="28"/>
      <c r="H29" s="56"/>
      <c r="I29" s="78"/>
      <c r="J29" s="66"/>
      <c r="K29" s="34"/>
      <c r="L29" s="54"/>
      <c r="M29" s="95" t="s">
        <v>253</v>
      </c>
      <c r="N29" s="24"/>
      <c r="O29" s="76"/>
      <c r="P29" s="134" t="str">
        <f>=HYPERLINK("https://openobs.mnhn.fr/", "SINP national")</f>
      </c>
      <c r="Q29" s="8"/>
      <c r="R29" s="18"/>
      <c r="S29" s="118" t="inlineStr">
        <is>
          <t/>
        </is>
      </c>
      <c r="T29" s="91"/>
      <c r="U29" s="27"/>
      <c r="V29" s="27"/>
      <c r="W29" s="27"/>
      <c r="X29" s="27"/>
      <c r="Y29" s="27"/>
      <c r="Z29" s="27"/>
      <c r="AA29" s="27"/>
      <c r="AB29" s="27"/>
    </row>
    <row customHeight="1" ht="15.0" r="30">
      <c r="A30" s="34"/>
      <c r="B30" s="62"/>
      <c r="E30" s="29"/>
      <c r="F30" s="28"/>
      <c r="H30" s="56"/>
      <c r="I30" s="98" t="s">
        <v>75</v>
      </c>
      <c r="J30" s="88"/>
      <c r="K30" s="34"/>
      <c r="L30" s="54"/>
      <c r="M30" s="28"/>
      <c r="O30" s="56"/>
      <c r="P30" s="134" t="str">
        <f>=HYPERLINK("https://geonature.arb-idf.fr/geonature/%23/synthese", "Géonat'IdF (CA: Etude Chat forestier) ")</f>
      </c>
      <c r="Q30" s="8"/>
      <c r="R30" s="18"/>
      <c r="S30" s="118" t="inlineStr">
        <is>
          <t/>
        </is>
      </c>
      <c r="T30" s="91"/>
      <c r="U30" s="27"/>
      <c r="V30" s="27"/>
      <c r="W30" s="27"/>
      <c r="X30" s="27"/>
      <c r="Y30" s="27"/>
      <c r="Z30" s="27"/>
      <c r="AA30" s="27"/>
      <c r="AB30" s="27"/>
    </row>
    <row customHeight="1" ht="15.75" r="31">
      <c r="A31" s="34"/>
      <c r="B31" s="62"/>
      <c r="E31" s="29"/>
      <c r="F31" s="28"/>
      <c r="H31" s="56"/>
      <c r="I31" s="75" t="s">
        <v>258</v>
      </c>
      <c r="J31" s="76"/>
      <c r="K31" s="34"/>
      <c r="L31" s="54"/>
      <c r="M31" s="28"/>
      <c r="O31" s="56"/>
      <c r="P31" s="96"/>
      <c r="Q31" s="8"/>
      <c r="R31" s="18"/>
      <c r="S31" s="97"/>
      <c r="T31" s="91"/>
      <c r="U31" s="27"/>
      <c r="V31" s="27"/>
      <c r="W31" s="27"/>
      <c r="X31" s="27"/>
      <c r="Y31" s="27"/>
      <c r="Z31" s="27"/>
      <c r="AA31" s="27"/>
      <c r="AB31" s="27"/>
    </row>
    <row customHeight="1" ht="15.75" r="32">
      <c r="A32" s="34"/>
      <c r="B32" s="62"/>
      <c r="E32" s="29"/>
      <c r="F32" s="28"/>
      <c r="H32" s="56"/>
      <c r="I32" s="62"/>
      <c r="J32" s="56"/>
      <c r="K32" s="34"/>
      <c r="L32" s="54"/>
      <c r="M32" s="28"/>
      <c r="O32" s="56"/>
      <c r="P32" s="96"/>
      <c r="Q32" s="8"/>
      <c r="R32" s="18"/>
      <c r="S32" s="97"/>
      <c r="T32" s="91"/>
      <c r="U32" s="27"/>
      <c r="V32" s="27"/>
      <c r="W32" s="27"/>
      <c r="X32" s="27"/>
      <c r="Y32" s="27"/>
      <c r="Z32" s="27"/>
      <c r="AA32" s="27"/>
      <c r="AB32" s="27"/>
    </row>
    <row customHeight="1" ht="15.75" r="33">
      <c r="A33" s="34"/>
      <c r="B33" s="62"/>
      <c r="E33" s="29"/>
      <c r="F33" s="28"/>
      <c r="H33" s="56"/>
      <c r="I33" s="62"/>
      <c r="J33" s="56"/>
      <c r="K33" s="34"/>
      <c r="L33" s="54"/>
      <c r="M33" s="28"/>
      <c r="O33" s="56"/>
      <c r="P33" s="96"/>
      <c r="Q33" s="8"/>
      <c r="R33" s="18"/>
      <c r="S33" s="97"/>
      <c r="T33" s="91"/>
      <c r="U33" s="27"/>
      <c r="V33" s="27"/>
      <c r="W33" s="27"/>
      <c r="X33" s="27"/>
      <c r="Y33" s="27"/>
      <c r="Z33" s="27"/>
      <c r="AA33" s="27"/>
      <c r="AB33" s="27"/>
    </row>
    <row customHeight="1" ht="15.75" r="34">
      <c r="A34" s="34"/>
      <c r="B34" s="62"/>
      <c r="E34" s="29"/>
      <c r="F34" s="28"/>
      <c r="H34" s="56"/>
      <c r="I34" s="62"/>
      <c r="J34" s="56"/>
      <c r="K34" s="34"/>
      <c r="L34" s="54"/>
      <c r="M34" s="28"/>
      <c r="O34" s="56"/>
      <c r="P34" s="96"/>
      <c r="Q34" s="8"/>
      <c r="R34" s="18"/>
      <c r="S34" s="97"/>
      <c r="T34" s="91"/>
      <c r="U34" s="27"/>
      <c r="V34" s="27"/>
      <c r="W34" s="27"/>
      <c r="X34" s="27"/>
      <c r="Y34" s="27"/>
      <c r="Z34" s="27"/>
      <c r="AA34" s="27"/>
      <c r="AB34" s="27"/>
    </row>
    <row customHeight="1" ht="15.75" r="35">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customHeight="1" ht="15.75" r="36">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customHeight="1" ht="15.75" r="37">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customHeight="1" ht="12.75" r="38">
      <c r="A38" s="34"/>
      <c r="B38" s="101"/>
      <c r="C38" s="102" t="s">
        <v>82</v>
      </c>
      <c r="D38" s="102" t="s">
        <v>82</v>
      </c>
      <c r="E38" s="102" t="s">
        <v>82</v>
      </c>
      <c r="F38" s="102"/>
      <c r="G38" s="102"/>
      <c r="H38" s="102"/>
      <c r="I38" s="62"/>
      <c r="J38" s="56"/>
      <c r="K38" s="34"/>
      <c r="L38" s="54"/>
      <c r="M38" s="28"/>
      <c r="O38" s="56"/>
      <c r="P38" s="96"/>
      <c r="Q38" s="8"/>
      <c r="R38" s="18"/>
      <c r="S38" s="97"/>
      <c r="T38" s="91"/>
      <c r="U38" s="27"/>
      <c r="V38" s="27"/>
      <c r="W38" s="27"/>
      <c r="X38" s="27"/>
      <c r="Y38" s="27"/>
      <c r="Z38" s="27"/>
      <c r="AA38" s="27"/>
      <c r="AB38" s="27"/>
    </row>
    <row customHeight="1" ht="12.75" r="39">
      <c r="A39" s="34"/>
      <c r="B39" s="101"/>
      <c r="C39" s="103"/>
      <c r="D39" s="103"/>
      <c r="E39" s="103"/>
      <c r="F39" s="103"/>
      <c r="G39" s="103"/>
      <c r="H39" s="103"/>
      <c r="I39" s="62"/>
      <c r="J39" s="56"/>
      <c r="K39" s="34"/>
      <c r="L39" s="54"/>
      <c r="M39" s="28"/>
      <c r="O39" s="56"/>
      <c r="P39" s="96"/>
      <c r="Q39" s="8"/>
      <c r="R39" s="18"/>
      <c r="S39" s="97"/>
      <c r="T39" s="91"/>
      <c r="U39" s="27"/>
      <c r="V39" s="27"/>
      <c r="W39" s="27"/>
      <c r="X39" s="27"/>
      <c r="Y39" s="27"/>
      <c r="Z39" s="27"/>
      <c r="AA39" s="27"/>
      <c r="AB39" s="27"/>
    </row>
    <row customHeight="1" ht="12.75" r="40">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customHeight="1" ht="15.75" r="4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customHeight="1" ht="12.75" r="42">
      <c r="A42" s="34"/>
      <c r="B42" s="101"/>
      <c r="C42" s="102"/>
      <c r="D42" s="102"/>
      <c r="E42" s="102"/>
      <c r="F42" s="102"/>
      <c r="G42" s="102"/>
      <c r="H42" s="102" t="s">
        <v>82</v>
      </c>
      <c r="I42" s="62"/>
      <c r="J42" s="56"/>
      <c r="K42" s="34"/>
      <c r="L42" s="54"/>
      <c r="M42" s="30"/>
      <c r="N42" s="31"/>
      <c r="O42" s="104"/>
      <c r="P42" s="105"/>
      <c r="Q42" s="106"/>
      <c r="R42" s="107"/>
      <c r="S42" s="108"/>
      <c r="T42" s="109"/>
      <c r="U42" s="27"/>
      <c r="V42" s="27"/>
      <c r="W42" s="27"/>
      <c r="X42" s="27"/>
      <c r="Y42" s="27"/>
      <c r="Z42" s="27"/>
      <c r="AA42" s="27"/>
      <c r="AB42" s="27"/>
    </row>
    <row customHeight="1" ht="12.75" r="43">
      <c r="A43" s="34"/>
      <c r="B43" s="101"/>
      <c r="C43" s="102"/>
      <c r="D43" s="102"/>
      <c r="E43" s="102"/>
      <c r="F43" s="102"/>
      <c r="G43" s="102"/>
      <c r="H43" s="102"/>
      <c r="I43" s="62"/>
      <c r="J43" s="56"/>
      <c r="K43" s="34"/>
      <c r="L43" s="81" t="s">
        <v>89</v>
      </c>
      <c r="M43" s="82"/>
      <c r="N43" s="82"/>
      <c r="O43" s="82"/>
      <c r="P43" s="34"/>
      <c r="Q43" s="34"/>
      <c r="R43" s="34"/>
      <c r="S43" s="34"/>
      <c r="T43" s="57"/>
      <c r="U43" s="27"/>
      <c r="V43" s="27"/>
      <c r="W43" s="27"/>
      <c r="X43" s="27"/>
      <c r="Y43" s="27"/>
      <c r="Z43" s="27"/>
      <c r="AA43" s="27"/>
      <c r="AB43" s="27"/>
    </row>
    <row customHeight="1" ht="12.75" r="44">
      <c r="A44" s="34"/>
      <c r="B44" s="101"/>
      <c r="C44" s="103"/>
      <c r="D44" s="103"/>
      <c r="E44" s="103"/>
      <c r="F44" s="103"/>
      <c r="G44" s="103"/>
      <c r="H44" s="103"/>
      <c r="I44" s="62"/>
      <c r="J44" s="56"/>
      <c r="K44" s="34"/>
      <c r="L44" s="68" t="s">
        <v>184</v>
      </c>
      <c r="M44" s="24"/>
      <c r="N44" s="24"/>
      <c r="O44" s="24"/>
      <c r="P44" s="24"/>
      <c r="Q44" s="24"/>
      <c r="R44" s="24"/>
      <c r="S44" s="24"/>
      <c r="T44" s="76"/>
      <c r="U44" s="27"/>
      <c r="V44" s="27"/>
      <c r="W44" s="27"/>
      <c r="X44" s="27"/>
      <c r="Y44" s="27"/>
      <c r="Z44" s="27"/>
      <c r="AA44" s="27"/>
      <c r="AB44" s="27"/>
    </row>
    <row customHeight="1" ht="15.75" r="45">
      <c r="A45" s="34"/>
      <c r="B45" s="110"/>
      <c r="C45" s="24"/>
      <c r="D45" s="24"/>
      <c r="E45" s="24"/>
      <c r="F45" s="24"/>
      <c r="G45" s="24"/>
      <c r="H45" s="76"/>
      <c r="I45" s="62"/>
      <c r="J45" s="56"/>
      <c r="K45" s="34"/>
      <c r="L45" s="62"/>
      <c r="T45" s="56"/>
      <c r="U45" s="27"/>
      <c r="V45" s="27"/>
      <c r="W45" s="27"/>
      <c r="X45" s="27"/>
      <c r="Y45" s="27"/>
      <c r="Z45" s="27"/>
      <c r="AA45" s="27"/>
      <c r="AB45" s="27"/>
    </row>
    <row customHeight="1" ht="15.75" r="46">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customHeight="1" ht="15.75" r="47">
      <c r="A47" s="112" t="s">
        <v>90</v>
      </c>
      <c r="B47" s="22"/>
      <c r="C47" s="132" t="str">
        <f>=HYPERLINK("https://professionnels.ofb.fr/fr/doc-fiches-especes/chat-forestier-felis-silvestris-silvestris", "Fiche espèce")</f>
      </c>
      <c r="D47" s="85"/>
      <c r="E47" s="85"/>
      <c r="F47" s="86"/>
      <c r="G47" s="120" t="inlineStr">
        <is>
          <t/>
        </is>
      </c>
      <c r="H47" s="85"/>
      <c r="I47" s="85"/>
      <c r="J47" s="86"/>
      <c r="K47" s="114" t="s">
        <v>90</v>
      </c>
      <c r="L47" s="18"/>
      <c r="M47" s="133" t="str">
        <f>=HYPERLINK("https://ged.ofb.fr/share/page/site/etude-chat-forestier-idf/dashboard", "SiteAlfresco de l'étude IdF")</f>
      </c>
      <c r="N47" s="8"/>
      <c r="O47" s="18"/>
      <c r="P47" s="121" t="inlineStr">
        <is>
          <t/>
        </is>
      </c>
      <c r="Q47" s="8"/>
      <c r="R47" s="8"/>
      <c r="S47" s="8"/>
      <c r="T47" s="18"/>
      <c r="U47" s="27"/>
      <c r="V47" s="27"/>
      <c r="W47" s="27"/>
      <c r="X47" s="27"/>
      <c r="Y47" s="27"/>
      <c r="Z47" s="27"/>
      <c r="AA47" s="27"/>
      <c r="AB47" s="27"/>
    </row>
    <row customHeight="1" ht="15.75" r="48">
      <c r="A48" s="22"/>
      <c r="B48" s="22"/>
      <c r="C48" s="133" t="str">
        <f>=HYPERLINK("https://oai-gem.ofb.fr/exl-php/document-affiche/ofb_recherche_oai/OUVRE_DOC/49974?fic=doc00073302.pdf", "Livret de présentation de l'étude IdF")</f>
      </c>
      <c r="D48" s="8"/>
      <c r="E48" s="8"/>
      <c r="F48" s="18"/>
      <c r="G48" s="121" t="inlineStr">
        <is>
          <t/>
        </is>
      </c>
      <c r="H48" s="8"/>
      <c r="I48" s="8"/>
      <c r="J48" s="18"/>
      <c r="K48" s="22"/>
      <c r="L48" s="22"/>
      <c r="M48" s="133" t="str">
        <f>=HYPERLINK("https://ged.ofb.fr/share/s/sY4zG36QS1aDJ34fKNlrhw", "Protocole")</f>
      </c>
      <c r="N48" s="8"/>
      <c r="O48" s="18"/>
      <c r="P48" s="121" t="inlineStr">
        <is>
          <t/>
        </is>
      </c>
      <c r="Q48" s="8"/>
      <c r="R48" s="8"/>
      <c r="S48" s="8"/>
      <c r="T48" s="18"/>
      <c r="U48" s="27"/>
      <c r="V48" s="27"/>
      <c r="W48" s="27"/>
      <c r="X48" s="27"/>
      <c r="Y48" s="27"/>
      <c r="Z48" s="27"/>
      <c r="AA48" s="27"/>
      <c r="AB48" s="27"/>
    </row>
    <row customHeight="1" ht="15.75" r="49">
      <c r="A49" s="122">
        <v>45743.0</v>
      </c>
      <c r="B49" s="18"/>
      <c r="C49" s="133" t="str">
        <f>=HYPERLINK("https://www.youtube.com/watch?v=UopppCJfUHA", "Vidéo MNHN")</f>
      </c>
      <c r="D49" s="8"/>
      <c r="E49" s="8"/>
      <c r="F49" s="18"/>
      <c r="G49" s="121" t="inlineStr">
        <is>
          <t/>
        </is>
      </c>
      <c r="H49" s="8"/>
      <c r="I49" s="8"/>
      <c r="J49" s="18"/>
      <c r="K49" s="22"/>
      <c r="L49" s="22"/>
      <c r="M49" s="133" t="str">
        <f>=HYPERLINK("\\SVFCVIN1\DRIDF\05_CONNAISSANCE\PMC\Chat_Forestier%20", "Serveur DR")</f>
      </c>
      <c r="N49" s="8"/>
      <c r="O49" s="18"/>
      <c r="P49" s="115" t="inlineStr">
        <is>
          <t/>
        </is>
      </c>
      <c r="Q49" s="8"/>
      <c r="R49" s="8"/>
      <c r="S49" s="8"/>
      <c r="T49" s="18"/>
      <c r="U49" s="27"/>
      <c r="V49" s="27"/>
      <c r="W49" s="27"/>
      <c r="X49" s="27"/>
      <c r="Y49" s="27"/>
      <c r="Z49" s="27"/>
      <c r="AA49" s="27"/>
      <c r="AB49" s="27"/>
    </row>
    <row customHeight="1" ht="15.75"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customHeight="1" ht="15.75"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customHeight="1" ht="15.75"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customHeight="1" ht="15.75"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customHeight="1" ht="15.75"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customHeight="1" ht="15.75"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customHeight="1" ht="15.75"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customHeight="1" ht="15.75"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customHeight="1" ht="15.75"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customHeight="1" ht="15.75"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customHeight="1" ht="15.75"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customHeight="1" ht="15.75"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customHeight="1" ht="15.75"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customHeight="1" ht="15.75"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customHeight="1" ht="15.75"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customHeight="1" ht="15.75"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customHeight="1" ht="15.75"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customHeight="1" ht="15.75"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customHeight="1" ht="15.75"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customHeight="1" ht="15.75"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customHeight="1" ht="15.75"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customHeight="1" ht="15.75"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customHeight="1" ht="15.75"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customHeight="1" ht="15.75"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customHeight="1" ht="15.75"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customHeight="1" ht="15.75"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customHeight="1" ht="15.75"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customHeight="1" ht="15.75"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customHeight="1" ht="15.75"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customHeight="1" ht="15.75"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customHeight="1" ht="15.75"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customHeight="1" ht="15.75"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customHeight="1" ht="15.75"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customHeight="1" ht="15.75"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customHeight="1" ht="15.75"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customHeight="1" ht="15.75"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customHeight="1" ht="15.75"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customHeight="1" ht="15.75"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customHeight="1" ht="15.75"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customHeight="1" ht="15.75"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customHeight="1" ht="15.75"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customHeight="1" ht="15.75"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customHeight="1" ht="15.75"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customHeight="1" ht="15.75"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customHeight="1" ht="15.75"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customHeight="1" ht="15.75"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customHeight="1" ht="15.75"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customHeight="1" ht="15.75"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customHeight="1" ht="15.75"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customHeight="1" ht="15.75"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customHeight="1" ht="15.75"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customHeight="1" ht="15.75"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customHeight="1" ht="15.75"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customHeight="1" ht="15.75"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customHeight="1" ht="15.75"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customHeight="1" ht="15.75"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customHeight="1" ht="15.75"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customHeight="1" ht="15.75"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customHeight="1" ht="15.75"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customHeight="1" ht="15.75"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customHeight="1" ht="15.75"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customHeight="1" ht="15.75"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customHeight="1" ht="15.75"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customHeight="1" ht="15.75"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customHeight="1" ht="15.75"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customHeight="1" ht="15.75"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customHeight="1" ht="15.75"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customHeight="1" ht="15.75"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customHeight="1" ht="15.75"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customHeight="1" ht="15.75"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customHeight="1" ht="15.75"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customHeight="1" ht="15.75"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customHeight="1" ht="15.75"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customHeight="1" ht="15.75"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customHeight="1" ht="15.75"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customHeight="1" ht="15.75"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customHeight="1" ht="15.75"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customHeight="1" ht="15.75"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customHeight="1" ht="15.75"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customHeight="1" ht="15.75"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customHeight="1" ht="15.75"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customHeight="1" ht="15.75"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customHeight="1" ht="15.75"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customHeight="1" ht="15.75"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customHeight="1" ht="15.75"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customHeight="1" ht="15.75"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customHeight="1" ht="15.75"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customHeight="1" ht="15.75"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customHeight="1" ht="15.75"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customHeight="1" ht="15.75"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customHeight="1" ht="15.75"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customHeight="1" ht="15.75"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customHeight="1" ht="15.75"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customHeight="1" ht="15.75"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customHeight="1" ht="15.75"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customHeight="1" ht="15.75"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customHeight="1" ht="15.75"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customHeight="1" ht="15.75"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customHeight="1" ht="15.75"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customHeight="1" ht="15.75"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customHeight="1" ht="15.75"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customHeight="1" ht="15.75"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customHeight="1" ht="15.75"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customHeight="1" ht="15.75"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customHeight="1" ht="15.75"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customHeight="1" ht="15.75"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customHeight="1" ht="15.75"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customHeight="1" ht="15.75"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customHeight="1" ht="15.75"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customHeight="1" ht="15.75"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customHeight="1" ht="15.75"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customHeight="1" ht="15.75"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customHeight="1" ht="15.75"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customHeight="1" ht="15.75"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customHeight="1" ht="15.75"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customHeight="1" ht="15.75"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customHeight="1" ht="15.75"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customHeight="1" ht="15.75"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customHeight="1" ht="15.75"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customHeight="1" ht="15.75"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customHeight="1" ht="15.75"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customHeight="1" ht="15.75"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customHeight="1" ht="15.75"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customHeight="1" ht="15.75"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customHeight="1" ht="15.75"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customHeight="1" ht="15.75"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customHeight="1" ht="15.75"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customHeight="1" ht="15.75"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customHeight="1" ht="15.75"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customHeight="1" ht="15.75"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customHeight="1" ht="15.75"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customHeight="1" ht="15.75"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customHeight="1" ht="15.75"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customHeight="1" ht="15.75"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customHeight="1" ht="15.75"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customHeight="1" ht="15.75"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customHeight="1" ht="15.75"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customHeight="1" ht="15.75"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customHeight="1" ht="15.75"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customHeight="1" ht="15.75"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customHeight="1" ht="15.75"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customHeight="1" ht="15.75"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customHeight="1" ht="15.75"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customHeight="1" ht="15.75"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customHeight="1" ht="15.75"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customHeight="1" ht="15.75"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customHeight="1" ht="15.75"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customHeight="1" ht="15.75"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customHeight="1" ht="15.75"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customHeight="1" ht="15.75"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customHeight="1" ht="15.75"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customHeight="1" ht="15.75"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customHeight="1" ht="15.75"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customHeight="1" ht="15.75"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customHeight="1" ht="15.75"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customHeight="1" ht="15.75"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customHeight="1" ht="15.75"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customHeight="1" ht="15.75"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customHeight="1" ht="15.75"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customHeight="1" ht="15.75"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customHeight="1" ht="15.75"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customHeight="1" ht="15.75"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customHeight="1" ht="15.75"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customHeight="1" ht="15.75"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customHeight="1" ht="15.75"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customHeight="1" ht="15.75"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customHeight="1" ht="15.75"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customHeight="1" ht="15.75"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customHeight="1" ht="15.75"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customHeight="1" ht="15.75"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customHeight="1" ht="15.75"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customHeight="1" ht="15.75"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customHeight="1" ht="15.75"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customHeight="1" ht="15.75"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customHeight="1" ht="15.75"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customHeight="1" ht="15.75"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customHeight="1" ht="15.75"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customHeight="1" ht="15.75"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customHeight="1" ht="15.75"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customHeight="1" ht="15.75"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customHeight="1" ht="15.75"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customHeight="1" ht="15.75"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customHeight="1" ht="15.75"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customHeight="1" ht="15.75"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customHeight="1" ht="15.75"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customHeight="1" ht="15.75"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customHeight="1" ht="15.75"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customHeight="1" ht="15.75"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customHeight="1" ht="15.75"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customHeight="1" ht="15.75"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customHeight="1" ht="15.75"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customHeight="1" ht="15.75"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customHeight="1" ht="15.75"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customHeight="1" ht="15.75"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customHeight="1" ht="15.75"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customHeight="1" ht="15.75"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customHeight="1" ht="15.75"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customHeight="1" ht="15.75"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customHeight="1" ht="15.75"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customHeight="1" ht="15.75"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location="/synthese" ref="S30"/>
    <hyperlink r:id="rId3" ref="G47"/>
    <hyperlink r:id="rId4" ref="P47"/>
    <hyperlink r:id="rId5" ref="G48"/>
    <hyperlink r:id="rId6" ref="P48"/>
    <hyperlink r:id="rId7" ref="G49"/>
  </hyperlinks>
  <printOptions/>
  <pageMargins bottom="0.07874015748031496" footer="0.0" header="0.0" left="0.07874015748031496" right="0.07874015748031496" top="0.07874015748031496"/>
  <pageSetup paperSize="9" orientation="portrait"/>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2"/>
      <c r="B1" s="22"/>
      <c r="C1" s="23" t="s">
        <v>268</v>
      </c>
      <c r="D1" s="24"/>
      <c r="E1" s="24"/>
      <c r="F1" s="24"/>
      <c r="G1" s="24"/>
      <c r="H1" s="24"/>
      <c r="I1" s="25"/>
      <c r="J1" s="22"/>
      <c r="K1" s="22"/>
      <c r="L1" s="22"/>
      <c r="M1" s="26" t="str">
        <f>C1</f>
        <v>Suivi du Castor d'Europe</v>
      </c>
      <c r="N1" s="24"/>
      <c r="O1" s="24"/>
      <c r="P1" s="24"/>
      <c r="Q1" s="24"/>
      <c r="R1" s="24"/>
      <c r="S1" s="25"/>
      <c r="T1" s="22"/>
      <c r="U1" s="27"/>
      <c r="V1" s="27"/>
      <c r="W1" s="27"/>
      <c r="X1" s="27"/>
      <c r="Y1" s="27"/>
      <c r="Z1" s="27"/>
      <c r="AA1" s="27"/>
      <c r="AB1" s="27"/>
    </row>
    <row customHeight="1" ht="15.0" r="2">
      <c r="A2" s="22"/>
      <c r="B2" s="22"/>
      <c r="C2" s="28"/>
      <c r="I2" s="29"/>
      <c r="J2" s="22"/>
      <c r="K2" s="22"/>
      <c r="L2" s="22"/>
      <c r="M2" s="28"/>
      <c r="S2" s="29"/>
      <c r="T2" s="22"/>
      <c r="U2" s="27"/>
      <c r="V2" s="27"/>
      <c r="W2" s="27"/>
      <c r="X2" s="27"/>
      <c r="Y2" s="27"/>
      <c r="Z2" s="27"/>
      <c r="AA2" s="27"/>
      <c r="AB2" s="27"/>
    </row>
    <row customHeight="1" ht="15.0" r="3">
      <c r="A3" s="22"/>
      <c r="B3" s="22"/>
      <c r="C3" s="30"/>
      <c r="D3" s="31"/>
      <c r="E3" s="31"/>
      <c r="F3" s="31"/>
      <c r="G3" s="31"/>
      <c r="H3" s="31"/>
      <c r="I3" s="32"/>
      <c r="J3" s="22"/>
      <c r="K3" s="22"/>
      <c r="L3" s="22"/>
      <c r="M3" s="30"/>
      <c r="N3" s="31"/>
      <c r="O3" s="31"/>
      <c r="P3" s="31"/>
      <c r="Q3" s="31"/>
      <c r="R3" s="31"/>
      <c r="S3" s="32"/>
      <c r="T3" s="22"/>
      <c r="U3" s="27"/>
      <c r="V3" s="27"/>
      <c r="W3" s="27"/>
      <c r="X3" s="27"/>
      <c r="Y3" s="27"/>
      <c r="Z3" s="27"/>
      <c r="AA3" s="27"/>
      <c r="AB3" s="27"/>
    </row>
    <row r="4">
      <c r="A4" s="22"/>
      <c r="B4" s="22"/>
      <c r="C4" s="22"/>
      <c r="D4" s="22"/>
      <c r="E4" s="22"/>
      <c r="F4" s="22"/>
      <c r="G4" s="22"/>
      <c r="H4" s="22"/>
      <c r="I4" s="22"/>
      <c r="J4" s="22"/>
      <c r="K4" s="22"/>
      <c r="L4" s="22"/>
      <c r="M4" s="22"/>
      <c r="N4" s="22"/>
      <c r="O4" s="22"/>
      <c r="P4" s="22"/>
      <c r="Q4" s="22"/>
      <c r="R4" s="22"/>
      <c r="S4" s="22"/>
      <c r="T4" s="22"/>
      <c r="U4" s="27"/>
      <c r="V4" s="27"/>
      <c r="W4" s="27"/>
      <c r="X4" s="27"/>
      <c r="Y4" s="27"/>
      <c r="Z4" s="27"/>
      <c r="AA4" s="27"/>
      <c r="AB4" s="27"/>
    </row>
    <row r="5">
      <c r="A5" s="33" t="s">
        <v>48</v>
      </c>
      <c r="B5" s="34"/>
      <c r="C5" s="34"/>
      <c r="D5" s="34"/>
      <c r="E5" s="34"/>
      <c r="F5" s="34"/>
      <c r="G5" s="34"/>
      <c r="H5" s="34"/>
      <c r="I5" s="34"/>
      <c r="J5" s="34"/>
      <c r="K5" s="33" t="s">
        <v>49</v>
      </c>
      <c r="L5" s="34"/>
      <c r="M5" s="34"/>
      <c r="N5" s="34"/>
      <c r="O5" s="34"/>
      <c r="P5" s="35" t="s">
        <v>50</v>
      </c>
      <c r="Q5" s="34"/>
      <c r="R5" s="34"/>
      <c r="S5" s="34"/>
      <c r="T5" s="36"/>
      <c r="U5" s="27"/>
      <c r="V5" s="27"/>
      <c r="W5" s="27"/>
      <c r="X5" s="27"/>
      <c r="Y5" s="27"/>
      <c r="Z5" s="27"/>
      <c r="AA5" s="27"/>
      <c r="AB5" s="27"/>
    </row>
    <row r="6">
      <c r="A6" s="33"/>
      <c r="B6" s="34"/>
      <c r="C6" s="34"/>
      <c r="D6" s="34"/>
      <c r="E6" s="34"/>
      <c r="F6" s="34"/>
      <c r="G6" s="34"/>
      <c r="H6" s="34"/>
      <c r="I6" s="37"/>
      <c r="J6" s="25"/>
      <c r="K6" s="33"/>
      <c r="L6" s="27"/>
      <c r="M6" s="38" t="s">
        <v>240</v>
      </c>
      <c r="N6" s="130">
        <v>45689.0</v>
      </c>
      <c r="O6" s="25"/>
      <c r="P6" s="40"/>
      <c r="Q6" s="41"/>
      <c r="R6" s="42"/>
      <c r="S6" s="43" t="s">
        <v>82</v>
      </c>
      <c r="T6" s="44"/>
      <c r="U6" s="27"/>
      <c r="V6" s="27"/>
      <c r="W6" s="27"/>
      <c r="X6" s="27"/>
      <c r="Y6" s="27"/>
      <c r="Z6" s="27"/>
      <c r="AA6" s="27"/>
      <c r="AB6" s="27"/>
    </row>
    <row r="7">
      <c r="A7" s="34"/>
      <c r="B7" s="34"/>
      <c r="C7" s="34"/>
      <c r="D7" s="34"/>
      <c r="E7" s="34"/>
      <c r="F7" s="34"/>
      <c r="G7" s="34"/>
      <c r="H7" s="45"/>
      <c r="I7" s="28"/>
      <c r="J7" s="29"/>
      <c r="K7" s="34"/>
      <c r="L7" s="34"/>
      <c r="M7" s="46"/>
      <c r="N7" s="30"/>
      <c r="O7" s="32"/>
      <c r="P7" s="47" t="s">
        <v>51</v>
      </c>
      <c r="Q7" s="48" t="s">
        <v>52</v>
      </c>
      <c r="R7" s="48" t="s">
        <v>53</v>
      </c>
      <c r="S7" s="48" t="s">
        <v>54</v>
      </c>
      <c r="T7" s="49" t="s">
        <v>55</v>
      </c>
      <c r="U7" s="27"/>
      <c r="V7" s="27"/>
      <c r="W7" s="27"/>
      <c r="X7" s="27"/>
      <c r="Y7" s="27"/>
      <c r="Z7" s="27"/>
      <c r="AA7" s="27"/>
      <c r="AB7" s="27"/>
    </row>
    <row r="8">
      <c r="A8" s="34"/>
      <c r="B8" s="50" t="s">
        <v>56</v>
      </c>
      <c r="C8" s="123" t="s">
        <v>269</v>
      </c>
      <c r="D8" s="52"/>
      <c r="E8" s="52"/>
      <c r="F8" s="52"/>
      <c r="G8" s="52"/>
      <c r="H8" s="53"/>
      <c r="I8" s="28"/>
      <c r="J8" s="29"/>
      <c r="K8" s="34"/>
      <c r="L8" s="45"/>
      <c r="M8" s="45"/>
      <c r="N8" s="45"/>
      <c r="O8" s="45"/>
      <c r="P8" s="54"/>
      <c r="Q8" s="34"/>
      <c r="R8" s="34"/>
      <c r="S8" s="34"/>
      <c r="T8" s="36"/>
      <c r="U8" s="27"/>
      <c r="V8" s="27"/>
      <c r="W8" s="27"/>
      <c r="X8" s="27"/>
      <c r="Y8" s="27"/>
      <c r="Z8" s="27"/>
      <c r="AA8" s="27"/>
      <c r="AB8" s="27"/>
    </row>
    <row r="9">
      <c r="A9" s="34"/>
      <c r="B9" s="55"/>
      <c r="C9" s="28"/>
      <c r="H9" s="56"/>
      <c r="I9" s="28"/>
      <c r="J9" s="29"/>
      <c r="K9" s="57"/>
      <c r="L9" s="58" t="s">
        <v>57</v>
      </c>
      <c r="M9" s="34"/>
      <c r="N9" s="34"/>
      <c r="O9" s="34"/>
      <c r="P9" s="59" t="s">
        <v>270</v>
      </c>
      <c r="T9" s="56"/>
      <c r="U9" s="27"/>
      <c r="V9" s="27"/>
      <c r="W9" s="27"/>
      <c r="X9" s="27"/>
      <c r="Y9" s="27"/>
      <c r="Z9" s="27"/>
      <c r="AA9" s="27"/>
      <c r="AB9" s="27"/>
    </row>
    <row r="10">
      <c r="A10" s="34"/>
      <c r="B10" s="55"/>
      <c r="C10" s="28"/>
      <c r="H10" s="56"/>
      <c r="I10" s="28"/>
      <c r="J10" s="29"/>
      <c r="K10" s="57"/>
      <c r="L10" s="60" t="s">
        <v>58</v>
      </c>
      <c r="M10" s="60" t="s">
        <v>59</v>
      </c>
      <c r="N10" s="61" t="s">
        <v>60</v>
      </c>
      <c r="O10" s="18"/>
      <c r="P10" s="62"/>
      <c r="T10" s="56"/>
      <c r="U10" s="27"/>
      <c r="V10" s="27"/>
      <c r="W10" s="27"/>
      <c r="X10" s="27"/>
      <c r="Y10" s="27"/>
      <c r="Z10" s="27"/>
      <c r="AA10" s="27"/>
      <c r="AB10" s="27"/>
    </row>
    <row customHeight="1" ht="30.0" r="11">
      <c r="A11" s="34"/>
      <c r="B11" s="63"/>
      <c r="C11" s="64"/>
      <c r="D11" s="65"/>
      <c r="E11" s="65"/>
      <c r="F11" s="65"/>
      <c r="G11" s="65"/>
      <c r="H11" s="66"/>
      <c r="I11" s="30"/>
      <c r="J11" s="32"/>
      <c r="K11" s="57"/>
      <c r="L11" s="67" t="s">
        <v>271</v>
      </c>
      <c r="M11" s="67" t="s">
        <v>272</v>
      </c>
      <c r="N11" s="68" t="s">
        <v>273</v>
      </c>
      <c r="O11" s="25"/>
      <c r="P11" s="62"/>
      <c r="T11" s="56"/>
      <c r="U11" s="27"/>
      <c r="V11" s="27"/>
      <c r="W11" s="27"/>
      <c r="X11" s="27"/>
      <c r="Y11" s="27"/>
      <c r="Z11" s="27"/>
      <c r="AA11" s="27"/>
      <c r="AB11" s="27"/>
    </row>
    <row r="12">
      <c r="A12" s="34"/>
      <c r="B12" s="69" t="s">
        <v>61</v>
      </c>
      <c r="C12" s="70" t="s">
        <v>274</v>
      </c>
      <c r="D12" s="52"/>
      <c r="E12" s="52"/>
      <c r="F12" s="52"/>
      <c r="G12" s="52"/>
      <c r="H12" s="53"/>
      <c r="I12" s="71" t="s">
        <v>62</v>
      </c>
      <c r="J12" s="72"/>
      <c r="K12" s="57"/>
      <c r="L12" s="73"/>
      <c r="M12" s="73"/>
      <c r="N12" s="62"/>
      <c r="O12" s="29"/>
      <c r="P12" s="62"/>
      <c r="T12" s="56"/>
      <c r="U12" s="27"/>
      <c r="V12" s="27"/>
      <c r="W12" s="27"/>
      <c r="X12" s="27"/>
      <c r="Y12" s="27"/>
      <c r="Z12" s="27"/>
      <c r="AA12" s="27"/>
      <c r="AB12" s="27"/>
    </row>
    <row r="13">
      <c r="A13" s="34"/>
      <c r="B13" s="74"/>
      <c r="C13" s="28"/>
      <c r="H13" s="56"/>
      <c r="I13" s="75" t="s">
        <v>275</v>
      </c>
      <c r="J13" s="76"/>
      <c r="K13" s="57"/>
      <c r="L13" s="73"/>
      <c r="M13" s="73"/>
      <c r="N13" s="62"/>
      <c r="O13" s="29"/>
      <c r="P13" s="62"/>
      <c r="T13" s="56"/>
      <c r="U13" s="27"/>
      <c r="V13" s="27"/>
      <c r="W13" s="27"/>
      <c r="X13" s="27"/>
      <c r="Y13" s="27"/>
      <c r="Z13" s="27"/>
      <c r="AA13" s="27"/>
      <c r="AB13" s="27"/>
    </row>
    <row customHeight="1" ht="30.0" r="14">
      <c r="A14" s="34"/>
      <c r="B14" s="74"/>
      <c r="C14" s="28"/>
      <c r="H14" s="56"/>
      <c r="I14" s="62"/>
      <c r="J14" s="56"/>
      <c r="K14" s="57"/>
      <c r="L14" s="77"/>
      <c r="M14" s="77"/>
      <c r="N14" s="78"/>
      <c r="O14" s="79"/>
      <c r="P14" s="78"/>
      <c r="Q14" s="65"/>
      <c r="R14" s="65"/>
      <c r="S14" s="65"/>
      <c r="T14" s="66"/>
      <c r="U14" s="27"/>
      <c r="V14" s="27"/>
      <c r="W14" s="27"/>
      <c r="X14" s="27"/>
      <c r="Y14" s="27"/>
      <c r="Z14" s="27"/>
      <c r="AA14" s="27"/>
      <c r="AB14" s="27"/>
    </row>
    <row r="15">
      <c r="A15" s="34"/>
      <c r="B15" s="80"/>
      <c r="C15" s="64"/>
      <c r="D15" s="65"/>
      <c r="E15" s="65"/>
      <c r="F15" s="65"/>
      <c r="G15" s="65"/>
      <c r="H15" s="66"/>
      <c r="I15" s="62"/>
      <c r="J15" s="56"/>
      <c r="K15" s="34"/>
      <c r="L15" s="81" t="s">
        <v>64</v>
      </c>
      <c r="M15" s="82"/>
      <c r="N15" s="82"/>
      <c r="O15" s="83"/>
      <c r="P15" s="81" t="s">
        <v>65</v>
      </c>
      <c r="Q15" s="82"/>
      <c r="R15" s="82"/>
      <c r="S15" s="82"/>
      <c r="T15" s="83"/>
      <c r="U15" s="27"/>
      <c r="V15" s="27"/>
      <c r="W15" s="27"/>
      <c r="X15" s="27"/>
      <c r="Y15" s="27"/>
      <c r="Z15" s="27"/>
      <c r="AA15" s="27"/>
      <c r="AB15" s="27"/>
    </row>
    <row r="16">
      <c r="A16" s="34"/>
      <c r="B16" s="69" t="s">
        <v>66</v>
      </c>
      <c r="C16" s="70" t="s">
        <v>276</v>
      </c>
      <c r="D16" s="52"/>
      <c r="E16" s="52"/>
      <c r="F16" s="52"/>
      <c r="G16" s="52"/>
      <c r="H16" s="53"/>
      <c r="I16" s="62"/>
      <c r="J16" s="56"/>
      <c r="K16" s="34"/>
      <c r="L16" s="68" t="s">
        <v>277</v>
      </c>
      <c r="M16" s="24"/>
      <c r="N16" s="24"/>
      <c r="O16" s="76"/>
      <c r="P16" s="68" t="s">
        <v>278</v>
      </c>
      <c r="Q16" s="24"/>
      <c r="R16" s="24"/>
      <c r="S16" s="24"/>
      <c r="T16" s="76"/>
      <c r="U16" s="27"/>
      <c r="V16" s="27"/>
      <c r="W16" s="27"/>
      <c r="X16" s="27"/>
      <c r="Y16" s="27"/>
      <c r="Z16" s="27"/>
      <c r="AA16" s="27"/>
      <c r="AB16" s="27"/>
    </row>
    <row r="17">
      <c r="A17" s="34"/>
      <c r="B17" s="74"/>
      <c r="C17" s="28"/>
      <c r="H17" s="56"/>
      <c r="I17" s="62"/>
      <c r="J17" s="56"/>
      <c r="K17" s="34"/>
      <c r="L17" s="62"/>
      <c r="O17" s="56"/>
      <c r="P17" s="62"/>
      <c r="T17" s="56"/>
      <c r="U17" s="27"/>
      <c r="V17" s="27"/>
      <c r="W17" s="27"/>
      <c r="X17" s="27"/>
      <c r="Y17" s="27"/>
      <c r="Z17" s="27"/>
      <c r="AA17" s="27"/>
      <c r="AB17" s="27"/>
    </row>
    <row r="18">
      <c r="A18" s="34"/>
      <c r="B18" s="74"/>
      <c r="C18" s="28"/>
      <c r="H18" s="56"/>
      <c r="I18" s="62"/>
      <c r="J18" s="56"/>
      <c r="K18" s="34"/>
      <c r="L18" s="62"/>
      <c r="O18" s="56"/>
      <c r="P18" s="62"/>
      <c r="T18" s="56"/>
      <c r="U18" s="27"/>
      <c r="V18" s="27"/>
      <c r="W18" s="27"/>
      <c r="X18" s="27"/>
      <c r="Y18" s="27"/>
      <c r="Z18" s="27"/>
      <c r="AA18" s="27"/>
      <c r="AB18" s="27"/>
    </row>
    <row r="19">
      <c r="A19" s="34"/>
      <c r="B19" s="74"/>
      <c r="C19" s="28"/>
      <c r="H19" s="56"/>
      <c r="I19" s="62"/>
      <c r="J19" s="56"/>
      <c r="K19" s="34"/>
      <c r="L19" s="62"/>
      <c r="O19" s="56"/>
      <c r="P19" s="62"/>
      <c r="T19" s="56"/>
      <c r="U19" s="27"/>
      <c r="V19" s="27"/>
      <c r="W19" s="27"/>
      <c r="X19" s="27"/>
      <c r="Y19" s="27"/>
      <c r="Z19" s="27"/>
      <c r="AA19" s="27"/>
      <c r="AB19" s="27"/>
    </row>
    <row customHeight="1" ht="30.0" r="20">
      <c r="A20" s="34"/>
      <c r="B20" s="80"/>
      <c r="C20" s="64"/>
      <c r="D20" s="65"/>
      <c r="E20" s="65"/>
      <c r="F20" s="65"/>
      <c r="G20" s="65"/>
      <c r="H20" s="66"/>
      <c r="I20" s="62"/>
      <c r="J20" s="56"/>
      <c r="K20" s="34"/>
      <c r="L20" s="62"/>
      <c r="O20" s="56"/>
      <c r="P20" s="62"/>
      <c r="T20" s="56"/>
      <c r="U20" s="27"/>
      <c r="V20" s="27"/>
      <c r="W20" s="27"/>
      <c r="X20" s="27"/>
      <c r="Y20" s="27"/>
      <c r="Z20" s="27"/>
      <c r="AA20" s="27"/>
      <c r="AB20" s="27"/>
    </row>
    <row customHeight="1" ht="15.75" r="21">
      <c r="A21" s="34"/>
      <c r="B21" s="84" t="s">
        <v>67</v>
      </c>
      <c r="C21" s="85"/>
      <c r="D21" s="85"/>
      <c r="E21" s="85"/>
      <c r="F21" s="86"/>
      <c r="G21" s="87"/>
      <c r="H21" s="88"/>
      <c r="I21" s="62"/>
      <c r="J21" s="56"/>
      <c r="K21" s="34"/>
      <c r="L21" s="62"/>
      <c r="O21" s="56"/>
      <c r="P21" s="62"/>
      <c r="T21" s="56"/>
      <c r="U21" s="27"/>
      <c r="V21" s="27"/>
      <c r="W21" s="27"/>
      <c r="X21" s="27"/>
      <c r="Y21" s="27"/>
      <c r="Z21" s="27"/>
      <c r="AA21" s="27"/>
      <c r="AB21" s="27"/>
    </row>
    <row customHeight="1" ht="15.75" r="22">
      <c r="A22" s="34"/>
      <c r="B22" s="89" t="s">
        <v>68</v>
      </c>
      <c r="C22" s="90" t="s">
        <v>251</v>
      </c>
      <c r="D22" s="8"/>
      <c r="E22" s="8"/>
      <c r="F22" s="8"/>
      <c r="G22" s="8"/>
      <c r="H22" s="91"/>
      <c r="I22" s="62"/>
      <c r="J22" s="56"/>
      <c r="K22" s="34"/>
      <c r="L22" s="62"/>
      <c r="O22" s="56"/>
      <c r="P22" s="62"/>
      <c r="T22" s="56"/>
      <c r="U22" s="27"/>
      <c r="V22" s="27"/>
      <c r="W22" s="27"/>
      <c r="X22" s="27"/>
      <c r="Y22" s="27"/>
      <c r="Z22" s="27"/>
      <c r="AA22" s="27"/>
      <c r="AB22" s="27"/>
    </row>
    <row customHeight="1" ht="15.75" r="23">
      <c r="A23" s="34"/>
      <c r="B23" s="92"/>
      <c r="C23" s="24"/>
      <c r="D23" s="24"/>
      <c r="E23" s="25"/>
      <c r="F23" s="93" t="s">
        <v>70</v>
      </c>
      <c r="G23" s="8"/>
      <c r="H23" s="91"/>
      <c r="I23" s="62"/>
      <c r="J23" s="56"/>
      <c r="K23" s="34"/>
      <c r="L23" s="62"/>
      <c r="O23" s="56"/>
      <c r="P23" s="62"/>
      <c r="T23" s="56"/>
      <c r="U23" s="27"/>
      <c r="V23" s="27"/>
      <c r="W23" s="27"/>
      <c r="X23" s="27"/>
      <c r="Y23" s="27"/>
      <c r="Z23" s="27"/>
      <c r="AA23" s="27"/>
      <c r="AB23" s="27"/>
    </row>
    <row customHeight="1" ht="30.0" r="24">
      <c r="A24" s="34"/>
      <c r="B24" s="62"/>
      <c r="E24" s="29"/>
      <c r="F24" s="94" t="s">
        <v>279</v>
      </c>
      <c r="G24" s="24"/>
      <c r="H24" s="76"/>
      <c r="I24" s="62"/>
      <c r="J24" s="56"/>
      <c r="K24" s="34"/>
      <c r="L24" s="62"/>
      <c r="O24" s="56"/>
      <c r="P24" s="62"/>
      <c r="T24" s="56"/>
      <c r="U24" s="27"/>
      <c r="V24" s="27"/>
      <c r="W24" s="27"/>
      <c r="X24" s="27"/>
      <c r="Y24" s="27"/>
      <c r="Z24" s="27"/>
      <c r="AA24" s="27"/>
      <c r="AB24" s="27"/>
    </row>
    <row customHeight="1" ht="15.75" r="25">
      <c r="A25" s="34"/>
      <c r="B25" s="62"/>
      <c r="E25" s="29"/>
      <c r="F25" s="28"/>
      <c r="H25" s="56"/>
      <c r="I25" s="62"/>
      <c r="J25" s="56"/>
      <c r="K25" s="34"/>
      <c r="L25" s="62"/>
      <c r="O25" s="56"/>
      <c r="P25" s="62"/>
      <c r="T25" s="56"/>
      <c r="U25" s="27"/>
      <c r="V25" s="27"/>
      <c r="W25" s="27"/>
      <c r="X25" s="27"/>
      <c r="Y25" s="27"/>
      <c r="Z25" s="27"/>
      <c r="AA25" s="27"/>
      <c r="AB25" s="27"/>
    </row>
    <row customHeight="1" ht="15.75" r="26">
      <c r="A26" s="34"/>
      <c r="B26" s="62"/>
      <c r="E26" s="29"/>
      <c r="F26" s="28"/>
      <c r="H26" s="56"/>
      <c r="I26" s="62"/>
      <c r="J26" s="56"/>
      <c r="K26" s="34"/>
      <c r="L26" s="62"/>
      <c r="O26" s="56"/>
      <c r="P26" s="62"/>
      <c r="T26" s="56"/>
      <c r="U26" s="27"/>
      <c r="V26" s="27"/>
      <c r="W26" s="27"/>
      <c r="X26" s="27"/>
      <c r="Y26" s="27"/>
      <c r="Z26" s="27"/>
      <c r="AA26" s="27"/>
      <c r="AB26" s="27"/>
    </row>
    <row customHeight="1" ht="15.75" r="27">
      <c r="A27" s="34"/>
      <c r="B27" s="62"/>
      <c r="E27" s="29"/>
      <c r="F27" s="28"/>
      <c r="H27" s="56"/>
      <c r="I27" s="62"/>
      <c r="J27" s="56"/>
      <c r="K27" s="34"/>
      <c r="L27" s="78"/>
      <c r="M27" s="65"/>
      <c r="N27" s="65"/>
      <c r="O27" s="66"/>
      <c r="P27" s="78"/>
      <c r="Q27" s="65"/>
      <c r="R27" s="65"/>
      <c r="S27" s="65"/>
      <c r="T27" s="66"/>
      <c r="U27" s="27"/>
      <c r="V27" s="27"/>
      <c r="W27" s="27"/>
      <c r="X27" s="27"/>
      <c r="Y27" s="27"/>
      <c r="Z27" s="27"/>
      <c r="AA27" s="27"/>
      <c r="AB27" s="27"/>
    </row>
    <row customHeight="1" ht="15.75" r="28">
      <c r="A28" s="34"/>
      <c r="B28" s="62"/>
      <c r="E28" s="29"/>
      <c r="F28" s="28"/>
      <c r="H28" s="56"/>
      <c r="I28" s="62"/>
      <c r="J28" s="56"/>
      <c r="K28" s="34"/>
      <c r="L28" s="81" t="s">
        <v>71</v>
      </c>
      <c r="M28" s="82"/>
      <c r="N28" s="82"/>
      <c r="O28" s="83"/>
      <c r="P28" s="81" t="s">
        <v>72</v>
      </c>
      <c r="Q28" s="82"/>
      <c r="R28" s="82"/>
      <c r="S28" s="82"/>
      <c r="T28" s="83"/>
      <c r="U28" s="27"/>
      <c r="V28" s="27"/>
      <c r="W28" s="27"/>
      <c r="X28" s="27"/>
      <c r="Y28" s="27"/>
      <c r="Z28" s="27"/>
      <c r="AA28" s="27"/>
      <c r="AB28" s="27"/>
    </row>
    <row customHeight="1" ht="15.75" r="29">
      <c r="A29" s="34"/>
      <c r="B29" s="62"/>
      <c r="E29" s="29"/>
      <c r="F29" s="28"/>
      <c r="H29" s="56"/>
      <c r="I29" s="78"/>
      <c r="J29" s="66"/>
      <c r="K29" s="34"/>
      <c r="L29" s="54"/>
      <c r="M29" s="131" t="s">
        <v>280</v>
      </c>
      <c r="N29" s="24"/>
      <c r="O29" s="76"/>
      <c r="P29" s="134" t="str">
        <f>=HYPERLINK("https://carmen.carmencarto.fr/38/Castor.map", "Carte nationale de présence")</f>
      </c>
      <c r="Q29" s="8"/>
      <c r="R29" s="18"/>
      <c r="S29" s="118" t="inlineStr">
        <is>
          <t/>
        </is>
      </c>
      <c r="T29" s="91"/>
      <c r="U29" s="27"/>
      <c r="V29" s="27"/>
      <c r="W29" s="27"/>
      <c r="X29" s="27"/>
      <c r="Y29" s="27"/>
      <c r="Z29" s="27"/>
      <c r="AA29" s="27"/>
      <c r="AB29" s="27"/>
    </row>
    <row customHeight="1" ht="15.0" r="30">
      <c r="A30" s="34"/>
      <c r="B30" s="62"/>
      <c r="E30" s="29"/>
      <c r="F30" s="28"/>
      <c r="H30" s="56"/>
      <c r="I30" s="98" t="s">
        <v>75</v>
      </c>
      <c r="J30" s="88"/>
      <c r="K30" s="34"/>
      <c r="L30" s="54"/>
      <c r="M30" s="28"/>
      <c r="O30" s="56"/>
      <c r="P30" s="96"/>
      <c r="Q30" s="8"/>
      <c r="R30" s="18"/>
      <c r="S30" s="97"/>
      <c r="T30" s="91"/>
      <c r="U30" s="27"/>
      <c r="V30" s="27"/>
      <c r="W30" s="27"/>
      <c r="X30" s="27"/>
      <c r="Y30" s="27"/>
      <c r="Z30" s="27"/>
      <c r="AA30" s="27"/>
      <c r="AB30" s="27"/>
    </row>
    <row customHeight="1" ht="15.75" r="31">
      <c r="A31" s="34"/>
      <c r="B31" s="62"/>
      <c r="E31" s="29"/>
      <c r="F31" s="28"/>
      <c r="H31" s="56"/>
      <c r="I31" s="75" t="s">
        <v>283</v>
      </c>
      <c r="J31" s="76"/>
      <c r="K31" s="34"/>
      <c r="L31" s="54"/>
      <c r="M31" s="28"/>
      <c r="O31" s="56"/>
      <c r="P31" s="96"/>
      <c r="Q31" s="8"/>
      <c r="R31" s="18"/>
      <c r="S31" s="97"/>
      <c r="T31" s="91"/>
      <c r="U31" s="27"/>
      <c r="V31" s="27"/>
      <c r="W31" s="27"/>
      <c r="X31" s="27"/>
      <c r="Y31" s="27"/>
      <c r="Z31" s="27"/>
      <c r="AA31" s="27"/>
      <c r="AB31" s="27"/>
    </row>
    <row customHeight="1" ht="15.75" r="32">
      <c r="A32" s="34"/>
      <c r="B32" s="62"/>
      <c r="E32" s="29"/>
      <c r="F32" s="28"/>
      <c r="H32" s="56"/>
      <c r="I32" s="62"/>
      <c r="J32" s="56"/>
      <c r="K32" s="34"/>
      <c r="L32" s="54"/>
      <c r="M32" s="28"/>
      <c r="O32" s="56"/>
      <c r="P32" s="96"/>
      <c r="Q32" s="8"/>
      <c r="R32" s="18"/>
      <c r="S32" s="97"/>
      <c r="T32" s="91"/>
      <c r="U32" s="27"/>
      <c r="V32" s="27"/>
      <c r="W32" s="27"/>
      <c r="X32" s="27"/>
      <c r="Y32" s="27"/>
      <c r="Z32" s="27"/>
      <c r="AA32" s="27"/>
      <c r="AB32" s="27"/>
    </row>
    <row customHeight="1" ht="15.75" r="33">
      <c r="A33" s="34"/>
      <c r="B33" s="62"/>
      <c r="E33" s="29"/>
      <c r="F33" s="28"/>
      <c r="H33" s="56"/>
      <c r="I33" s="62"/>
      <c r="J33" s="56"/>
      <c r="K33" s="34"/>
      <c r="L33" s="54"/>
      <c r="M33" s="28"/>
      <c r="O33" s="56"/>
      <c r="P33" s="96"/>
      <c r="Q33" s="8"/>
      <c r="R33" s="18"/>
      <c r="S33" s="97"/>
      <c r="T33" s="91"/>
      <c r="U33" s="27"/>
      <c r="V33" s="27"/>
      <c r="W33" s="27"/>
      <c r="X33" s="27"/>
      <c r="Y33" s="27"/>
      <c r="Z33" s="27"/>
      <c r="AA33" s="27"/>
      <c r="AB33" s="27"/>
    </row>
    <row customHeight="1" ht="15.75" r="34">
      <c r="A34" s="34"/>
      <c r="B34" s="62"/>
      <c r="E34" s="29"/>
      <c r="F34" s="28"/>
      <c r="H34" s="56"/>
      <c r="I34" s="62"/>
      <c r="J34" s="56"/>
      <c r="K34" s="34"/>
      <c r="L34" s="54"/>
      <c r="M34" s="28"/>
      <c r="O34" s="56"/>
      <c r="P34" s="96"/>
      <c r="Q34" s="8"/>
      <c r="R34" s="18"/>
      <c r="S34" s="97"/>
      <c r="T34" s="91"/>
      <c r="U34" s="27"/>
      <c r="V34" s="27"/>
      <c r="W34" s="27"/>
      <c r="X34" s="27"/>
      <c r="Y34" s="27"/>
      <c r="Z34" s="27"/>
      <c r="AA34" s="27"/>
      <c r="AB34" s="27"/>
    </row>
    <row customHeight="1" ht="15.75" r="35">
      <c r="A35" s="34"/>
      <c r="B35" s="78"/>
      <c r="C35" s="65"/>
      <c r="D35" s="65"/>
      <c r="E35" s="79"/>
      <c r="F35" s="64"/>
      <c r="G35" s="65"/>
      <c r="H35" s="66"/>
      <c r="I35" s="62"/>
      <c r="J35" s="56"/>
      <c r="K35" s="34"/>
      <c r="L35" s="54"/>
      <c r="M35" s="28"/>
      <c r="O35" s="56"/>
      <c r="P35" s="96"/>
      <c r="Q35" s="8"/>
      <c r="R35" s="18"/>
      <c r="S35" s="97"/>
      <c r="T35" s="91"/>
      <c r="U35" s="27"/>
      <c r="V35" s="27"/>
      <c r="W35" s="27"/>
      <c r="X35" s="27"/>
      <c r="Y35" s="27"/>
      <c r="Z35" s="27"/>
      <c r="AA35" s="27"/>
      <c r="AB35" s="27"/>
    </row>
    <row customHeight="1" ht="15.75" r="36">
      <c r="A36" s="34"/>
      <c r="B36" s="84" t="s">
        <v>76</v>
      </c>
      <c r="C36" s="85"/>
      <c r="D36" s="85"/>
      <c r="E36" s="86"/>
      <c r="F36" s="99"/>
      <c r="G36" s="99"/>
      <c r="H36" s="99"/>
      <c r="I36" s="62"/>
      <c r="J36" s="56"/>
      <c r="K36" s="34"/>
      <c r="L36" s="54"/>
      <c r="M36" s="28"/>
      <c r="O36" s="56"/>
      <c r="P36" s="96"/>
      <c r="Q36" s="8"/>
      <c r="R36" s="18"/>
      <c r="S36" s="97"/>
      <c r="T36" s="91"/>
      <c r="U36" s="27"/>
      <c r="V36" s="27"/>
      <c r="W36" s="27"/>
      <c r="X36" s="27"/>
      <c r="Y36" s="27"/>
      <c r="Z36" s="27"/>
      <c r="AA36" s="27"/>
      <c r="AB36" s="27"/>
    </row>
    <row customHeight="1" ht="15.75" r="37">
      <c r="A37" s="34"/>
      <c r="B37" s="74"/>
      <c r="C37" s="100" t="s">
        <v>77</v>
      </c>
      <c r="D37" s="100" t="s">
        <v>78</v>
      </c>
      <c r="E37" s="100" t="s">
        <v>79</v>
      </c>
      <c r="F37" s="100" t="s">
        <v>80</v>
      </c>
      <c r="G37" s="100" t="s">
        <v>79</v>
      </c>
      <c r="H37" s="100" t="s">
        <v>77</v>
      </c>
      <c r="I37" s="62"/>
      <c r="J37" s="56"/>
      <c r="K37" s="34"/>
      <c r="L37" s="54"/>
      <c r="M37" s="28"/>
      <c r="O37" s="56"/>
      <c r="P37" s="96"/>
      <c r="Q37" s="8"/>
      <c r="R37" s="18"/>
      <c r="S37" s="97"/>
      <c r="T37" s="91"/>
      <c r="U37" s="27"/>
      <c r="V37" s="27"/>
      <c r="W37" s="27"/>
      <c r="X37" s="27"/>
      <c r="Y37" s="27"/>
      <c r="Z37" s="27"/>
      <c r="AA37" s="27"/>
      <c r="AB37" s="27"/>
    </row>
    <row customHeight="1" ht="12.75" r="38">
      <c r="A38" s="34"/>
      <c r="B38" s="101"/>
      <c r="C38" s="102" t="s">
        <v>82</v>
      </c>
      <c r="D38" s="102" t="s">
        <v>82</v>
      </c>
      <c r="E38" s="102" t="s">
        <v>82</v>
      </c>
      <c r="F38" s="102"/>
      <c r="G38" s="102"/>
      <c r="H38" s="102"/>
      <c r="I38" s="62"/>
      <c r="J38" s="56"/>
      <c r="K38" s="34"/>
      <c r="L38" s="54"/>
      <c r="M38" s="28"/>
      <c r="O38" s="56"/>
      <c r="P38" s="96"/>
      <c r="Q38" s="8"/>
      <c r="R38" s="18"/>
      <c r="S38" s="97"/>
      <c r="T38" s="91"/>
      <c r="U38" s="27"/>
      <c r="V38" s="27"/>
      <c r="W38" s="27"/>
      <c r="X38" s="27"/>
      <c r="Y38" s="27"/>
      <c r="Z38" s="27"/>
      <c r="AA38" s="27"/>
      <c r="AB38" s="27"/>
    </row>
    <row customHeight="1" ht="12.75" r="39">
      <c r="A39" s="34"/>
      <c r="B39" s="101"/>
      <c r="C39" s="103"/>
      <c r="D39" s="103"/>
      <c r="E39" s="103"/>
      <c r="F39" s="103"/>
      <c r="G39" s="103"/>
      <c r="H39" s="103"/>
      <c r="I39" s="62"/>
      <c r="J39" s="56"/>
      <c r="K39" s="34"/>
      <c r="L39" s="54"/>
      <c r="M39" s="28"/>
      <c r="O39" s="56"/>
      <c r="P39" s="96"/>
      <c r="Q39" s="8"/>
      <c r="R39" s="18"/>
      <c r="S39" s="97"/>
      <c r="T39" s="91"/>
      <c r="U39" s="27"/>
      <c r="V39" s="27"/>
      <c r="W39" s="27"/>
      <c r="X39" s="27"/>
      <c r="Y39" s="27"/>
      <c r="Z39" s="27"/>
      <c r="AA39" s="27"/>
      <c r="AB39" s="27"/>
    </row>
    <row customHeight="1" ht="12.75" r="40">
      <c r="A40" s="34"/>
      <c r="B40" s="101"/>
      <c r="C40" s="103"/>
      <c r="D40" s="103"/>
      <c r="E40" s="103"/>
      <c r="F40" s="103"/>
      <c r="G40" s="103"/>
      <c r="H40" s="103"/>
      <c r="I40" s="62"/>
      <c r="J40" s="56"/>
      <c r="K40" s="34"/>
      <c r="L40" s="54"/>
      <c r="M40" s="28"/>
      <c r="O40" s="56"/>
      <c r="P40" s="96"/>
      <c r="Q40" s="8"/>
      <c r="R40" s="18"/>
      <c r="S40" s="97"/>
      <c r="T40" s="91"/>
      <c r="U40" s="27"/>
      <c r="V40" s="27"/>
      <c r="W40" s="27"/>
      <c r="X40" s="27"/>
      <c r="Y40" s="27"/>
      <c r="Z40" s="27"/>
      <c r="AA40" s="27"/>
      <c r="AB40" s="27"/>
    </row>
    <row customHeight="1" ht="15.75" r="41">
      <c r="A41" s="34"/>
      <c r="B41" s="74"/>
      <c r="C41" s="100" t="s">
        <v>77</v>
      </c>
      <c r="D41" s="100" t="s">
        <v>80</v>
      </c>
      <c r="E41" s="100" t="s">
        <v>85</v>
      </c>
      <c r="F41" s="100" t="s">
        <v>86</v>
      </c>
      <c r="G41" s="100" t="s">
        <v>87</v>
      </c>
      <c r="H41" s="100" t="s">
        <v>88</v>
      </c>
      <c r="I41" s="62"/>
      <c r="J41" s="56"/>
      <c r="K41" s="34"/>
      <c r="L41" s="54"/>
      <c r="M41" s="28"/>
      <c r="O41" s="56"/>
      <c r="P41" s="96"/>
      <c r="Q41" s="8"/>
      <c r="R41" s="18"/>
      <c r="S41" s="97"/>
      <c r="T41" s="91"/>
      <c r="U41" s="27"/>
      <c r="V41" s="27"/>
      <c r="W41" s="27"/>
      <c r="X41" s="27"/>
      <c r="Y41" s="27"/>
      <c r="Z41" s="27"/>
      <c r="AA41" s="27"/>
      <c r="AB41" s="27"/>
    </row>
    <row customHeight="1" ht="12.75" r="42">
      <c r="A42" s="34"/>
      <c r="B42" s="101"/>
      <c r="C42" s="102"/>
      <c r="D42" s="102"/>
      <c r="E42" s="102"/>
      <c r="F42" s="102"/>
      <c r="G42" s="102" t="s">
        <v>82</v>
      </c>
      <c r="H42" s="102" t="s">
        <v>82</v>
      </c>
      <c r="I42" s="62"/>
      <c r="J42" s="56"/>
      <c r="K42" s="34"/>
      <c r="L42" s="54"/>
      <c r="M42" s="30"/>
      <c r="N42" s="31"/>
      <c r="O42" s="104"/>
      <c r="P42" s="105"/>
      <c r="Q42" s="106"/>
      <c r="R42" s="107"/>
      <c r="S42" s="108"/>
      <c r="T42" s="109"/>
      <c r="U42" s="27"/>
      <c r="V42" s="27"/>
      <c r="W42" s="27"/>
      <c r="X42" s="27"/>
      <c r="Y42" s="27"/>
      <c r="Z42" s="27"/>
      <c r="AA42" s="27"/>
      <c r="AB42" s="27"/>
    </row>
    <row customHeight="1" ht="12.75" r="43">
      <c r="A43" s="34"/>
      <c r="B43" s="101"/>
      <c r="C43" s="102"/>
      <c r="D43" s="102"/>
      <c r="E43" s="102"/>
      <c r="F43" s="102"/>
      <c r="G43" s="102"/>
      <c r="H43" s="102"/>
      <c r="I43" s="62"/>
      <c r="J43" s="56"/>
      <c r="K43" s="34"/>
      <c r="L43" s="81" t="s">
        <v>89</v>
      </c>
      <c r="M43" s="82"/>
      <c r="N43" s="82"/>
      <c r="O43" s="82"/>
      <c r="P43" s="34"/>
      <c r="Q43" s="34"/>
      <c r="R43" s="34"/>
      <c r="S43" s="34"/>
      <c r="T43" s="57"/>
      <c r="U43" s="27"/>
      <c r="V43" s="27"/>
      <c r="W43" s="27"/>
      <c r="X43" s="27"/>
      <c r="Y43" s="27"/>
      <c r="Z43" s="27"/>
      <c r="AA43" s="27"/>
      <c r="AB43" s="27"/>
    </row>
    <row customHeight="1" ht="12.75" r="44">
      <c r="A44" s="34"/>
      <c r="B44" s="101"/>
      <c r="C44" s="103"/>
      <c r="D44" s="103"/>
      <c r="E44" s="103"/>
      <c r="F44" s="103"/>
      <c r="G44" s="103"/>
      <c r="H44" s="103"/>
      <c r="I44" s="62"/>
      <c r="J44" s="56"/>
      <c r="K44" s="34"/>
      <c r="L44" s="68" t="s">
        <v>284</v>
      </c>
      <c r="M44" s="24"/>
      <c r="N44" s="24"/>
      <c r="O44" s="24"/>
      <c r="P44" s="24"/>
      <c r="Q44" s="24"/>
      <c r="R44" s="24"/>
      <c r="S44" s="24"/>
      <c r="T44" s="76"/>
      <c r="U44" s="27"/>
      <c r="V44" s="27"/>
      <c r="W44" s="27"/>
      <c r="X44" s="27"/>
      <c r="Y44" s="27"/>
      <c r="Z44" s="27"/>
      <c r="AA44" s="27"/>
      <c r="AB44" s="27"/>
    </row>
    <row customHeight="1" ht="15.75" r="45">
      <c r="A45" s="34"/>
      <c r="B45" s="110" t="s">
        <v>285</v>
      </c>
      <c r="C45" s="24"/>
      <c r="D45" s="24"/>
      <c r="E45" s="24"/>
      <c r="F45" s="24"/>
      <c r="G45" s="24"/>
      <c r="H45" s="76"/>
      <c r="I45" s="62"/>
      <c r="J45" s="56"/>
      <c r="K45" s="34"/>
      <c r="L45" s="62"/>
      <c r="T45" s="56"/>
      <c r="U45" s="27"/>
      <c r="V45" s="27"/>
      <c r="W45" s="27"/>
      <c r="X45" s="27"/>
      <c r="Y45" s="27"/>
      <c r="Z45" s="27"/>
      <c r="AA45" s="27"/>
      <c r="AB45" s="27"/>
    </row>
    <row customHeight="1" ht="15.75" r="46">
      <c r="A46" s="34"/>
      <c r="B46" s="78"/>
      <c r="C46" s="65"/>
      <c r="D46" s="65"/>
      <c r="E46" s="65"/>
      <c r="F46" s="65"/>
      <c r="G46" s="65"/>
      <c r="H46" s="66"/>
      <c r="I46" s="78"/>
      <c r="J46" s="66"/>
      <c r="K46" s="34"/>
      <c r="L46" s="111"/>
      <c r="M46" s="31"/>
      <c r="N46" s="31"/>
      <c r="O46" s="31"/>
      <c r="P46" s="31"/>
      <c r="Q46" s="31"/>
      <c r="R46" s="31"/>
      <c r="S46" s="31"/>
      <c r="T46" s="104"/>
      <c r="U46" s="27"/>
      <c r="V46" s="27"/>
      <c r="W46" s="27"/>
      <c r="X46" s="27"/>
      <c r="Y46" s="27"/>
      <c r="Z46" s="27"/>
      <c r="AA46" s="27"/>
      <c r="AB46" s="27"/>
    </row>
    <row customHeight="1" ht="15.75" r="47">
      <c r="A47" s="112" t="s">
        <v>90</v>
      </c>
      <c r="B47" s="22"/>
      <c r="C47" s="132" t="str">
        <f>=HYPERLINK("https://professionnels.ofb.fr/fr/reseau-castor", "Le réseau Castor")</f>
      </c>
      <c r="D47" s="85"/>
      <c r="E47" s="85"/>
      <c r="F47" s="86"/>
      <c r="G47" s="120" t="inlineStr">
        <is>
          <t/>
        </is>
      </c>
      <c r="H47" s="85"/>
      <c r="I47" s="85"/>
      <c r="J47" s="86"/>
      <c r="K47" s="114" t="s">
        <v>90</v>
      </c>
      <c r="L47" s="18"/>
      <c r="M47" s="133" t="str">
        <f>=HYPERLINK("https://ged.ofb.fr/share/page/site/dridf-rseau-partenarial-castor/dashboard", "Site du réseau castor IdF")</f>
      </c>
      <c r="N47" s="8"/>
      <c r="O47" s="18"/>
      <c r="P47" s="121" t="inlineStr">
        <is>
          <t/>
        </is>
      </c>
      <c r="Q47" s="8"/>
      <c r="R47" s="8"/>
      <c r="S47" s="8"/>
      <c r="T47" s="18"/>
      <c r="U47" s="27"/>
      <c r="V47" s="27"/>
      <c r="W47" s="27"/>
      <c r="X47" s="27"/>
      <c r="Y47" s="27"/>
      <c r="Z47" s="27"/>
      <c r="AA47" s="27"/>
      <c r="AB47" s="27"/>
    </row>
    <row customHeight="1" ht="15.75" r="48">
      <c r="A48" s="22"/>
      <c r="B48" s="22"/>
      <c r="C48" s="133" t="str">
        <f>=HYPERLINK("https://professionnels.ofb.fr/fr/doc-fiches-especes/castor-deurope-castor-fiber", "Fiche espèce")</f>
      </c>
      <c r="D48" s="8"/>
      <c r="E48" s="8"/>
      <c r="F48" s="18"/>
      <c r="G48" s="121" t="inlineStr">
        <is>
          <t/>
        </is>
      </c>
      <c r="H48" s="8"/>
      <c r="I48" s="8"/>
      <c r="J48" s="18"/>
      <c r="K48" s="22"/>
      <c r="L48" s="22"/>
      <c r="M48" s="133" t="str">
        <f>=HYPERLINK("https://ged.ofb.fr/share/s/giB4EPFIRPmsQZiGFeYY0A", "Protocole")</f>
      </c>
      <c r="N48" s="8"/>
      <c r="O48" s="18"/>
      <c r="P48" s="121" t="inlineStr">
        <is>
          <t/>
        </is>
      </c>
      <c r="Q48" s="8"/>
      <c r="R48" s="8"/>
      <c r="S48" s="8"/>
      <c r="T48" s="18"/>
      <c r="U48" s="27"/>
      <c r="V48" s="27"/>
      <c r="W48" s="27"/>
      <c r="X48" s="27"/>
      <c r="Y48" s="27"/>
      <c r="Z48" s="27"/>
      <c r="AA48" s="27"/>
      <c r="AB48" s="27"/>
    </row>
    <row customHeight="1" ht="15.75" r="49">
      <c r="A49" s="122">
        <v>45743.0</v>
      </c>
      <c r="B49" s="18"/>
      <c r="C49" s="115"/>
      <c r="D49" s="8"/>
      <c r="E49" s="8"/>
      <c r="F49" s="18"/>
      <c r="G49" s="115"/>
      <c r="H49" s="8"/>
      <c r="I49" s="8"/>
      <c r="J49" s="18"/>
      <c r="K49" s="22"/>
      <c r="L49" s="22"/>
      <c r="M49" s="133" t="str">
        <f>=HYPERLINK("http://geo.ofb.fr/rezopmcc", "Rezo PMCC")</f>
      </c>
      <c r="N49" s="8"/>
      <c r="O49" s="18"/>
      <c r="P49" s="121" t="inlineStr">
        <is>
          <t/>
        </is>
      </c>
      <c r="Q49" s="8"/>
      <c r="R49" s="8"/>
      <c r="S49" s="8"/>
      <c r="T49" s="18"/>
      <c r="U49" s="27"/>
      <c r="V49" s="27"/>
      <c r="W49" s="27"/>
      <c r="X49" s="27"/>
      <c r="Y49" s="27"/>
      <c r="Z49" s="27"/>
      <c r="AA49" s="27"/>
      <c r="AB49" s="27"/>
    </row>
    <row customHeight="1" ht="15.75"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customHeight="1" ht="15.75"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customHeight="1" ht="15.75"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customHeight="1" ht="15.75"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customHeight="1" ht="15.75"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customHeight="1" ht="15.75"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customHeight="1" ht="15.75"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customHeight="1" ht="15.75"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customHeight="1" ht="15.75"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customHeight="1" ht="15.75"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customHeight="1" ht="15.75"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customHeight="1" ht="15.75"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customHeight="1" ht="15.75"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customHeight="1" ht="15.75"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customHeight="1" ht="15.75"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customHeight="1" ht="15.75"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customHeight="1" ht="15.75"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customHeight="1" ht="15.75"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customHeight="1" ht="15.75"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customHeight="1" ht="15.75"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customHeight="1" ht="15.75"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customHeight="1" ht="15.75"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customHeight="1" ht="15.75"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customHeight="1" ht="15.75"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customHeight="1" ht="15.75"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customHeight="1" ht="15.75"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customHeight="1" ht="15.75"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customHeight="1" ht="15.75"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customHeight="1" ht="15.75"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customHeight="1" ht="15.75"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customHeight="1" ht="15.75"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customHeight="1" ht="15.75"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customHeight="1" ht="15.75"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customHeight="1" ht="15.75"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customHeight="1" ht="15.75"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customHeight="1" ht="15.75"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customHeight="1" ht="15.75"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customHeight="1" ht="15.75"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customHeight="1" ht="15.75"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customHeight="1" ht="15.75"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customHeight="1" ht="15.75"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customHeight="1" ht="15.75"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customHeight="1" ht="15.75"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customHeight="1" ht="15.75"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customHeight="1" ht="15.75"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customHeight="1" ht="15.75"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customHeight="1" ht="15.75"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customHeight="1" ht="15.75"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customHeight="1" ht="15.75"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customHeight="1" ht="15.75"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customHeight="1" ht="15.75"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customHeight="1" ht="15.75"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customHeight="1" ht="15.75"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customHeight="1" ht="15.75"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customHeight="1" ht="15.75"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customHeight="1" ht="15.75"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customHeight="1" ht="15.75"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customHeight="1" ht="15.75"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customHeight="1" ht="15.75"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customHeight="1" ht="15.75"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customHeight="1" ht="15.75"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customHeight="1" ht="15.75"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customHeight="1" ht="15.75"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customHeight="1" ht="15.75"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customHeight="1" ht="15.75"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customHeight="1" ht="15.75"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customHeight="1" ht="15.75"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customHeight="1" ht="15.75"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customHeight="1" ht="15.75"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customHeight="1" ht="15.75"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customHeight="1" ht="15.75"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customHeight="1" ht="15.75"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customHeight="1" ht="15.75"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customHeight="1" ht="15.75"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customHeight="1" ht="15.75"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customHeight="1" ht="15.75"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customHeight="1" ht="15.75"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customHeight="1" ht="15.75"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customHeight="1" ht="15.75"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customHeight="1" ht="15.75"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customHeight="1" ht="15.75"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customHeight="1" ht="15.75"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customHeight="1" ht="15.75"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customHeight="1" ht="15.75"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customHeight="1" ht="15.75"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customHeight="1" ht="15.75"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customHeight="1" ht="15.75"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customHeight="1" ht="15.75"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customHeight="1" ht="15.75"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customHeight="1" ht="15.75"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customHeight="1" ht="15.75"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customHeight="1" ht="15.75"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customHeight="1" ht="15.75"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customHeight="1" ht="15.75"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customHeight="1" ht="15.75"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customHeight="1" ht="15.75"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customHeight="1" ht="15.75"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customHeight="1" ht="15.75"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customHeight="1" ht="15.75"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customHeight="1" ht="15.75"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customHeight="1" ht="15.75"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customHeight="1" ht="15.75"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customHeight="1" ht="15.75"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customHeight="1" ht="15.75"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customHeight="1" ht="15.75"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customHeight="1" ht="15.75"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customHeight="1" ht="15.75"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customHeight="1" ht="15.75"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customHeight="1" ht="15.75"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customHeight="1" ht="15.75"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customHeight="1" ht="15.75"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customHeight="1" ht="15.75"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customHeight="1" ht="15.75"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customHeight="1" ht="15.75"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customHeight="1" ht="15.75"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customHeight="1" ht="15.75"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customHeight="1" ht="15.75"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customHeight="1" ht="15.75"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customHeight="1" ht="15.75"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customHeight="1" ht="15.75"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customHeight="1" ht="15.75"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customHeight="1" ht="15.75"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customHeight="1" ht="15.75"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customHeight="1" ht="15.75"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customHeight="1" ht="15.75"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customHeight="1" ht="15.75"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customHeight="1" ht="15.75"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customHeight="1" ht="15.75"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customHeight="1" ht="15.75"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customHeight="1" ht="15.75"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customHeight="1" ht="15.75"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customHeight="1" ht="15.75"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customHeight="1" ht="15.75"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customHeight="1" ht="15.75"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customHeight="1" ht="15.75"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customHeight="1" ht="15.75"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customHeight="1" ht="15.75"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customHeight="1" ht="15.75"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customHeight="1" ht="15.75"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customHeight="1" ht="15.75"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customHeight="1" ht="15.75"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customHeight="1" ht="15.75"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customHeight="1" ht="15.75"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customHeight="1" ht="15.75"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customHeight="1" ht="15.75"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customHeight="1" ht="15.75"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customHeight="1" ht="15.75"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customHeight="1" ht="15.75"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customHeight="1" ht="15.75"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customHeight="1" ht="15.75"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customHeight="1" ht="15.75"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customHeight="1" ht="15.75"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customHeight="1" ht="15.75"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customHeight="1" ht="15.75"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customHeight="1" ht="15.75"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customHeight="1" ht="15.75"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customHeight="1" ht="15.75"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customHeight="1" ht="15.75"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customHeight="1" ht="15.75"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customHeight="1" ht="15.75"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customHeight="1" ht="15.75"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customHeight="1" ht="15.75"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customHeight="1" ht="15.75"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customHeight="1" ht="15.75"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customHeight="1" ht="15.75"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customHeight="1" ht="15.75"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customHeight="1" ht="15.75"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customHeight="1" ht="15.75"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customHeight="1" ht="15.75"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customHeight="1" ht="15.75"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customHeight="1" ht="15.75"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customHeight="1" ht="15.75"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customHeight="1" ht="15.75"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customHeight="1" ht="15.75"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customHeight="1" ht="15.75"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customHeight="1" ht="15.75"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customHeight="1" ht="15.75"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customHeight="1" ht="15.75"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customHeight="1" ht="15.75"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customHeight="1" ht="15.75"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customHeight="1" ht="15.75"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customHeight="1" ht="15.75"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customHeight="1" ht="15.75"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customHeight="1" ht="15.75"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customHeight="1" ht="15.75"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customHeight="1" ht="15.75"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customHeight="1" ht="15.75"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customHeight="1" ht="15.75"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customHeight="1" ht="15.75"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customHeight="1" ht="15.75"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customHeight="1" ht="15.75"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customHeight="1" ht="15.75"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customHeight="1" ht="15.75"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customHeight="1" ht="15.75"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customHeight="1" ht="15.75"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customHeight="1" ht="15.75"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customHeight="1" ht="15.75"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customHeight="1" ht="15.75"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customHeight="1" ht="15.75"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customHeight="1" ht="15.75"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id="rId1" ref="S29"/>
    <hyperlink r:id="rId2" ref="G47"/>
    <hyperlink r:id="rId3" ref="P47"/>
    <hyperlink r:id="rId4" ref="G48"/>
    <hyperlink r:id="rId5" ref="P48"/>
    <hyperlink r:id="rId6" ref="P49"/>
  </hyperlinks>
  <printOptions/>
  <pageMargins bottom="0.07874015748031496" footer="0.0" header="0.0" left="0.07874015748031496" right="0.07874015748031496" top="0.07874015748031496"/>
  <pageSetup paperSize="9" orientation="portrait"/>
  <drawing r:id="rId7"/>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cedric.mondy</dc:creator>
  <dcterms:created xsi:type="dcterms:W3CDTF">2025-03-28T16:23:46Z</dcterms:created>
  <dcterms:modified xsi:type="dcterms:W3CDTF">2025-03-28T16:23:46Z</dcterms:modified>
  <cp:lastModifiedBy>cedric.mondy</cp:lastModifiedBy>
</cp:coreProperties>
</file>