
<file path=[Content_Types].xml><?xml version="1.0" encoding="utf-8"?>
<Types xmlns="http://schemas.openxmlformats.org/package/2006/content-types">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roe" sheetId="4" state="visible" r:id="rId1"/>
    <sheet name="onde" sheetId="5" state="visible" r:id="rId2"/>
    <sheet name="becasse" sheetId="6" state="visible" r:id="rId3"/>
    <sheet name="loup" sheetId="7" state="visible" r:id="rId4"/>
    <sheet name="pmc" sheetId="8" state="visible" r:id="rId5"/>
    <sheet name="chat" sheetId="9" state="visible" r:id="rId6"/>
    <sheet name="castor" sheetId="10" state="visible" r:id="rId7"/>
  </sheets>
</workbook>
</file>

<file path=xl/sharedStrings.xml><?xml version="1.0" encoding="utf-8"?>
<sst xmlns="http://schemas.openxmlformats.org/spreadsheetml/2006/main" count="292" uniqueCount="292">
  <si>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</si>
  <si>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</si>
  <si>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</si>
  <si>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</si>
  <si>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</si>
  <si>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</si>
  <si>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</si>
  <si>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</si>
  <si>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</si>
  <si>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</si>
  <si>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</si>
  <si>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</si>
  <si>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</si>
  <si>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</si>
  <si>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</si>
  <si>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</si>
  <si>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</si>
  <si>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</si>
  <si>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oui</t>
  </si>
  <si>
    <t>castor</t>
  </si>
  <si>
    <t>pmc</t>
  </si>
  <si>
    <t>ongules</t>
  </si>
  <si>
    <t>non</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</si>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</sst>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d\-m"/>
  </numFmts>
  <fonts count="33">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0" fillId="0" fontId="3" numFmtId="0" xfId="0" applyAlignment="1" applyFont="1">
      <alignment readingOrder="0"/>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13" fillId="3" fontId="31" numFmtId="0" xfId="0" applyAlignment="1" applyBorder="1" applyFont="1">
      <alignment horizontal="left" readingOrder="0"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xf applyAlignment="1" applyBorder="1" applyFont="1" borderId="60" fillId="3" fontId="32" numFmtId="0" xfId="0">
      <alignment horizontal="left" shrinkToFit="0" vertical="center" wrapText="1"/>
    </xf>
    <xf applyAlignment="1" applyBorder="1" applyFont="1" borderId="13" fillId="3" fontId="32" numFmtId="0" xfId="0">
      <alignment horizontal="left" shrinkToFit="0" vertical="center" wrapText="1"/>
    </xf>
    <xf applyAlignment="1" applyBorder="1" applyFont="1" borderId="52" fillId="2" fontId="32" numFmtId="0" xfId="0">
      <alignment shrinkToFit="0" vertical="top" wrapText="1"/>
    </xf>
    <xf applyAlignment="1" applyBorder="1" applyFont="1" borderId="13" fillId="3" fontId="32" numFmtId="0" xfId="0">
      <alignment horizontal="left" readingOrder="0" shrinkToFit="0" vertical="center"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2.png"/><Relationship Id="rId5" Type="http://schemas.openxmlformats.org/officeDocument/2006/relationships/image" Target="../media/image11.jpg"/></Relationships>
</file>

<file path=xl/drawings/_rels/drawing4.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6.png"/><Relationship Id="rId5" Type="http://schemas.openxmlformats.org/officeDocument/2006/relationships/image" Target="../media/image5.png"/></Relationships>
</file>

<file path=xl/drawings/_rels/drawing6.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9.png"/><Relationship Id="rId5"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8.png"/><Relationship Id="rId5" Type="http://schemas.openxmlformats.org/officeDocument/2006/relationships/image" Target="../media/image4.png"/></Relationships>
</file>

<file path=xl/drawings/_rels/drawing8.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_rels/drawing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10.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1.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23</xdr:row>
      <xdr:rowOff>-200025</xdr:rowOff>
    </xdr:from>
    <xdr:ext cx="2762250" cy="2400300"/>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s://openobs.mnhn.fr/" TargetMode="External"/><Relationship Id="rId2" Type="http://schemas.openxmlformats.org/officeDocument/2006/relationships/hyperlink" Target="https://geonature.arb-idf.fr/geonature/" TargetMode="External"/><Relationship Id="rId3" Type="http://schemas.openxmlformats.org/officeDocument/2006/relationships/hyperlink" Target="https://professionnels.ofb.fr/fr/doc-fiches-especes/chat-forestier-felis-silvestris-silvestris" TargetMode="External"/><Relationship Id="rId4" Type="http://schemas.openxmlformats.org/officeDocument/2006/relationships/hyperlink" Target="https://ged.ofb.fr/share/page/site/etude-chat-forestier-idf/dashboard" TargetMode="External"/><Relationship Id="rId5" Type="http://schemas.openxmlformats.org/officeDocument/2006/relationships/hyperlink" Target="https://oai-gem.ofb.fr/exl-php/document-affiche/ofb_recherche_oai/OUVRE_DOC/49974?fic=doc00073302.pdf" TargetMode="External"/><Relationship Id="rId6" Type="http://schemas.openxmlformats.org/officeDocument/2006/relationships/hyperlink" Target="https://ged.ofb.fr/share/s/sY4zG36QS1aDJ34fKNlrhw" TargetMode="External"/><Relationship Id="rId7" Type="http://schemas.openxmlformats.org/officeDocument/2006/relationships/hyperlink" Target="https://www.youtube.com/watch?v=UopppCJfUHA" TargetMode="External"/><Relationship Id="rId8" Type="http://schemas.openxmlformats.org/officeDocument/2006/relationships/drawing" Target="../drawings/drawing9.xml"/><Relationship Id="rId1h" Type="http://schemas.openxmlformats.org/officeDocument/2006/relationships/hyperlink" Target="https://openobs.mnhn.fr/" TargetMode="External"/><Relationship Id="rId2h" Type="http://schemas.openxmlformats.org/officeDocument/2006/relationships/hyperlink" Target="https://geonature.arb-idf.fr/geonature/" TargetMode="External"/><Relationship Id="rId3h" Type="http://schemas.openxmlformats.org/officeDocument/2006/relationships/hyperlink" Target="https://professionnels.ofb.fr/fr/doc-fiches-especes/chat-forestier-felis-silvestris-silvestris" TargetMode="External"/><Relationship Id="rId4h" Type="http://schemas.openxmlformats.org/officeDocument/2006/relationships/hyperlink" Target="https://ged.ofb.fr/share/page/site/etude-chat-forestier-idf/dashboard" TargetMode="External"/><Relationship Id="rId5h" Type="http://schemas.openxmlformats.org/officeDocument/2006/relationships/hyperlink" Target="https://oai-gem.ofb.fr/exl-php/document-affiche/ofb_recherche_oai/OUVRE_DOC/49974?fic=doc00073302.pdf" TargetMode="External"/><Relationship Id="rId6h" Type="http://schemas.openxmlformats.org/officeDocument/2006/relationships/hyperlink" Target="https://ged.ofb.fr/share/s/sY4zG36QS1aDJ34fKNlrhw" TargetMode="External"/><Relationship Id="rId7h" Type="http://schemas.openxmlformats.org/officeDocument/2006/relationships/hyperlink" Target="https://www.youtube.com/watch?v=UopppCJfUHA" TargetMode="External"/></Relationships>
</file>

<file path=xl/worksheets/_rels/sheet7.xml.rels><?xml version="1.0" encoding="UTF-8" standalone="yes"?><Relationships xmlns="http://schemas.openxmlformats.org/package/2006/relationships"><Relationship Id="rId7" Type="http://schemas.openxmlformats.org/officeDocument/2006/relationships/drawing" Target="../drawings/drawing10.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94</v>
      </c>
      <c r="D1" s="25"/>
      <c r="E1" s="25"/>
      <c r="F1" s="25"/>
      <c r="G1" s="25"/>
      <c r="H1" s="25"/>
      <c r="I1" s="26"/>
      <c r="J1" s="23"/>
      <c r="K1" s="23"/>
      <c r="L1" s="23"/>
      <c r="M1" s="27" t="str">
        <f>C1</f>
        <v>Caractérisation des obstacles à l'écoulement</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98</v>
      </c>
      <c r="M11" s="68" t="s">
        <v>98</v>
      </c>
      <c r="N11" s="69" t="s">
        <v>99</v>
      </c>
      <c r="O11" s="26"/>
      <c r="P11" s="63"/>
      <c r="T11" s="57"/>
      <c r="U11" s="28"/>
      <c r="V11" s="28"/>
      <c r="W11" s="28"/>
      <c r="X11" s="28"/>
      <c r="Y11" s="28"/>
      <c r="Z11" s="28"/>
      <c r="AA11" s="28"/>
      <c r="AB11" s="28"/>
    </row>
    <row r="12">
      <c r="A12" s="35"/>
      <c r="B12" s="70" t="s">
        <v>61</v>
      </c>
      <c r="C12" s="71" t="s">
        <v>100</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101</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102</v>
      </c>
      <c r="D16" s="53"/>
      <c r="E16" s="53"/>
      <c r="F16" s="53"/>
      <c r="G16" s="53"/>
      <c r="H16" s="54"/>
      <c r="I16" s="63"/>
      <c r="J16" s="57"/>
      <c r="K16" s="35"/>
      <c r="L16" s="69" t="s">
        <v>103</v>
      </c>
      <c r="M16" s="25"/>
      <c r="N16" s="25"/>
      <c r="O16" s="77"/>
      <c r="P16" s="69" t="s">
        <v>104</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105</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106</v>
      </c>
      <c r="N29" s="25"/>
      <c r="O29" s="77"/>
      <c r="P29" s="138" t="str">
        <f>=HYPERLINK("https://www.sandre.eaufrance.fr/atlas/srv/fre/catalog.search%23/metadata/59057026-b40c-4cf9-9e3e-7296e0aa1a78", "Catalogue de données du Sandre")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109</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110</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111</v>
      </c>
      <c r="C39" s="104" t="s">
        <v>82</v>
      </c>
      <c r="D39" s="104" t="s">
        <v>82</v>
      </c>
      <c r="E39" s="104" t="s">
        <v>82</v>
      </c>
      <c r="F39" s="104" t="s">
        <v>82</v>
      </c>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110</v>
      </c>
      <c r="C42" s="103" t="s">
        <v>82</v>
      </c>
      <c r="D42" s="103" t="s">
        <v>82</v>
      </c>
      <c r="E42" s="103" t="s">
        <v>82</v>
      </c>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111</v>
      </c>
      <c r="C43" s="103" t="s">
        <v>82</v>
      </c>
      <c r="D43" s="103" t="s">
        <v>82</v>
      </c>
      <c r="E43" s="103" t="s">
        <v>82</v>
      </c>
      <c r="F43" s="103" t="s">
        <v>82</v>
      </c>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c r="M44" s="25"/>
      <c r="N44" s="25"/>
      <c r="O44" s="25"/>
      <c r="P44" s="25"/>
      <c r="Q44" s="25"/>
      <c r="R44" s="25"/>
      <c r="S44" s="25"/>
      <c r="T44" s="77"/>
      <c r="U44" s="28"/>
      <c r="V44" s="28"/>
      <c r="W44" s="28"/>
      <c r="X44" s="28"/>
      <c r="Y44" s="28"/>
      <c r="Z44" s="28"/>
      <c r="AA44" s="28"/>
      <c r="AB44" s="28"/>
    </row>
    <row customHeight="1" ht="15.75" r="45">
      <c r="A45" s="35"/>
      <c r="B45" s="111" t="s">
        <v>112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=HYPERLINK("https://www.ofb.gouv.fr/la-continuite-ecologique-des-cours-deau", "La continuité écologique des cours d'eau")</f>
      </c>
      <c r="D47" s="86"/>
      <c r="E47" s="86"/>
      <c r="F47" s="87"/>
      <c r="G47" s="121" t="inlineStr">
        <is>
          <t/>
        </is>
      </c>
      <c r="H47" s="86"/>
      <c r="I47" s="86"/>
      <c r="J47" s="87"/>
      <c r="K47" s="115" t="s">
        <v>90</v>
      </c>
      <c r="L47" s="18"/>
      <c r="M47" s="137" t="str">
        <f>=HYPERLINK("file://ad.intra/dfs/COMMUNS/REGIONS/IDF/DR/05_CONNAISSANCE/ROE/04_Bilans", "Bilans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=HYPERLINK("https://professionnels.ofb.fr/fr/doc-dataviz/dataviz-mieux-connaitre-ouvrages-qui-jalonnent-nos-cours-deau", "Dataviz nationale")</f>
      </c>
      <c r="D48" s="8"/>
      <c r="E48" s="8"/>
      <c r="F48" s="18"/>
      <c r="G48" s="122" t="inlineStr">
        <is>
          <t/>
        </is>
      </c>
      <c r="H48" s="8"/>
      <c r="I48" s="8"/>
      <c r="J48" s="18"/>
      <c r="K48" s="23"/>
      <c r="L48" s="23"/>
      <c r="M48" s="137" t="str">
        <f>=HYPERLINK("https://professionnels.ofb.fr/fr/node/387", "La méthode ICE")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121</v>
      </c>
      <c r="D1" s="25"/>
      <c r="E1" s="25"/>
      <c r="F1" s="25"/>
      <c r="G1" s="25"/>
      <c r="H1" s="25"/>
      <c r="I1" s="26"/>
      <c r="J1" s="23"/>
      <c r="K1" s="23"/>
      <c r="L1" s="23"/>
      <c r="M1" s="27" t="str">
        <f>C1</f>
        <v>Observatoire national des étiages (ONDE)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122</v>
      </c>
      <c r="N6" s="40">
        <v>1.0</v>
      </c>
      <c r="O6" s="26"/>
      <c r="P6" s="41"/>
      <c r="Q6" s="42" t="s">
        <v>82</v>
      </c>
      <c r="R6" s="43"/>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123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124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125</v>
      </c>
      <c r="M11" s="68" t="s">
        <v>126</v>
      </c>
      <c r="N11" s="69" t="s">
        <v>127</v>
      </c>
      <c r="O11" s="26"/>
      <c r="P11" s="63"/>
      <c r="T11" s="57"/>
      <c r="U11" s="28"/>
      <c r="V11" s="28"/>
      <c r="W11" s="28"/>
      <c r="X11" s="28"/>
      <c r="Y11" s="28"/>
      <c r="Z11" s="28"/>
      <c r="AA11" s="28"/>
      <c r="AB11" s="28"/>
    </row>
    <row r="12">
      <c r="A12" s="35"/>
      <c r="B12" s="70" t="s">
        <v>61</v>
      </c>
      <c r="C12" s="71" t="s">
        <v>128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129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130</v>
      </c>
      <c r="D16" s="53"/>
      <c r="E16" s="53"/>
      <c r="F16" s="53"/>
      <c r="G16" s="53"/>
      <c r="H16" s="54"/>
      <c r="I16" s="63"/>
      <c r="J16" s="57"/>
      <c r="K16" s="35"/>
      <c r="L16" s="69" t="s">
        <v>131</v>
      </c>
      <c r="M16" s="25"/>
      <c r="N16" s="25"/>
      <c r="O16" s="77"/>
      <c r="P16" s="69" t="s">
        <v>132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133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134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135</v>
      </c>
      <c r="N29" s="25"/>
      <c r="O29" s="77"/>
      <c r="P29" s="138" t="str">
        <f>=HYPERLINK("http://www.onde.eaufrance.fr/", "Site officiel")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=HYPERLINK("https://hubeau.eaufrance.fr/page/api-ecoulement", "API Hubeau")</f>
      </c>
      <c r="Q30" s="8"/>
      <c r="R30" s="18"/>
      <c r="S30" s="119" t="inlineStr">
        <is>
          <t/>
        </is>
      </c>
      <c r="T30" s="92"/>
      <c r="U30" s="28"/>
      <c r="V30" s="28"/>
      <c r="W30" s="28"/>
      <c r="X30" s="28"/>
      <c r="Y30" s="28"/>
      <c r="Z30" s="28"/>
      <c r="AA30" s="28"/>
      <c r="AB30" s="28"/>
    </row>
    <row customHeight="1" ht="15.75" r="31">
      <c r="A31" s="35"/>
      <c r="B31" s="63"/>
      <c r="E31" s="30"/>
      <c r="F31" s="29"/>
      <c r="H31" s="57"/>
      <c r="I31" s="76" t="s">
        <v>140</v>
      </c>
      <c r="J31" s="77"/>
      <c r="K31" s="35"/>
      <c r="L31" s="55"/>
      <c r="M31" s="29"/>
      <c r="O31" s="57"/>
      <c r="P31" s="138" t="str">
        <f>=HYPERLINK("https://data.ofb.fr/catalogue/data-eaufrance/fre/catalog.search%23/metadata/1006fb89-6dfe-4063-b601-0c510ad31077", "Catalogue de données OFB")</f>
      </c>
      <c r="Q31" s="8"/>
      <c r="R31" s="18"/>
      <c r="S31" s="119" t="inlineStr">
        <is>
          <t/>
        </is>
      </c>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138" t="str">
        <f>=HYPERLINK("https://ofb-idf.github.io/PRR_ONDE/", "Tableau de bord interne (NE PAS DIFFUSER)")</f>
      </c>
      <c r="Q33" s="8"/>
      <c r="R33" s="18"/>
      <c r="S33" s="119" t="inlineStr">
        <is>
          <t/>
        </is>
      </c>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145</v>
      </c>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146</v>
      </c>
      <c r="C39" s="104"/>
      <c r="D39" s="104"/>
      <c r="E39" s="104"/>
      <c r="F39" s="104"/>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145</v>
      </c>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146</v>
      </c>
      <c r="C43" s="103" t="s">
        <v>82</v>
      </c>
      <c r="D43" s="103" t="s">
        <v>82</v>
      </c>
      <c r="E43" s="103" t="s">
        <v>82</v>
      </c>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147</v>
      </c>
      <c r="M44" s="25"/>
      <c r="N44" s="25"/>
      <c r="O44" s="25"/>
      <c r="P44" s="25"/>
      <c r="Q44" s="25"/>
      <c r="R44" s="25"/>
      <c r="S44" s="25"/>
      <c r="T44" s="77"/>
      <c r="U44" s="28"/>
      <c r="V44" s="28"/>
      <c r="W44" s="28"/>
      <c r="X44" s="28"/>
      <c r="Y44" s="28"/>
      <c r="Z44" s="28"/>
      <c r="AA44" s="28"/>
      <c r="AB44" s="28"/>
    </row>
    <row customHeight="1" ht="15.75" r="45">
      <c r="A45" s="35"/>
      <c r="B45" s="126" t="s">
        <v>148</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=HYPERLINK("file://ad.intra/dfs/COMMUNS/REGIONS/IDF/DR/05_CONNAISSANCE/ONDE/01_Documentation/ONDE_fiche%20technique.pdf", "Plaquette de présentation (Serveur DR)")</f>
      </c>
      <c r="D47" s="86"/>
      <c r="E47" s="86"/>
      <c r="F47" s="87"/>
      <c r="G47" s="114" t="inlineStr">
        <is>
          <t/>
        </is>
      </c>
      <c r="H47" s="86"/>
      <c r="I47" s="86"/>
      <c r="J47" s="87"/>
      <c r="K47" s="115" t="s">
        <v>90</v>
      </c>
      <c r="L47" s="18"/>
      <c r="M47" s="137" t="str">
        <f>=HYPERLINK("https://intranet.ofb.fr/gestion-quantitative-de-leau-et-des-secheresses", "Gestion quantitative de l'eau et sécheresses (intranet)")</f>
      </c>
      <c r="N47" s="8"/>
      <c r="O47" s="18"/>
      <c r="P47" s="122" t="inlineStr">
        <is>
          <t/>
        </is>
      </c>
      <c r="Q47" s="8"/>
      <c r="R47" s="8"/>
      <c r="S47" s="8"/>
      <c r="T47" s="18"/>
      <c r="U47" s="28"/>
      <c r="V47" s="28"/>
      <c r="W47" s="28"/>
      <c r="X47" s="28"/>
      <c r="Y47" s="28"/>
      <c r="Z47" s="28"/>
      <c r="AA47" s="28"/>
      <c r="AB47" s="28"/>
    </row>
    <row customHeight="1" ht="15.75" r="48">
      <c r="A48" s="23"/>
      <c r="B48" s="23"/>
      <c r="C48" s="137" t="str">
        <f>=HYPERLINK("https://www.ofb.gouv.fr/la-gestion-de-la-secheresse-en-8-questions-reponses", "La gestion de la sécheresse en 8 questions-réponses")</f>
      </c>
      <c r="D48" s="8"/>
      <c r="E48" s="8"/>
      <c r="F48" s="18"/>
      <c r="G48" s="122" t="inlineStr">
        <is>
          <t/>
        </is>
      </c>
      <c r="H48" s="8"/>
      <c r="I48" s="8"/>
      <c r="J48" s="18"/>
      <c r="K48" s="23"/>
      <c r="L48" s="23"/>
      <c r="M48" s="137" t="str">
        <f>=HYPERLINK("https://intranet.ofb.fr/sites/default/files/Ressources/Th%C3%A9matiques/s%C3%A9cheresse/Fiches%20techniques_manquedeau_faune%20aquatique.pdf", "Fiches de synthèse de l'impact du manque d'eau sur la biodiversité (intranet)")</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=HYPERLINK("https://professionnels.ofb.fr/fr/doc-dataviz/dataviz-lassechement-estival-cours-deau-metropole-2012-2022", "Dataviz nationale")</f>
      </c>
      <c r="D49" s="8"/>
      <c r="E49" s="8"/>
      <c r="F49" s="18"/>
      <c r="G49" s="122" t="inlineStr">
        <is>
          <t/>
        </is>
      </c>
      <c r="H49" s="8"/>
      <c r="I49" s="8"/>
      <c r="J49" s="18"/>
      <c r="K49" s="23"/>
      <c r="L49" s="23"/>
      <c r="M49" s="137" t="str">
        <f>=HYPERLINK("https://www.drieat.ile-de-france.developpement-durable.gouv.fr/bulletin-de-suivi-hydrologique-d-ile-de-france-r4864.html", "Bulletin de suivi hydrologique d'Île-de-France")</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160</v>
      </c>
      <c r="D1" s="25"/>
      <c r="E1" s="25"/>
      <c r="F1" s="25"/>
      <c r="G1" s="25"/>
      <c r="H1" s="25"/>
      <c r="I1" s="26"/>
      <c r="J1" s="23"/>
      <c r="K1" s="23"/>
      <c r="L1" s="23"/>
      <c r="M1" s="27" t="str">
        <f>C1</f>
        <v>Réseau Bécasse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161</v>
      </c>
      <c r="N6" s="127" t="s">
        <v>162</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163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164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165</v>
      </c>
      <c r="M11" s="68" t="s">
        <v>166</v>
      </c>
      <c r="N11" s="69" t="s">
        <v>167</v>
      </c>
      <c r="O11" s="26"/>
      <c r="P11" s="63"/>
      <c r="T11" s="57"/>
      <c r="U11" s="28"/>
      <c r="V11" s="28"/>
      <c r="W11" s="28"/>
      <c r="X11" s="28"/>
      <c r="Y11" s="28"/>
      <c r="Z11" s="28"/>
      <c r="AA11" s="28"/>
      <c r="AB11" s="28"/>
    </row>
    <row r="12">
      <c r="A12" s="35"/>
      <c r="B12" s="70" t="s">
        <v>61</v>
      </c>
      <c r="C12" s="71" t="s">
        <v>168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169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170</v>
      </c>
      <c r="D16" s="53"/>
      <c r="E16" s="53"/>
      <c r="F16" s="53"/>
      <c r="G16" s="53"/>
      <c r="H16" s="54"/>
      <c r="I16" s="63"/>
      <c r="J16" s="57"/>
      <c r="K16" s="35"/>
      <c r="L16" s="69" t="s">
        <v>171</v>
      </c>
      <c r="M16" s="25"/>
      <c r="N16" s="25"/>
      <c r="O16" s="77"/>
      <c r="P16" s="69" t="s">
        <v>172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173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128" t="s">
        <v>174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175</v>
      </c>
      <c r="N29" s="25"/>
      <c r="O29" s="77"/>
      <c r="P29" s="138" t="str">
        <f>=HYPERLINK("https://professionnels.ofb.fr/fr/node/1273", "Lettres d'information")</f>
      </c>
      <c r="Q29" s="8"/>
      <c r="R29" s="18"/>
      <c r="S29" s="12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t="inlineStr">
        <is>
          <t>Réunions annuelles du réseau</t>
        </is>
      </c>
      <c r="Q30" s="8"/>
      <c r="R30" s="18"/>
      <c r="S30" s="98"/>
      <c r="T30" s="92"/>
      <c r="U30" s="28"/>
      <c r="V30" s="28"/>
      <c r="W30" s="28"/>
      <c r="X30" s="28"/>
      <c r="Y30" s="28"/>
      <c r="Z30" s="28"/>
      <c r="AA30" s="28"/>
      <c r="AB30" s="28"/>
    </row>
    <row customHeight="1" ht="15.75" r="31">
      <c r="A31" s="35"/>
      <c r="B31" s="63"/>
      <c r="E31" s="30"/>
      <c r="F31" s="29"/>
      <c r="H31" s="57"/>
      <c r="I31" s="76" t="s">
        <v>179</v>
      </c>
      <c r="J31" s="77"/>
      <c r="K31" s="35"/>
      <c r="L31" s="55"/>
      <c r="M31" s="29"/>
      <c r="O31" s="57"/>
      <c r="P31" s="97" t="inlineStr">
        <is>
          <t>Cartes de répartition et estimations d'abondance</t>
        </is>
      </c>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t="inlineStr">
        <is>
          <t>Articles techniques</t>
        </is>
      </c>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t="s">
        <v>182</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t="s">
        <v>183</v>
      </c>
      <c r="C39" s="104" t="s">
        <v>82</v>
      </c>
      <c r="D39" s="104" t="s">
        <v>82</v>
      </c>
      <c r="E39" s="104" t="s">
        <v>82</v>
      </c>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t="s">
        <v>182</v>
      </c>
      <c r="C42" s="103"/>
      <c r="D42" s="103"/>
      <c r="E42" s="103"/>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t="s">
        <v>183</v>
      </c>
      <c r="C43" s="103"/>
      <c r="D43" s="103"/>
      <c r="E43" s="103"/>
      <c r="F43" s="103"/>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30" t="s">
        <v>185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=HYPERLINK("https://professionnels.ofb.fr/fr/reseau-becasse", "Réseau Bécasse")</f>
      </c>
      <c r="D47" s="86"/>
      <c r="E47" s="86"/>
      <c r="F47" s="87"/>
      <c r="G47" s="121" t="inlineStr">
        <is>
          <t/>
        </is>
      </c>
      <c r="H47" s="86"/>
      <c r="I47" s="86"/>
      <c r="J47" s="87"/>
      <c r="K47" s="115" t="s">
        <v>90</v>
      </c>
      <c r="L47" s="18"/>
      <c r="M47" s="137" t="str">
        <f>=HYPERLINK("file://ad.intra/dfs/COMMUNS/REGIONS/IDF/DR/05_CONNAISSANCE/Bécasse/", "Serveur DR")</f>
      </c>
      <c r="N47" s="8"/>
      <c r="O47" s="18"/>
      <c r="P47" s="131" t="inlineStr">
        <is>
          <t/>
        </is>
      </c>
      <c r="Q47" s="8"/>
      <c r="R47" s="8"/>
      <c r="S47" s="8"/>
      <c r="T47" s="18"/>
      <c r="U47" s="28"/>
      <c r="V47" s="28"/>
      <c r="W47" s="28"/>
      <c r="X47" s="28"/>
      <c r="Y47" s="28"/>
      <c r="Z47" s="28"/>
      <c r="AA47" s="28"/>
      <c r="AB47" s="28"/>
    </row>
    <row customHeight="1" ht="15.75" r="48">
      <c r="A48" s="23"/>
      <c r="B48" s="23"/>
      <c r="C48" s="137" t="str">
        <f>=HYPERLINK("https://professionnels.ofb.fr/fr/doc-fiches-especes/becasse-bois-scolopax-rusticola", "Fiche espèce")</f>
      </c>
      <c r="D48" s="8"/>
      <c r="E48" s="8"/>
      <c r="F48" s="18"/>
      <c r="G48" s="122" t="inlineStr">
        <is>
          <t/>
        </is>
      </c>
      <c r="H48" s="8"/>
      <c r="I48" s="8"/>
      <c r="J48" s="18"/>
      <c r="K48" s="23"/>
      <c r="L48" s="23"/>
      <c r="M48" s="137" t="str">
        <f>=HYPERLINK("https://drive.google.com/file/d/1PqClJnFQb2zpZGFF9P2s93YpivuMclmu/view", "Protocole de suivi Hivernage (capture et baguage)")</f>
      </c>
      <c r="N48" s="8"/>
      <c r="O48" s="18"/>
      <c r="P48" s="132" t="inlineStr">
        <is>
          <t/>
        </is>
      </c>
      <c r="Q48" s="8"/>
      <c r="R48" s="8"/>
      <c r="S48" s="8"/>
      <c r="T48" s="18"/>
      <c r="U48" s="28"/>
      <c r="V48" s="28"/>
      <c r="W48" s="28"/>
      <c r="X48" s="28"/>
      <c r="Y48" s="28"/>
      <c r="Z48" s="28"/>
      <c r="AA48" s="28"/>
      <c r="AB48" s="28"/>
    </row>
    <row customHeight="1" ht="15.75" r="49">
      <c r="A49" s="123">
        <v>45743.0</v>
      </c>
      <c r="B49" s="18"/>
      <c r="C49" s="139" t="str">
        <f>=HYPERLINK("https://inpn.mnhn.fr/docs/cahab/fiches/Becasse-desbois.pdf", "Cahiers d'Habitat Oiseaux")</f>
      </c>
      <c r="D49" s="8"/>
      <c r="E49" s="8"/>
      <c r="F49" s="18"/>
      <c r="G49" s="133" t="inlineStr">
        <is>
          <t/>
        </is>
      </c>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195</v>
      </c>
      <c r="D1" s="25"/>
      <c r="E1" s="25"/>
      <c r="F1" s="25"/>
      <c r="G1" s="25"/>
      <c r="H1" s="25"/>
      <c r="I1" s="26"/>
      <c r="J1" s="23"/>
      <c r="K1" s="23"/>
      <c r="L1" s="23"/>
      <c r="M1" s="27" t="str">
        <f>C1</f>
        <v>Réseau Loup/Lynx</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198</v>
      </c>
      <c r="M11" s="68" t="s">
        <v>199</v>
      </c>
      <c r="N11" s="69" t="s">
        <v>200</v>
      </c>
      <c r="O11" s="26"/>
      <c r="P11" s="63"/>
      <c r="T11" s="57"/>
      <c r="U11" s="28"/>
      <c r="V11" s="28"/>
      <c r="W11" s="28"/>
      <c r="X11" s="28"/>
      <c r="Y11" s="28"/>
      <c r="Z11" s="28"/>
      <c r="AA11" s="28"/>
      <c r="AB11" s="28"/>
    </row>
    <row r="12">
      <c r="A12" s="35"/>
      <c r="B12" s="70" t="s">
        <v>61</v>
      </c>
      <c r="C12" s="71" t="s">
        <v>201</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202</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203</v>
      </c>
      <c r="D16" s="53"/>
      <c r="E16" s="53"/>
      <c r="F16" s="53"/>
      <c r="G16" s="53"/>
      <c r="H16" s="54"/>
      <c r="I16" s="63"/>
      <c r="J16" s="57"/>
      <c r="K16" s="35"/>
      <c r="L16" s="69" t="s">
        <v>204</v>
      </c>
      <c r="M16" s="25"/>
      <c r="N16" s="25"/>
      <c r="O16" s="77"/>
      <c r="P16" s="69" t="s">
        <v>205</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207</v>
      </c>
      <c r="N29" s="25"/>
      <c r="O29" s="77"/>
      <c r="P29" s="138" t="str">
        <f>=HYPERLINK("https://www.loupfrance.fr/carte-des-indices-de-presence-transmis-au-reseau-loup-lynx/", "Carte des indices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210</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211</v>
      </c>
      <c r="M44" s="25"/>
      <c r="N44" s="25"/>
      <c r="O44" s="25"/>
      <c r="P44" s="25"/>
      <c r="Q44" s="25"/>
      <c r="R44" s="25"/>
      <c r="S44" s="25"/>
      <c r="T44" s="77"/>
      <c r="U44" s="28"/>
      <c r="V44" s="28"/>
      <c r="W44" s="28"/>
      <c r="X44" s="28"/>
      <c r="Y44" s="28"/>
      <c r="Z44" s="28"/>
      <c r="AA44" s="28"/>
      <c r="AB44" s="28"/>
    </row>
    <row customHeight="1" ht="15.75" r="45">
      <c r="A45" s="35"/>
      <c r="B45" s="111" t="s">
        <v>212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=HYPERLINK("https://www.loupfrance.fr/", "Site d'information")</f>
      </c>
      <c r="D47" s="86"/>
      <c r="E47" s="86"/>
      <c r="F47" s="87"/>
      <c r="G47" s="121" t="inlineStr">
        <is>
          <t/>
        </is>
      </c>
      <c r="H47" s="86"/>
      <c r="I47" s="86"/>
      <c r="J47" s="87"/>
      <c r="K47" s="115" t="s">
        <v>90</v>
      </c>
      <c r="L47" s="18"/>
      <c r="M47" s="137" t="str">
        <f>=HYPERLINK("file://ad.intra/dfs/COMMUNS/REGIONS/IDF/DR/05_CONNAISSANCE/Loup",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=HYPERLINK("https://agriculture.gouv.fr/plan-loup-un-nouveau-cadre-national-dactions-pour-renforcer-la-coexistence-du-loup-et-des-activites", "Plan loup")</f>
      </c>
      <c r="D48" s="8"/>
      <c r="E48" s="8"/>
      <c r="F48" s="18"/>
      <c r="G48" s="122" t="inlineStr">
        <is>
          <t/>
        </is>
      </c>
      <c r="H48" s="8"/>
      <c r="I48" s="8"/>
      <c r="J48" s="18"/>
      <c r="K48" s="23"/>
      <c r="L48" s="23"/>
      <c r="M48" s="137" t="str">
        <f>=HYPERLINK("file://ad.intra/dfs/COMMUNS/REGIONS/IDF/DR/05_CONNAISSANCE/Loup/Guide%20r%C3%A9flexe%20r%C3%A9seau%20Loup%20Lynx_DRIDF_v2.4.pdf", "Guide réflexe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220</v>
      </c>
      <c r="D1" s="25"/>
      <c r="E1" s="25"/>
      <c r="F1" s="25"/>
      <c r="G1" s="25"/>
      <c r="H1" s="25"/>
      <c r="I1" s="26"/>
      <c r="J1" s="23"/>
      <c r="K1" s="23"/>
      <c r="L1" s="23"/>
      <c r="M1" s="27" t="str">
        <f>C1</f>
        <v>Réseau Petits et Méso-Carnivores</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221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222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223</v>
      </c>
      <c r="M11" s="68" t="s">
        <v>62</v>
      </c>
      <c r="N11" s="69" t="s">
        <v>224</v>
      </c>
      <c r="O11" s="26"/>
      <c r="P11" s="63"/>
      <c r="T11" s="57"/>
      <c r="U11" s="28"/>
      <c r="V11" s="28"/>
      <c r="W11" s="28"/>
      <c r="X11" s="28"/>
      <c r="Y11" s="28"/>
      <c r="Z11" s="28"/>
      <c r="AA11" s="28"/>
      <c r="AB11" s="28"/>
    </row>
    <row r="12">
      <c r="A12" s="35"/>
      <c r="B12" s="70" t="s">
        <v>61</v>
      </c>
      <c r="C12" s="125" t="s">
        <v>225</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226</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227</v>
      </c>
      <c r="D16" s="53"/>
      <c r="E16" s="53"/>
      <c r="F16" s="53"/>
      <c r="G16" s="53"/>
      <c r="H16" s="54"/>
      <c r="I16" s="63"/>
      <c r="J16" s="57"/>
      <c r="K16" s="35"/>
      <c r="L16" s="69"/>
      <c r="M16" s="25"/>
      <c r="N16" s="25"/>
      <c r="O16" s="77"/>
      <c r="P16" s="69" t="s">
        <v>228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229</v>
      </c>
      <c r="N29" s="25"/>
      <c r="O29" s="77"/>
      <c r="P29" s="97" t="inlineStr">
        <is>
          <t>Articles de recherche</t>
        </is>
      </c>
      <c r="Q29" s="8"/>
      <c r="R29" s="18"/>
      <c r="S29" s="98"/>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=HYPERLINK("https://professionnels.ofb.fr/fr/node/1089", "Portail cartographique")</f>
      </c>
      <c r="Q30" s="8"/>
      <c r="R30" s="18"/>
      <c r="S30" s="119" t="inlineStr">
        <is>
          <t/>
        </is>
      </c>
      <c r="T30" s="92"/>
      <c r="U30" s="28"/>
      <c r="V30" s="28"/>
      <c r="W30" s="28"/>
      <c r="X30" s="28"/>
      <c r="Y30" s="28"/>
      <c r="Z30" s="28"/>
      <c r="AA30" s="28"/>
      <c r="AB30" s="28"/>
    </row>
    <row customHeight="1" ht="15.75" r="31">
      <c r="A31" s="35"/>
      <c r="B31" s="63"/>
      <c r="E31" s="30"/>
      <c r="F31" s="29"/>
      <c r="H31" s="57"/>
      <c r="I31" s="76"/>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233</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=HYPERLINK("https://professionnels.ofb.fr/fr/reseau-petits-meso-carnivores", "Réseau PMCC")</f>
      </c>
      <c r="D47" s="86"/>
      <c r="E47" s="86"/>
      <c r="F47" s="87"/>
      <c r="G47" s="121" t="inlineStr">
        <is>
          <t/>
        </is>
      </c>
      <c r="H47" s="86"/>
      <c r="I47" s="86"/>
      <c r="J47" s="87"/>
      <c r="K47" s="115" t="s">
        <v>90</v>
      </c>
      <c r="L47" s="18"/>
      <c r="M47" s="137" t="str">
        <f>=HYPERLINK("http://geo.ofb.fr/rezopmcc", "Rezo PMCC")</f>
      </c>
      <c r="N47" s="8"/>
      <c r="O47" s="18"/>
      <c r="P47" s="122" t="inlineStr">
        <is>
          <t/>
        </is>
      </c>
      <c r="Q47" s="8"/>
      <c r="R47" s="8"/>
      <c r="S47" s="8"/>
      <c r="T47" s="18"/>
      <c r="U47" s="28"/>
      <c r="V47" s="28"/>
      <c r="W47" s="28"/>
      <c r="X47" s="28"/>
      <c r="Y47" s="28"/>
      <c r="Z47" s="28"/>
      <c r="AA47" s="28"/>
      <c r="AB47" s="28"/>
    </row>
    <row customHeight="1" ht="15.75" r="48">
      <c r="A48" s="23"/>
      <c r="B48" s="23"/>
      <c r="C48" s="116"/>
      <c r="D48" s="8"/>
      <c r="E48" s="8"/>
      <c r="F48" s="18"/>
      <c r="G48" s="116"/>
      <c r="H48" s="8"/>
      <c r="I48" s="8"/>
      <c r="J48" s="18"/>
      <c r="K48" s="23"/>
      <c r="L48" s="23"/>
      <c r="M48" s="137" t="str">
        <f>=HYPERLINK("file://ad.intra/dfs/COMMUNS/REGIONS/IDF/DR/05_CONNAISSANCE/PMC",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239</v>
      </c>
      <c r="D1" s="25"/>
      <c r="E1" s="25"/>
      <c r="F1" s="25"/>
      <c r="G1" s="25"/>
      <c r="H1" s="25"/>
      <c r="I1" s="26"/>
      <c r="J1" s="23"/>
      <c r="K1" s="23"/>
      <c r="L1" s="23"/>
      <c r="M1" s="27" t="str">
        <f>C1</f>
        <v>Suivi du Chat forestier</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241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242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243</v>
      </c>
      <c r="M11" s="68" t="s">
        <v>244</v>
      </c>
      <c r="N11" s="69" t="s">
        <v>245</v>
      </c>
      <c r="O11" s="26"/>
      <c r="P11" s="63"/>
      <c r="T11" s="57"/>
      <c r="U11" s="28"/>
      <c r="V11" s="28"/>
      <c r="W11" s="28"/>
      <c r="X11" s="28"/>
      <c r="Y11" s="28"/>
      <c r="Z11" s="28"/>
      <c r="AA11" s="28"/>
      <c r="AB11" s="28"/>
    </row>
    <row r="12">
      <c r="A12" s="35"/>
      <c r="B12" s="70" t="s">
        <v>61</v>
      </c>
      <c r="C12" s="71" t="s">
        <v>246</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247</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248</v>
      </c>
      <c r="D16" s="53"/>
      <c r="E16" s="53"/>
      <c r="F16" s="53"/>
      <c r="G16" s="53"/>
      <c r="H16" s="54"/>
      <c r="I16" s="63"/>
      <c r="J16" s="57"/>
      <c r="K16" s="35"/>
      <c r="L16" s="69" t="s">
        <v>249</v>
      </c>
      <c r="M16" s="25"/>
      <c r="N16" s="25"/>
      <c r="O16" s="77"/>
      <c r="P16" s="69" t="s">
        <v>250</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252</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253</v>
      </c>
      <c r="N29" s="25"/>
      <c r="O29" s="77"/>
      <c r="P29" s="138" t="str">
        <f>=HYPERLINK("https://openobs.mnhn.fr/", "SINP national")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=HYPERLINK("https://geonature.arb-idf.fr/geonature/%23/synthese", "Géonat'IdF (CA: Etude Chat forestier) ")</f>
      </c>
      <c r="Q30" s="8"/>
      <c r="R30" s="18"/>
      <c r="S30" s="119" t="inlineStr">
        <is>
          <t/>
        </is>
      </c>
      <c r="T30" s="92"/>
      <c r="U30" s="28"/>
      <c r="V30" s="28"/>
      <c r="W30" s="28"/>
      <c r="X30" s="28"/>
      <c r="Y30" s="28"/>
      <c r="Z30" s="28"/>
      <c r="AA30" s="28"/>
      <c r="AB30" s="28"/>
    </row>
    <row customHeight="1" ht="15.75" r="31">
      <c r="A31" s="35"/>
      <c r="B31" s="63"/>
      <c r="E31" s="30"/>
      <c r="F31" s="29"/>
      <c r="H31" s="57"/>
      <c r="I31" s="76" t="s">
        <v>258</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=HYPERLINK("https://professionnels.ofb.fr/fr/doc-fiches-especes/chat-forestier-felis-silvestris-silvestris", "Fiche espèce")</f>
      </c>
      <c r="D47" s="86"/>
      <c r="E47" s="86"/>
      <c r="F47" s="87"/>
      <c r="G47" s="121" t="inlineStr">
        <is>
          <t/>
        </is>
      </c>
      <c r="H47" s="86"/>
      <c r="I47" s="86"/>
      <c r="J47" s="87"/>
      <c r="K47" s="115" t="s">
        <v>90</v>
      </c>
      <c r="L47" s="18"/>
      <c r="M47" s="137" t="str">
        <f>=HYPERLINK("https://ged.ofb.fr/share/page/site/etude-chat-forestier-idf/dashboard", "SiteAlfresco de l'étude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=HYPERLINK("https://oai-gem.ofb.fr/exl-php/document-affiche/ofb_recherche_oai/OUVRE_DOC/49974?fic=doc00073302.pdf", "Livret de présentation de l'étude IdF")</f>
      </c>
      <c r="D48" s="8"/>
      <c r="E48" s="8"/>
      <c r="F48" s="18"/>
      <c r="G48" s="122" t="inlineStr">
        <is>
          <t/>
        </is>
      </c>
      <c r="H48" s="8"/>
      <c r="I48" s="8"/>
      <c r="J48" s="18"/>
      <c r="K48" s="23"/>
      <c r="L48" s="23"/>
      <c r="M48" s="137" t="str">
        <f>=HYPERLINK("https://ged.ofb.fr/share/s/sY4zG36QS1aDJ34fKNlrhw", "Protocole")</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=HYPERLINK("https://www.youtube.com/watch?v=UopppCJfUHA", "Vidéo MNHN")</f>
      </c>
      <c r="D49" s="8"/>
      <c r="E49" s="8"/>
      <c r="F49" s="18"/>
      <c r="G49" s="122" t="inlineStr">
        <is>
          <t/>
        </is>
      </c>
      <c r="H49" s="8"/>
      <c r="I49" s="8"/>
      <c r="J49" s="18"/>
      <c r="K49" s="23"/>
      <c r="L49" s="23"/>
      <c r="M49" s="137" t="str">
        <f>=HYPERLINK("\\SVFCVIN1\DRIDF\05_CONNAISSANCE\PMC\Chat_Forestier%20", "Serveur DR")</f>
      </c>
      <c r="N49" s="8"/>
      <c r="O49" s="18"/>
      <c r="P49" s="116"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location="/synthese"/>
    <hyperlink ref="G47" r:id="rId3h"/>
    <hyperlink ref="P47" r:id="rId4h"/>
    <hyperlink ref="G48" r:id="rId5h"/>
    <hyperlink ref="P48" r:id="rId6h"/>
    <hyperlink ref="G49" r:id="rId7h"/>
  </hyperlinks>
  <printOptions/>
  <pageMargins bottom="0.07874015748031496" footer="0.0" header="0.0" left="0.07874015748031496" right="0.07874015748031496" top="0.07874015748031496"/>
  <pageSetup paperSize="9" orientation="portrait"/>
  <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268</v>
      </c>
      <c r="D1" s="25"/>
      <c r="E1" s="25"/>
      <c r="F1" s="25"/>
      <c r="G1" s="25"/>
      <c r="H1" s="25"/>
      <c r="I1" s="26"/>
      <c r="J1" s="23"/>
      <c r="K1" s="23"/>
      <c r="L1" s="23"/>
      <c r="M1" s="27" t="str">
        <f>C1</f>
        <v>Suivi du Castor d'Europe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134">
        <v>45689.0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269</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270</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271</v>
      </c>
      <c r="M11" s="68" t="s">
        <v>272</v>
      </c>
      <c r="N11" s="69" t="s">
        <v>273</v>
      </c>
      <c r="O11" s="26"/>
      <c r="P11" s="63"/>
      <c r="T11" s="57"/>
      <c r="U11" s="28"/>
      <c r="V11" s="28"/>
      <c r="W11" s="28"/>
      <c r="X11" s="28"/>
      <c r="Y11" s="28"/>
      <c r="Z11" s="28"/>
      <c r="AA11" s="28"/>
      <c r="AB11" s="28"/>
    </row>
    <row r="12">
      <c r="A12" s="35"/>
      <c r="B12" s="70" t="s">
        <v>61</v>
      </c>
      <c r="C12" s="71" t="s">
        <v>274</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275</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276</v>
      </c>
      <c r="D16" s="53"/>
      <c r="E16" s="53"/>
      <c r="F16" s="53"/>
      <c r="G16" s="53"/>
      <c r="H16" s="54"/>
      <c r="I16" s="63"/>
      <c r="J16" s="57"/>
      <c r="K16" s="35"/>
      <c r="L16" s="69" t="s">
        <v>277</v>
      </c>
      <c r="M16" s="25"/>
      <c r="N16" s="25"/>
      <c r="O16" s="77"/>
      <c r="P16" s="69" t="s">
        <v>278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279</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135" t="s">
        <v>280</v>
      </c>
      <c r="N29" s="25"/>
      <c r="O29" s="77"/>
      <c r="P29" s="138" t="str">
        <f>=HYPERLINK("https://carmen.carmencarto.fr/38/Castor.map", "Carte nationale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283</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284</v>
      </c>
      <c r="M44" s="25"/>
      <c r="N44" s="25"/>
      <c r="O44" s="25"/>
      <c r="P44" s="25"/>
      <c r="Q44" s="25"/>
      <c r="R44" s="25"/>
      <c r="S44" s="25"/>
      <c r="T44" s="77"/>
      <c r="U44" s="28"/>
      <c r="V44" s="28"/>
      <c r="W44" s="28"/>
      <c r="X44" s="28"/>
      <c r="Y44" s="28"/>
      <c r="Z44" s="28"/>
      <c r="AA44" s="28"/>
      <c r="AB44" s="28"/>
    </row>
    <row customHeight="1" ht="15.75" r="45">
      <c r="A45" s="35"/>
      <c r="B45" s="111" t="s">
        <v>285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=HYPERLINK("https://professionnels.ofb.fr/fr/reseau-castor", "Le réseau Castor")</f>
      </c>
      <c r="D47" s="86"/>
      <c r="E47" s="86"/>
      <c r="F47" s="87"/>
      <c r="G47" s="121" t="inlineStr">
        <is>
          <t/>
        </is>
      </c>
      <c r="H47" s="86"/>
      <c r="I47" s="86"/>
      <c r="J47" s="87"/>
      <c r="K47" s="115" t="s">
        <v>90</v>
      </c>
      <c r="L47" s="18"/>
      <c r="M47" s="137" t="str">
        <f>=HYPERLINK("https://ged.ofb.fr/share/page/site/dridf-rseau-partenarial-castor/dashboard", "Site du réseau castor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=HYPERLINK("https://professionnels.ofb.fr/fr/doc-fiches-especes/castor-deurope-castor-fiber", "Fiche espèce")</f>
      </c>
      <c r="D48" s="8"/>
      <c r="E48" s="8"/>
      <c r="F48" s="18"/>
      <c r="G48" s="122" t="inlineStr">
        <is>
          <t/>
        </is>
      </c>
      <c r="H48" s="8"/>
      <c r="I48" s="8"/>
      <c r="J48" s="18"/>
      <c r="K48" s="23"/>
      <c r="L48" s="23"/>
      <c r="M48" s="137" t="str">
        <f>=HYPERLINK("https://ged.ofb.fr/share/s/giB4EPFIRPmsQZiGFeYY0A", "Protocole")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37" t="str">
        <f>=HYPERLINK("http://geo.ofb.fr/rezopmcc", "Rezo PMCC")</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2025-03-31T20:21:57Z</dcterms:created>
  <cp:lastModifiedBy/>
</cp:coreProperties>
</file>