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filterPrivacy="1"/>
  <xr:revisionPtr revIDLastSave="0" documentId="8_{A8E12F38-1960-4BDC-88B8-DCFB080A7BA1}" xr6:coauthVersionLast="47" xr6:coauthVersionMax="47" xr10:uidLastSave="{00000000-0000-0000-0000-000000000000}"/>
  <bookViews>
    <workbookView xWindow="-120" yWindow="-120" windowWidth="24240" windowHeight="18240" tabRatio="622" activeTab="1" xr2:uid="{00000000-000D-0000-FFFF-FFFF00000000}"/>
  </bookViews>
  <sheets>
    <sheet name="TSS" sheetId="2" r:id="rId1"/>
    <sheet name="REPORTE FOTOGRAFICO" sheetId="1" r:id="rId2"/>
    <sheet name="Plano" sheetId="9" r:id="rId3"/>
    <sheet name="CALCULO POTENCIA TOTAL" sheetId="14" r:id="rId4"/>
    <sheet name="PROPUESTO" sheetId="11" r:id="rId5"/>
  </sheets>
  <definedNames>
    <definedName name="_xlnm.Print_Area" localSheetId="2">Plano!$A$1:$L$177</definedName>
    <definedName name="_xlnm.Print_Area" localSheetId="4">PROPUESTO!$A$1:$G$8</definedName>
    <definedName name="_xlnm.Print_Area" localSheetId="1">'REPORTE FOTOGRAFICO'!$A$1:$C$26</definedName>
    <definedName name="_xlnm.Print_Area" localSheetId="0">TSS!$A$1:$AQ$191</definedName>
    <definedName name="_xlnm.Print_Titles" localSheetId="2">Plano!$1:$9</definedName>
    <definedName name="_xlnm.Print_Titles" localSheetId="1">'REPORTE FOTOGRAFICO'!$1:$1</definedName>
    <definedName name="_xlnm.Print_Titles" localSheetId="0">TSS!$1:$7</definedName>
  </definedNames>
  <calcPr calcId="181029"/>
  <fileRecoveryPr autoRecover="0"/>
  <extLst>
    <ext xmlns:x14="http://schemas.microsoft.com/office/spreadsheetml/2009/9/main" uri="{79F54976-1DA5-4618-B147-4CDE4B953A38}">
      <x14:workbookPr defaultImageDpi="150" discardImageEditData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14" l="1"/>
  <c r="F15" i="14"/>
  <c r="F14" i="14"/>
  <c r="F13" i="14"/>
  <c r="F12" i="14"/>
  <c r="F11" i="14"/>
  <c r="F10" i="14"/>
  <c r="D9" i="9" l="1"/>
  <c r="D16" i="14" l="1"/>
  <c r="E16" i="14" s="1"/>
  <c r="G16" i="14" s="1"/>
  <c r="D15" i="14"/>
  <c r="E15" i="14" s="1"/>
  <c r="G15" i="14" s="1"/>
  <c r="D14" i="14"/>
  <c r="E14" i="14" s="1"/>
  <c r="G14" i="14" s="1"/>
  <c r="D13" i="14"/>
  <c r="E13" i="14" s="1"/>
  <c r="G13" i="14" s="1"/>
  <c r="D12" i="14"/>
  <c r="E12" i="14" s="1"/>
  <c r="G12" i="14" s="1"/>
  <c r="D11" i="14"/>
  <c r="E11" i="14" s="1"/>
  <c r="G11" i="14" s="1"/>
  <c r="D10" i="14"/>
  <c r="E10" i="14" s="1"/>
  <c r="G10" i="14" s="1"/>
  <c r="F103" i="2" l="1"/>
  <c r="F79" i="2" l="1"/>
  <c r="F78" i="2"/>
  <c r="AL70" i="2"/>
  <c r="AJ70" i="2"/>
  <c r="X69" i="2"/>
  <c r="F146" i="2"/>
  <c r="F145" i="2"/>
  <c r="AL137" i="2"/>
  <c r="AJ137" i="2"/>
  <c r="X136" i="2"/>
  <c r="F125" i="2"/>
  <c r="F124" i="2"/>
  <c r="AL116" i="2"/>
  <c r="AJ116" i="2"/>
  <c r="X115" i="2"/>
  <c r="X92" i="2"/>
  <c r="AN70" i="2" l="1"/>
  <c r="AN68" i="2" s="1"/>
  <c r="AN137" i="2"/>
  <c r="AN135" i="2" s="1"/>
  <c r="AN116" i="2"/>
  <c r="AN114" i="2" s="1"/>
  <c r="F104" i="2" l="1"/>
  <c r="AL93" i="2"/>
  <c r="AJ93" i="2"/>
  <c r="AN93" i="2" l="1"/>
  <c r="AN91" i="2" s="1"/>
  <c r="A1" i="1" l="1"/>
  <c r="C3" i="9" l="1"/>
  <c r="C4" i="1" l="1"/>
</calcChain>
</file>

<file path=xl/sharedStrings.xml><?xml version="1.0" encoding="utf-8"?>
<sst xmlns="http://schemas.openxmlformats.org/spreadsheetml/2006/main" count="507" uniqueCount="191">
  <si>
    <t>0 - DATOS GENERALES</t>
  </si>
  <si>
    <t>Fecha de Inspección</t>
  </si>
  <si>
    <t>dd/mm/yy</t>
  </si>
  <si>
    <t>Acceso:</t>
  </si>
  <si>
    <t>Lugar de recojo de llaves 1:</t>
  </si>
  <si>
    <t>Nombre de Site</t>
  </si>
  <si>
    <t>Ubicación:</t>
  </si>
  <si>
    <t>Lugar de recojo de llaves 2:</t>
  </si>
  <si>
    <t xml:space="preserve">1 -  ENERGIA </t>
  </si>
  <si>
    <t>Potencia Contratada:</t>
  </si>
  <si>
    <t>Kw</t>
  </si>
  <si>
    <t>N° de Suministro:</t>
  </si>
  <si>
    <t>Potencia Consumida</t>
  </si>
  <si>
    <t>Concesionaria:</t>
  </si>
  <si>
    <t>OBSERVACIONES GENERALES:</t>
  </si>
  <si>
    <t>RECOMENDACIONES GENERALES:</t>
  </si>
  <si>
    <t>1.1 - Existe medidor de energia:</t>
  </si>
  <si>
    <t>Si:</t>
  </si>
  <si>
    <t>X</t>
  </si>
  <si>
    <t>No:</t>
  </si>
  <si>
    <t>Monofasico:</t>
  </si>
  <si>
    <t>Trifasico:</t>
  </si>
  <si>
    <t>Observación:</t>
  </si>
  <si>
    <t>Imax medidor:</t>
  </si>
  <si>
    <t>Observacion:</t>
  </si>
  <si>
    <t>Tension Fase-Fase (Voltios)</t>
  </si>
  <si>
    <t>V R-S:</t>
  </si>
  <si>
    <t>V S-T:</t>
  </si>
  <si>
    <t>V R-T:</t>
  </si>
  <si>
    <t>Intensidad de corriente (Amp)</t>
  </si>
  <si>
    <t>I R:</t>
  </si>
  <si>
    <t>I S:</t>
  </si>
  <si>
    <t>I T:</t>
  </si>
  <si>
    <t>Seccion de cable de acometida:</t>
  </si>
  <si>
    <t>mm2</t>
  </si>
  <si>
    <t>Interruptor general (capacidad ITM)</t>
  </si>
  <si>
    <t>AMP</t>
  </si>
  <si>
    <t>Seccion de cable de Medidor a ITM</t>
  </si>
  <si>
    <t>Medición de Entrada en AC</t>
  </si>
  <si>
    <t>Tensión Fase-tierra (Voltios)</t>
  </si>
  <si>
    <t>V R-t:</t>
  </si>
  <si>
    <t>V S-t:</t>
  </si>
  <si>
    <t>V T-t:</t>
  </si>
  <si>
    <t>Rectificador:</t>
  </si>
  <si>
    <t>Cantidad:</t>
  </si>
  <si>
    <t>Tipo / Marca:</t>
  </si>
  <si>
    <t>Capacidad:</t>
  </si>
  <si>
    <t>Cantidad de ITMS:</t>
  </si>
  <si>
    <t>Capacidad Instalada:</t>
  </si>
  <si>
    <t>Amp</t>
  </si>
  <si>
    <t>Mediciones en la salida DC</t>
  </si>
  <si>
    <t>I - DC:</t>
  </si>
  <si>
    <t>A</t>
  </si>
  <si>
    <t>V - DC:</t>
  </si>
  <si>
    <t>NOTA: valores tomados con pinza amperimetrica</t>
  </si>
  <si>
    <t>Módulo x</t>
  </si>
  <si>
    <t>W</t>
  </si>
  <si>
    <t>Cantidad de modulos instalados:</t>
  </si>
  <si>
    <t>Observación :</t>
  </si>
  <si>
    <t>Filosofia N+1</t>
  </si>
  <si>
    <t>Breaker Utilizados:</t>
  </si>
  <si>
    <t>Breaker de baterías:</t>
  </si>
  <si>
    <t>Espacios disponibles:</t>
  </si>
  <si>
    <t>Bancos de baterías</t>
  </si>
  <si>
    <t>Si</t>
  </si>
  <si>
    <t>No</t>
  </si>
  <si>
    <t>Espacios para colocar # baterías:</t>
  </si>
  <si>
    <t>BB</t>
  </si>
  <si>
    <t>ó</t>
  </si>
  <si>
    <t>-</t>
  </si>
  <si>
    <t>Celdas</t>
  </si>
  <si>
    <t># de Bancos de baterías:</t>
  </si>
  <si>
    <t>AH</t>
  </si>
  <si>
    <t>Marca:</t>
  </si>
  <si>
    <t>Autonomia Actual:</t>
  </si>
  <si>
    <t>HRS</t>
  </si>
  <si>
    <t>Año Baterias:</t>
  </si>
  <si>
    <t>Factor:</t>
  </si>
  <si>
    <t>Autonomia afectada:</t>
  </si>
  <si>
    <t>Observaciones:</t>
  </si>
  <si>
    <t xml:space="preserve">INFORME FOTOGRAFICO DE ENERGÍA    </t>
  </si>
  <si>
    <t xml:space="preserve">Supervisor:
</t>
  </si>
  <si>
    <r>
      <rPr>
        <b/>
        <sz val="9"/>
        <rFont val="Arial"/>
        <family val="2"/>
        <charset val="134"/>
      </rPr>
      <t>Fecha deVisita:</t>
    </r>
  </si>
  <si>
    <t>Dirección del sitio:</t>
  </si>
  <si>
    <r>
      <rPr>
        <b/>
        <sz val="9"/>
        <rFont val="Arial"/>
        <family val="2"/>
        <charset val="134"/>
      </rPr>
      <t>Site Code:</t>
    </r>
  </si>
  <si>
    <r>
      <rPr>
        <b/>
        <sz val="9"/>
        <rFont val="Arial"/>
        <family val="2"/>
        <charset val="134"/>
      </rPr>
      <t xml:space="preserve">Tipo de Obra:
</t>
    </r>
    <r>
      <rPr>
        <b/>
        <sz val="10"/>
        <color rgb="FF000099"/>
        <rFont val="Arial"/>
        <family val="2"/>
        <charset val="134"/>
      </rPr>
      <t>TSS</t>
    </r>
  </si>
  <si>
    <t>ITEM</t>
  </si>
  <si>
    <t>DETALLE</t>
  </si>
  <si>
    <t xml:space="preserve">1φ </t>
  </si>
  <si>
    <t xml:space="preserve">2φ </t>
  </si>
  <si>
    <t xml:space="preserve">3φ </t>
  </si>
  <si>
    <t>CARGA FINAL PROYECTADA</t>
  </si>
  <si>
    <t>Carga Proyectada DC:</t>
  </si>
  <si>
    <t>KW</t>
  </si>
  <si>
    <t>AIRE ACONDICIONADO</t>
  </si>
  <si>
    <t>TONELAJE</t>
  </si>
  <si>
    <t>Grupo Electrogeno</t>
  </si>
  <si>
    <t>CALIBRE</t>
  </si>
  <si>
    <t>MM2</t>
  </si>
  <si>
    <t>Carga  AC:</t>
  </si>
  <si>
    <t xml:space="preserve">VI.- FOTOS PANOMARICAS DEL SITE: </t>
  </si>
  <si>
    <t>AA 1</t>
  </si>
  <si>
    <t>3 TN</t>
  </si>
  <si>
    <t>POTENCIA  24 KW</t>
  </si>
  <si>
    <t>1.7 - AIRE ACONDICIONADO // SALA DE EQUIPOS Y DATOS</t>
  </si>
  <si>
    <t>1.8 - GRUPO ELECTROGENO</t>
  </si>
  <si>
    <t>1.3 - Existe TD: TABLERO DE DISTRIBUCION SALA DE EQUIPOS</t>
  </si>
  <si>
    <t>HUAWEI</t>
  </si>
  <si>
    <t>CARRIER</t>
  </si>
  <si>
    <t xml:space="preserve">1.4 - RECTIFICADOR: HUAWEI 24 KW </t>
  </si>
  <si>
    <t>OUTDOOR</t>
  </si>
  <si>
    <t>ELTEK</t>
  </si>
  <si>
    <t>CALCULO DE POTENCIA TOTAL DE LOS CUADROS DE FUERZA</t>
  </si>
  <si>
    <t xml:space="preserve">TARIFA: </t>
  </si>
  <si>
    <t>Tipo de distribución</t>
  </si>
  <si>
    <t>FUSIBLE</t>
  </si>
  <si>
    <t>Seccion de cable de UPS a ITM</t>
  </si>
  <si>
    <r>
      <rPr>
        <sz val="10"/>
        <color rgb="FF000000"/>
        <rFont val="Times New Roman"/>
        <family val="1"/>
      </rPr>
      <t>Estado de puerta</t>
    </r>
    <r>
      <rPr>
        <sz val="8"/>
        <color theme="1"/>
        <rFont val="Calibri"/>
        <family val="2"/>
      </rPr>
      <t xml:space="preserve"> (pintura, corrosion, etc)</t>
    </r>
  </si>
  <si>
    <t>Bueno:</t>
  </si>
  <si>
    <t>Regular:</t>
  </si>
  <si>
    <t>Malo:</t>
  </si>
  <si>
    <t>Estado de Bisagras de puerta</t>
  </si>
  <si>
    <t>Estado de chapa de puerta</t>
  </si>
  <si>
    <t>Condiciones T.E. (resumen)</t>
  </si>
  <si>
    <t>Medición de Entrada en DC</t>
  </si>
  <si>
    <t>Tension DC</t>
  </si>
  <si>
    <t>Plano A</t>
  </si>
  <si>
    <t>Plano B</t>
  </si>
  <si>
    <t>I(-)</t>
  </si>
  <si>
    <t>L1</t>
  </si>
  <si>
    <t>Breaker existentes y espacios disponibles  en Tablero:</t>
  </si>
  <si>
    <t>PLANO A</t>
  </si>
  <si>
    <t>Cantidad</t>
  </si>
  <si>
    <t>Detalles</t>
  </si>
  <si>
    <t>Tipo</t>
  </si>
  <si>
    <t>N° Fases</t>
  </si>
  <si>
    <t>(A)</t>
  </si>
  <si>
    <t>Observación</t>
  </si>
  <si>
    <t>HAY PINES DIPONIBLES PARA CARGAS</t>
  </si>
  <si>
    <t>PLANO B</t>
  </si>
  <si>
    <r>
      <t>HAY PINES DIPONIBLES PARA CARGAS.</t>
    </r>
    <r>
      <rPr>
        <b/>
        <sz val="11"/>
        <color rgb="FF0033CC"/>
        <rFont val="Calibri"/>
        <family val="2"/>
        <scheme val="minor"/>
      </rPr>
      <t xml:space="preserve"> 2 PINES LIBRES EN AMBAS FUENTES</t>
    </r>
  </si>
  <si>
    <t>INFORME TSS - ENERGIA // PROYECTO SWITCHES ZTE</t>
  </si>
  <si>
    <t>1.6 - Existe Tablero TD CONTINUA 48v</t>
  </si>
  <si>
    <t>re1</t>
  </si>
  <si>
    <t xml:space="preserve">1.3 - RECTIFICADOR 2: ELTEK  </t>
  </si>
  <si>
    <t xml:space="preserve">1.3 - RECTIFICADOR 3: ELTEK  </t>
  </si>
  <si>
    <t xml:space="preserve"> </t>
  </si>
  <si>
    <t>CARACTERISTICAS DE MODULOS</t>
  </si>
  <si>
    <t>Nº SUMINISTRO</t>
  </si>
  <si>
    <t>% RECARGA DE BB</t>
  </si>
  <si>
    <t>POTENCIA TOTAL (KW)</t>
  </si>
  <si>
    <t>POTENCIA RECT +POTENCIA RECARGA BAT  KW</t>
  </si>
  <si>
    <t>1.2 -  TABLERO PDP</t>
  </si>
  <si>
    <t>FOTOS ADICIONALES</t>
  </si>
  <si>
    <t>GABINETE TRANSMISION</t>
  </si>
  <si>
    <t>POTENCIA AA OUTDOOR</t>
  </si>
  <si>
    <t xml:space="preserve">MONOFASICO  BT5B </t>
  </si>
  <si>
    <t>TABLERO PDP 220VAC</t>
  </si>
  <si>
    <t>BT5B</t>
  </si>
  <si>
    <t>POTENCIA RECARGA DE BATERIAS 
RECT 24 KW</t>
  </si>
  <si>
    <t>POTENCIA RECT  24 KW</t>
  </si>
  <si>
    <t>POTENCIA AA (KW) OUTDOOR</t>
  </si>
  <si>
    <t>REQ 3077</t>
  </si>
  <si>
    <t>SITE PROGRESO CASTILLA TP6170</t>
  </si>
  <si>
    <t>SITE PROGRESO CASTILLLA TP6170</t>
  </si>
  <si>
    <t>1.3 - RECTIFICADOR 1: ELTEK 16KW</t>
  </si>
  <si>
    <t>NARADA</t>
  </si>
  <si>
    <t>RECIBO SITE PROGRESO CASTILLA</t>
  </si>
  <si>
    <t>CAJA DE MEDIDOR DE PROGRESO CASTILLA</t>
  </si>
  <si>
    <t>RECTIFICADOR ELTEK  16KW</t>
  </si>
  <si>
    <t xml:space="preserve">5816240
</t>
  </si>
  <si>
    <t>ECNOSA</t>
  </si>
  <si>
    <t>Av. Grau 408 Sec. Castilla</t>
  </si>
  <si>
    <t>POTENCIA CONTRATADA
 (ECNOSA)</t>
  </si>
  <si>
    <t>7KW</t>
  </si>
  <si>
    <t>CAJA DE SUMINISTRO # 5816240</t>
  </si>
  <si>
    <t>3MR 3Kw--1MR 2Kw</t>
  </si>
  <si>
    <t>PANEL DE CONTROL 54V -- 72Amp</t>
  </si>
  <si>
    <t>BATERIAS RECT ELTEK 16KW</t>
  </si>
  <si>
    <t>Vista Panoramica 02 BB 170Ah</t>
  </si>
  <si>
    <t>ETIQUETA DE BATERIA NARADA</t>
  </si>
  <si>
    <t>VOLTAJE RS 227.4V</t>
  </si>
  <si>
    <t>AMPERAJE L1: 25</t>
  </si>
  <si>
    <t>AMPERAJE L2: 21.7</t>
  </si>
  <si>
    <t>GAB APAGADO</t>
  </si>
  <si>
    <t xml:space="preserve">POTENCIA DEL RECT HUAWEI 16 KW--1 BB DE 150 </t>
  </si>
  <si>
    <t>SE REQUIERE INCREMENTO DE POTENCIA</t>
  </si>
  <si>
    <t>SE REQUIERE CAMBIO DEL TABLERO MDP, PDP. SE REQUIERE CAMBIO DEL CABLEADO ELECTRICO DESDE LA CAJA DE LA CONCESIONARIA HASTA EL MDP, PDP Y EL RECTIFICADOR.</t>
  </si>
  <si>
    <t>SE REQUIERE DESMONTAJE DE 01 BTS ULTRASITE</t>
  </si>
  <si>
    <t>SE REQUIERE LA INSTALACION DE 01 GABINETE SPLIT BATERY CON 2 BB 200AH.</t>
  </si>
  <si>
    <r>
      <t>PROPUESTA</t>
    </r>
    <r>
      <rPr>
        <b/>
        <sz val="10"/>
        <color rgb="FF000000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20"/>
        <color rgb="FF0000FF"/>
        <rFont val="Calibri"/>
        <family val="2"/>
        <scheme val="minor"/>
      </rPr>
      <t xml:space="preserve">REQ 3077 OT 16996 
INCREMENTO DE POTENCIA                                                                                  </t>
    </r>
    <r>
      <rPr>
        <b/>
        <sz val="10"/>
        <color rgb="FF000000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</si>
</sst>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;@"/>
  </numFmts>
  <fonts count="67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Franklin Gothic Book"/>
      <family val="2"/>
    </font>
    <font>
      <b/>
      <sz val="10"/>
      <color rgb="FF000000"/>
      <name val="Times New Roman"/>
      <family val="1"/>
    </font>
    <font>
      <b/>
      <sz val="10"/>
      <color rgb="FF0033CC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name val="Arial"/>
      <family val="2"/>
      <charset val="134"/>
    </font>
    <font>
      <sz val="14"/>
      <color rgb="FF000000"/>
      <name val="Times New Roman"/>
      <family val="1"/>
    </font>
    <font>
      <b/>
      <sz val="14"/>
      <color rgb="FF000099"/>
      <name val="Arial"/>
      <family val="2"/>
      <charset val="134"/>
    </font>
    <font>
      <b/>
      <sz val="9"/>
      <name val="Arial"/>
      <family val="2"/>
      <charset val="134"/>
    </font>
    <font>
      <b/>
      <sz val="10"/>
      <color rgb="FF0033CC"/>
      <name val="Arial"/>
      <family val="2"/>
    </font>
    <font>
      <b/>
      <sz val="10"/>
      <color rgb="FF000000"/>
      <name val="Arial"/>
      <family val="2"/>
      <charset val="134"/>
    </font>
    <font>
      <b/>
      <sz val="10"/>
      <name val="Arial"/>
      <family val="2"/>
      <charset val="134"/>
    </font>
    <font>
      <b/>
      <sz val="9"/>
      <color rgb="FF000000"/>
      <name val="Arial"/>
      <family val="2"/>
    </font>
    <font>
      <b/>
      <sz val="9"/>
      <name val="Arial"/>
      <family val="2"/>
    </font>
    <font>
      <sz val="10"/>
      <color theme="0" tint="-0.249977111117893"/>
      <name val="Times New Roman"/>
      <family val="1"/>
    </font>
    <font>
      <sz val="10"/>
      <color theme="0" tint="-0.34998626667073579"/>
      <name val="Times New Roman"/>
      <family val="1"/>
    </font>
    <font>
      <sz val="10"/>
      <color theme="0" tint="-0.34998626667073579"/>
      <name val="Times New Roman"/>
      <family val="1"/>
    </font>
    <font>
      <b/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1"/>
      <color rgb="FF0033CC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9"/>
      <color theme="0" tint="-0.34998626667073579"/>
      <name val="Arial"/>
      <family val="2"/>
    </font>
    <font>
      <b/>
      <sz val="9"/>
      <color rgb="FFFF0000"/>
      <name val="Arial"/>
      <family val="2"/>
    </font>
    <font>
      <sz val="10"/>
      <name val="Arial"/>
      <family val="2"/>
    </font>
    <font>
      <b/>
      <sz val="10"/>
      <color rgb="FF000099"/>
      <name val="Arial"/>
      <family val="2"/>
      <charset val="134"/>
    </font>
    <font>
      <b/>
      <sz val="11"/>
      <color rgb="FFFF0000"/>
      <name val="Calibri"/>
      <family val="2"/>
      <scheme val="minor"/>
    </font>
    <font>
      <b/>
      <sz val="11"/>
      <color rgb="FF0033CC"/>
      <name val="Calibri"/>
      <family val="2"/>
      <scheme val="minor"/>
    </font>
    <font>
      <sz val="10"/>
      <name val="Times New Roman"/>
      <family val="1"/>
    </font>
    <font>
      <sz val="11"/>
      <color theme="3" tint="-0.249977111117893"/>
      <name val="Calibri"/>
      <family val="2"/>
      <scheme val="minor"/>
    </font>
    <font>
      <sz val="10"/>
      <color theme="0"/>
      <name val="Times New Roman"/>
      <family val="1"/>
    </font>
    <font>
      <sz val="10"/>
      <color theme="1"/>
      <name val="Times New Roman"/>
      <family val="1"/>
    </font>
    <font>
      <b/>
      <sz val="10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Tahoma"/>
      <family val="2"/>
    </font>
    <font>
      <sz val="11"/>
      <color theme="1"/>
      <name val="Tahoma"/>
      <family val="2"/>
    </font>
    <font>
      <b/>
      <sz val="22"/>
      <name val="Tahoma"/>
      <family val="2"/>
    </font>
    <font>
      <b/>
      <sz val="14"/>
      <name val="Tahoma"/>
      <family val="2"/>
    </font>
    <font>
      <sz val="9"/>
      <name val="Tahoma"/>
      <family val="2"/>
    </font>
    <font>
      <b/>
      <sz val="12"/>
      <name val="Tahoma"/>
      <family val="2"/>
    </font>
    <font>
      <b/>
      <sz val="10"/>
      <name val="Tahoma"/>
      <family val="2"/>
    </font>
    <font>
      <b/>
      <sz val="20"/>
      <color rgb="FF000000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B050"/>
      <name val="Calibri"/>
      <family val="2"/>
      <scheme val="minor"/>
    </font>
    <font>
      <b/>
      <sz val="14"/>
      <color rgb="FF000000"/>
      <name val="Arial"/>
      <family val="2"/>
    </font>
    <font>
      <b/>
      <sz val="10"/>
      <color rgb="FF000000"/>
      <name val="Calibri"/>
      <family val="2"/>
      <scheme val="minor"/>
    </font>
    <font>
      <b/>
      <sz val="20"/>
      <color rgb="FF0000FF"/>
      <name val="Calibri"/>
      <family val="2"/>
      <scheme val="minor"/>
    </font>
    <font>
      <b/>
      <sz val="10"/>
      <color rgb="FF0000FF"/>
      <name val="Franklin Gothic Book"/>
      <family val="2"/>
    </font>
    <font>
      <sz val="8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2"/>
      <color theme="1"/>
      <name val="Arial"/>
      <family val="2"/>
    </font>
    <font>
      <u/>
      <sz val="10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9" fontId="10" fillId="0" borderId="0" applyFont="0" applyFill="0" applyBorder="0" applyAlignment="0" applyProtection="0"/>
    <xf numFmtId="0" fontId="36" fillId="0" borderId="0"/>
    <xf numFmtId="0" fontId="10" fillId="0" borderId="0"/>
    <xf numFmtId="0" fontId="36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2" fillId="0" borderId="0"/>
  </cellStyleXfs>
  <cellXfs count="261">
    <xf numFmtId="0" fontId="0" fillId="2" borderId="0" xfId="0" applyFill="1" applyBorder="1" applyAlignment="1">
      <alignment horizontal="left" vertical="top"/>
    </xf>
    <xf numFmtId="0" fontId="7" fillId="3" borderId="2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left" vertical="top" wrapText="1"/>
    </xf>
    <xf numFmtId="0" fontId="0" fillId="2" borderId="14" xfId="0" applyFill="1" applyBorder="1" applyAlignment="1">
      <alignment horizontal="left" vertical="top" wrapText="1"/>
    </xf>
    <xf numFmtId="165" fontId="16" fillId="2" borderId="17" xfId="0" applyNumberFormat="1" applyFont="1" applyFill="1" applyBorder="1" applyAlignment="1">
      <alignment horizontal="left" vertical="top" wrapText="1"/>
    </xf>
    <xf numFmtId="0" fontId="15" fillId="2" borderId="18" xfId="0" applyFont="1" applyFill="1" applyBorder="1" applyAlignment="1">
      <alignment horizontal="left" vertical="top" wrapText="1"/>
    </xf>
    <xf numFmtId="0" fontId="0" fillId="2" borderId="19" xfId="0" applyFill="1" applyBorder="1" applyAlignment="1">
      <alignment horizontal="left" vertical="top" wrapText="1"/>
    </xf>
    <xf numFmtId="0" fontId="17" fillId="2" borderId="19" xfId="0" applyFont="1" applyFill="1" applyBorder="1" applyAlignment="1">
      <alignment horizontal="left" vertical="top" wrapText="1"/>
    </xf>
    <xf numFmtId="0" fontId="21" fillId="0" borderId="0" xfId="0" applyFont="1"/>
    <xf numFmtId="0" fontId="23" fillId="0" borderId="0" xfId="0" applyFont="1"/>
    <xf numFmtId="0" fontId="0" fillId="0" borderId="0" xfId="0"/>
    <xf numFmtId="0" fontId="24" fillId="6" borderId="0" xfId="0" applyFont="1" applyFill="1"/>
    <xf numFmtId="0" fontId="25" fillId="6" borderId="0" xfId="0" applyFont="1" applyFill="1"/>
    <xf numFmtId="0" fontId="10" fillId="0" borderId="0" xfId="0" applyFont="1"/>
    <xf numFmtId="0" fontId="27" fillId="6" borderId="0" xfId="0" applyFont="1" applyFill="1"/>
    <xf numFmtId="0" fontId="28" fillId="6" borderId="0" xfId="0" applyFont="1" applyFill="1"/>
    <xf numFmtId="0" fontId="11" fillId="0" borderId="0" xfId="0" applyFont="1"/>
    <xf numFmtId="0" fontId="29" fillId="6" borderId="0" xfId="0" applyFont="1" applyFill="1"/>
    <xf numFmtId="0" fontId="26" fillId="0" borderId="2" xfId="0" applyFont="1" applyBorder="1" applyAlignment="1">
      <alignment horizontal="center"/>
    </xf>
    <xf numFmtId="0" fontId="0" fillId="0" borderId="0" xfId="0" applyBorder="1"/>
    <xf numFmtId="0" fontId="26" fillId="0" borderId="0" xfId="0" applyFont="1" applyBorder="1" applyAlignment="1"/>
    <xf numFmtId="0" fontId="9" fillId="0" borderId="0" xfId="0" applyFont="1" applyBorder="1" applyAlignment="1"/>
    <xf numFmtId="0" fontId="10" fillId="0" borderId="0" xfId="0" applyFont="1" applyBorder="1"/>
    <xf numFmtId="0" fontId="21" fillId="0" borderId="6" xfId="0" applyFont="1" applyBorder="1"/>
    <xf numFmtId="0" fontId="21" fillId="0" borderId="7" xfId="0" applyFont="1" applyBorder="1"/>
    <xf numFmtId="0" fontId="33" fillId="0" borderId="0" xfId="0" applyFont="1"/>
    <xf numFmtId="0" fontId="26" fillId="0" borderId="0" xfId="0" applyFont="1"/>
    <xf numFmtId="0" fontId="34" fillId="0" borderId="0" xfId="2" applyFont="1" applyFill="1" applyAlignment="1">
      <alignment horizontal="center"/>
    </xf>
    <xf numFmtId="0" fontId="35" fillId="0" borderId="0" xfId="2" applyFont="1" applyFill="1" applyAlignment="1">
      <alignment horizontal="center"/>
    </xf>
    <xf numFmtId="0" fontId="26" fillId="0" borderId="0" xfId="0" applyFont="1" applyBorder="1" applyAlignment="1">
      <alignment horizontal="center"/>
    </xf>
    <xf numFmtId="0" fontId="40" fillId="0" borderId="0" xfId="0" applyFont="1"/>
    <xf numFmtId="0" fontId="0" fillId="2" borderId="0" xfId="0" applyFill="1" applyBorder="1" applyAlignment="1">
      <alignment horizontal="left" vertical="top"/>
    </xf>
    <xf numFmtId="0" fontId="22" fillId="0" borderId="0" xfId="0" applyFont="1"/>
    <xf numFmtId="0" fontId="0" fillId="0" borderId="0" xfId="0"/>
    <xf numFmtId="0" fontId="10" fillId="0" borderId="0" xfId="0" applyFont="1"/>
    <xf numFmtId="0" fontId="11" fillId="0" borderId="0" xfId="0" applyFont="1"/>
    <xf numFmtId="0" fontId="29" fillId="6" borderId="0" xfId="0" applyFont="1" applyFill="1"/>
    <xf numFmtId="0" fontId="0" fillId="0" borderId="0" xfId="0" applyBorder="1"/>
    <xf numFmtId="0" fontId="26" fillId="0" borderId="22" xfId="0" applyFont="1" applyBorder="1" applyAlignment="1">
      <alignment horizontal="center"/>
    </xf>
    <xf numFmtId="0" fontId="41" fillId="6" borderId="0" xfId="0" applyFont="1" applyFill="1"/>
    <xf numFmtId="0" fontId="0" fillId="2" borderId="0" xfId="0" applyFill="1" applyBorder="1" applyAlignment="1">
      <alignment horizontal="left" vertical="top"/>
    </xf>
    <xf numFmtId="0" fontId="43" fillId="0" borderId="0" xfId="0" applyFont="1"/>
    <xf numFmtId="0" fontId="45" fillId="0" borderId="0" xfId="0" applyFont="1" applyFill="1" applyAlignment="1">
      <alignment vertical="center" wrapText="1"/>
    </xf>
    <xf numFmtId="0" fontId="0" fillId="8" borderId="0" xfId="0" applyFill="1"/>
    <xf numFmtId="0" fontId="24" fillId="8" borderId="0" xfId="0" applyFont="1" applyFill="1" applyAlignment="1"/>
    <xf numFmtId="0" fontId="24" fillId="6" borderId="0" xfId="0" applyFont="1" applyFill="1" applyAlignment="1"/>
    <xf numFmtId="0" fontId="26" fillId="7" borderId="4" xfId="0" applyFont="1" applyFill="1" applyBorder="1" applyAlignment="1">
      <alignment horizontal="left"/>
    </xf>
    <xf numFmtId="0" fontId="46" fillId="0" borderId="0" xfId="4" applyFont="1"/>
    <xf numFmtId="0" fontId="47" fillId="0" borderId="0" xfId="5" applyFont="1"/>
    <xf numFmtId="0" fontId="48" fillId="0" borderId="0" xfId="4" applyFont="1" applyAlignment="1">
      <alignment vertical="center"/>
    </xf>
    <xf numFmtId="0" fontId="46" fillId="0" borderId="0" xfId="4" applyFont="1" applyBorder="1"/>
    <xf numFmtId="0" fontId="50" fillId="0" borderId="0" xfId="4" applyFont="1" applyBorder="1"/>
    <xf numFmtId="0" fontId="46" fillId="0" borderId="0" xfId="4" applyFont="1" applyAlignment="1">
      <alignment vertical="center"/>
    </xf>
    <xf numFmtId="0" fontId="26" fillId="7" borderId="3" xfId="0" applyFont="1" applyFill="1" applyBorder="1" applyAlignment="1">
      <alignment horizontal="left"/>
    </xf>
    <xf numFmtId="0" fontId="0" fillId="7" borderId="0" xfId="0" applyFill="1"/>
    <xf numFmtId="0" fontId="8" fillId="0" borderId="0" xfId="0" applyFont="1"/>
    <xf numFmtId="0" fontId="8" fillId="2" borderId="2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left"/>
    </xf>
    <xf numFmtId="0" fontId="26" fillId="8" borderId="4" xfId="0" applyFont="1" applyFill="1" applyBorder="1" applyAlignment="1">
      <alignment horizontal="left"/>
    </xf>
    <xf numFmtId="0" fontId="0" fillId="2" borderId="0" xfId="0" applyFill="1" applyBorder="1" applyAlignment="1">
      <alignment horizontal="left" vertical="top"/>
    </xf>
    <xf numFmtId="0" fontId="0" fillId="2" borderId="0" xfId="0" applyFill="1" applyBorder="1" applyAlignment="1">
      <alignment vertical="top"/>
    </xf>
    <xf numFmtId="0" fontId="0" fillId="2" borderId="0" xfId="0" applyFill="1" applyAlignment="1">
      <alignment vertical="top"/>
    </xf>
    <xf numFmtId="0" fontId="0" fillId="0" borderId="0" xfId="0" applyFill="1"/>
    <xf numFmtId="0" fontId="32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6" fillId="0" borderId="3" xfId="0" applyFont="1" applyBorder="1" applyAlignment="1"/>
    <xf numFmtId="0" fontId="26" fillId="0" borderId="5" xfId="0" applyFont="1" applyBorder="1" applyAlignment="1"/>
    <xf numFmtId="0" fontId="52" fillId="0" borderId="34" xfId="4" applyFont="1" applyBorder="1" applyAlignment="1">
      <alignment horizontal="center" vertical="center"/>
    </xf>
    <xf numFmtId="0" fontId="0" fillId="2" borderId="0" xfId="0" applyFill="1" applyBorder="1" applyAlignment="1">
      <alignment horizontal="left" vertical="top"/>
    </xf>
    <xf numFmtId="0" fontId="26" fillId="0" borderId="3" xfId="0" applyFont="1" applyFill="1" applyBorder="1" applyAlignment="1">
      <alignment horizontal="left"/>
    </xf>
    <xf numFmtId="0" fontId="26" fillId="0" borderId="4" xfId="0" applyFont="1" applyFill="1" applyBorder="1" applyAlignment="1">
      <alignment horizontal="left"/>
    </xf>
    <xf numFmtId="0" fontId="26" fillId="0" borderId="0" xfId="0" applyFont="1" applyBorder="1" applyAlignment="1">
      <alignment horizontal="center"/>
    </xf>
    <xf numFmtId="0" fontId="0" fillId="2" borderId="0" xfId="0" applyFill="1" applyBorder="1" applyAlignment="1">
      <alignment horizontal="left" vertical="top"/>
    </xf>
    <xf numFmtId="0" fontId="51" fillId="9" borderId="29" xfId="5" applyFont="1" applyFill="1" applyBorder="1" applyAlignment="1">
      <alignment vertical="center"/>
    </xf>
    <xf numFmtId="0" fontId="51" fillId="9" borderId="30" xfId="5" applyFont="1" applyFill="1" applyBorder="1" applyAlignment="1">
      <alignment vertical="center"/>
    </xf>
    <xf numFmtId="0" fontId="32" fillId="7" borderId="3" xfId="0" applyFont="1" applyFill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0" fillId="2" borderId="0" xfId="0" applyFill="1" applyBorder="1" applyAlignment="1">
      <alignment horizontal="left" vertical="top"/>
    </xf>
    <xf numFmtId="0" fontId="55" fillId="7" borderId="3" xfId="0" applyFont="1" applyFill="1" applyBorder="1" applyAlignment="1">
      <alignment horizontal="left"/>
    </xf>
    <xf numFmtId="0" fontId="20" fillId="2" borderId="4" xfId="0" applyFont="1" applyFill="1" applyBorder="1" applyAlignment="1">
      <alignment horizontal="left" vertical="top" wrapText="1"/>
    </xf>
    <xf numFmtId="0" fontId="20" fillId="8" borderId="4" xfId="0" applyFont="1" applyFill="1" applyBorder="1" applyAlignment="1">
      <alignment horizontal="left" vertical="top" wrapText="1"/>
    </xf>
    <xf numFmtId="0" fontId="20" fillId="8" borderId="5" xfId="0" applyFont="1" applyFill="1" applyBorder="1" applyAlignment="1">
      <alignment horizontal="left" vertical="top" wrapText="1"/>
    </xf>
    <xf numFmtId="0" fontId="26" fillId="0" borderId="2" xfId="0" applyFont="1" applyBorder="1" applyAlignment="1">
      <alignment horizontal="center"/>
    </xf>
    <xf numFmtId="0" fontId="26" fillId="0" borderId="4" xfId="0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18" fillId="2" borderId="2" xfId="0" applyFont="1" applyFill="1" applyBorder="1" applyAlignment="1">
      <alignment vertical="top" wrapText="1"/>
    </xf>
    <xf numFmtId="0" fontId="10" fillId="0" borderId="0" xfId="3" applyAlignment="1">
      <alignment horizontal="left" vertical="top"/>
    </xf>
    <xf numFmtId="0" fontId="0" fillId="2" borderId="0" xfId="0" applyFill="1" applyAlignment="1">
      <alignment horizontal="left" vertical="top"/>
    </xf>
    <xf numFmtId="0" fontId="26" fillId="0" borderId="2" xfId="0" applyFont="1" applyBorder="1" applyAlignment="1">
      <alignment horizontal="center"/>
    </xf>
    <xf numFmtId="0" fontId="26" fillId="0" borderId="4" xfId="0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26" fillId="0" borderId="5" xfId="0" applyFont="1" applyBorder="1" applyAlignment="1">
      <alignment horizontal="left"/>
    </xf>
    <xf numFmtId="0" fontId="26" fillId="0" borderId="4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26" fillId="0" borderId="5" xfId="0" applyFont="1" applyBorder="1" applyAlignment="1">
      <alignment horizontal="left"/>
    </xf>
    <xf numFmtId="0" fontId="26" fillId="0" borderId="0" xfId="0" applyFont="1" applyAlignment="1">
      <alignment horizontal="center"/>
    </xf>
    <xf numFmtId="0" fontId="0" fillId="0" borderId="36" xfId="0" applyBorder="1"/>
    <xf numFmtId="0" fontId="0" fillId="0" borderId="0" xfId="0" applyAlignment="1">
      <alignment horizontal="center"/>
    </xf>
    <xf numFmtId="0" fontId="10" fillId="2" borderId="0" xfId="0" applyFont="1" applyFill="1" applyAlignment="1">
      <alignment vertical="top"/>
    </xf>
    <xf numFmtId="0" fontId="55" fillId="0" borderId="3" xfId="0" applyFont="1" applyFill="1" applyBorder="1" applyAlignment="1">
      <alignment horizontal="left"/>
    </xf>
    <xf numFmtId="0" fontId="32" fillId="0" borderId="3" xfId="0" applyFont="1" applyFill="1" applyBorder="1" applyAlignment="1">
      <alignment horizontal="left"/>
    </xf>
    <xf numFmtId="0" fontId="26" fillId="0" borderId="5" xfId="0" applyFont="1" applyFill="1" applyBorder="1" applyAlignment="1">
      <alignment horizontal="left"/>
    </xf>
    <xf numFmtId="0" fontId="2" fillId="0" borderId="0" xfId="9"/>
    <xf numFmtId="0" fontId="62" fillId="11" borderId="2" xfId="9" applyFont="1" applyFill="1" applyBorder="1" applyAlignment="1">
      <alignment horizontal="center" vertical="center"/>
    </xf>
    <xf numFmtId="0" fontId="63" fillId="0" borderId="2" xfId="9" applyFont="1" applyBorder="1" applyAlignment="1">
      <alignment horizontal="center"/>
    </xf>
    <xf numFmtId="0" fontId="62" fillId="11" borderId="2" xfId="9" applyFont="1" applyFill="1" applyBorder="1" applyAlignment="1">
      <alignment horizontal="center" vertical="center" wrapText="1"/>
    </xf>
    <xf numFmtId="2" fontId="2" fillId="0" borderId="2" xfId="9" applyNumberFormat="1" applyBorder="1" applyAlignment="1">
      <alignment horizontal="center" vertical="center"/>
    </xf>
    <xf numFmtId="0" fontId="2" fillId="0" borderId="2" xfId="9" applyBorder="1" applyAlignment="1">
      <alignment horizontal="center" vertical="center"/>
    </xf>
    <xf numFmtId="0" fontId="64" fillId="11" borderId="2" xfId="9" applyFont="1" applyFill="1" applyBorder="1" applyAlignment="1">
      <alignment horizontal="center" vertical="center" wrapText="1"/>
    </xf>
    <xf numFmtId="0" fontId="61" fillId="11" borderId="2" xfId="9" applyFont="1" applyFill="1" applyBorder="1" applyAlignment="1">
      <alignment horizontal="center" vertical="center" wrapText="1"/>
    </xf>
    <xf numFmtId="9" fontId="65" fillId="7" borderId="2" xfId="9" applyNumberFormat="1" applyFont="1" applyFill="1" applyBorder="1" applyAlignment="1">
      <alignment horizontal="center"/>
    </xf>
    <xf numFmtId="0" fontId="65" fillId="7" borderId="2" xfId="9" applyFont="1" applyFill="1" applyBorder="1" applyAlignment="1">
      <alignment horizontal="center" vertical="center"/>
    </xf>
    <xf numFmtId="9" fontId="65" fillId="0" borderId="2" xfId="9" applyNumberFormat="1" applyFont="1" applyBorder="1" applyAlignment="1">
      <alignment horizontal="center"/>
    </xf>
    <xf numFmtId="0" fontId="65" fillId="0" borderId="2" xfId="9" applyFont="1" applyBorder="1" applyAlignment="1">
      <alignment horizontal="center" vertical="center"/>
    </xf>
    <xf numFmtId="2" fontId="65" fillId="7" borderId="2" xfId="9" applyNumberFormat="1" applyFont="1" applyFill="1" applyBorder="1" applyAlignment="1">
      <alignment horizontal="center" vertical="center"/>
    </xf>
    <xf numFmtId="2" fontId="65" fillId="8" borderId="2" xfId="9" applyNumberFormat="1" applyFont="1" applyFill="1" applyBorder="1" applyAlignment="1">
      <alignment horizontal="center" vertical="center"/>
    </xf>
    <xf numFmtId="2" fontId="65" fillId="0" borderId="2" xfId="9" applyNumberFormat="1" applyFont="1" applyBorder="1" applyAlignment="1">
      <alignment horizontal="center" vertical="center"/>
    </xf>
    <xf numFmtId="0" fontId="66" fillId="0" borderId="0" xfId="0" applyFont="1"/>
    <xf numFmtId="0" fontId="26" fillId="0" borderId="4" xfId="0" applyFont="1" applyFill="1" applyBorder="1" applyAlignment="1">
      <alignment horizontal="left"/>
    </xf>
    <xf numFmtId="0" fontId="52" fillId="12" borderId="0" xfId="4" applyFont="1" applyFill="1" applyBorder="1" applyAlignment="1">
      <alignment horizontal="center" vertical="center"/>
    </xf>
    <xf numFmtId="0" fontId="46" fillId="12" borderId="0" xfId="4" applyFont="1" applyFill="1" applyAlignment="1">
      <alignment vertical="center"/>
    </xf>
    <xf numFmtId="0" fontId="47" fillId="12" borderId="0" xfId="5" applyFont="1" applyFill="1"/>
    <xf numFmtId="0" fontId="52" fillId="12" borderId="23" xfId="4" applyFont="1" applyFill="1" applyBorder="1" applyAlignment="1">
      <alignment vertical="center" wrapText="1"/>
    </xf>
    <xf numFmtId="0" fontId="52" fillId="12" borderId="0" xfId="4" applyFont="1" applyFill="1" applyBorder="1" applyAlignment="1">
      <alignment vertical="center" wrapText="1"/>
    </xf>
    <xf numFmtId="0" fontId="46" fillId="12" borderId="0" xfId="4" applyFont="1" applyFill="1"/>
    <xf numFmtId="0" fontId="23" fillId="0" borderId="0" xfId="0" applyFont="1" applyFill="1"/>
    <xf numFmtId="2" fontId="26" fillId="0" borderId="3" xfId="0" applyNumberFormat="1" applyFont="1" applyBorder="1" applyAlignment="1">
      <alignment horizontal="center"/>
    </xf>
    <xf numFmtId="2" fontId="26" fillId="0" borderId="5" xfId="0" applyNumberFormat="1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26" fillId="0" borderId="5" xfId="0" applyFont="1" applyBorder="1" applyAlignment="1">
      <alignment horizontal="center"/>
    </xf>
    <xf numFmtId="0" fontId="26" fillId="0" borderId="4" xfId="0" applyFont="1" applyBorder="1" applyAlignment="1">
      <alignment horizontal="center"/>
    </xf>
    <xf numFmtId="0" fontId="26" fillId="0" borderId="6" xfId="0" applyFont="1" applyBorder="1" applyAlignment="1">
      <alignment horizontal="center"/>
    </xf>
    <xf numFmtId="0" fontId="26" fillId="0" borderId="8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32" fillId="0" borderId="3" xfId="0" applyFont="1" applyBorder="1" applyAlignment="1">
      <alignment horizontal="center"/>
    </xf>
    <xf numFmtId="0" fontId="32" fillId="0" borderId="4" xfId="0" applyFont="1" applyBorder="1" applyAlignment="1">
      <alignment horizontal="center"/>
    </xf>
    <xf numFmtId="0" fontId="32" fillId="0" borderId="5" xfId="0" applyFont="1" applyBorder="1" applyAlignment="1">
      <alignment horizontal="center"/>
    </xf>
    <xf numFmtId="1" fontId="26" fillId="0" borderId="3" xfId="0" applyNumberFormat="1" applyFont="1" applyBorder="1" applyAlignment="1">
      <alignment horizontal="center"/>
    </xf>
    <xf numFmtId="1" fontId="26" fillId="0" borderId="4" xfId="0" applyNumberFormat="1" applyFont="1" applyBorder="1" applyAlignment="1">
      <alignment horizontal="center"/>
    </xf>
    <xf numFmtId="1" fontId="26" fillId="0" borderId="5" xfId="0" applyNumberFormat="1" applyFont="1" applyBorder="1" applyAlignment="1">
      <alignment horizontal="center"/>
    </xf>
    <xf numFmtId="0" fontId="42" fillId="8" borderId="0" xfId="0" applyFont="1" applyFill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26" fillId="0" borderId="3" xfId="0" applyFont="1" applyFill="1" applyBorder="1" applyAlignment="1">
      <alignment horizontal="center"/>
    </xf>
    <xf numFmtId="0" fontId="26" fillId="0" borderId="5" xfId="0" applyFont="1" applyFill="1" applyBorder="1" applyAlignment="1">
      <alignment horizontal="center"/>
    </xf>
    <xf numFmtId="0" fontId="42" fillId="8" borderId="1" xfId="0" applyFont="1" applyFill="1" applyBorder="1" applyAlignment="1">
      <alignment horizontal="center"/>
    </xf>
    <xf numFmtId="164" fontId="26" fillId="0" borderId="3" xfId="0" applyNumberFormat="1" applyFont="1" applyBorder="1" applyAlignment="1">
      <alignment horizontal="center"/>
    </xf>
    <xf numFmtId="164" fontId="26" fillId="0" borderId="4" xfId="0" applyNumberFormat="1" applyFont="1" applyBorder="1" applyAlignment="1">
      <alignment horizontal="center"/>
    </xf>
    <xf numFmtId="164" fontId="26" fillId="0" borderId="5" xfId="0" applyNumberFormat="1" applyFont="1" applyBorder="1" applyAlignment="1">
      <alignment horizontal="center"/>
    </xf>
    <xf numFmtId="0" fontId="39" fillId="0" borderId="3" xfId="0" applyFont="1" applyBorder="1" applyAlignment="1">
      <alignment horizontal="left"/>
    </xf>
    <xf numFmtId="0" fontId="39" fillId="0" borderId="4" xfId="0" applyFont="1" applyBorder="1" applyAlignment="1">
      <alignment horizontal="left"/>
    </xf>
    <xf numFmtId="0" fontId="39" fillId="0" borderId="5" xfId="0" applyFont="1" applyBorder="1" applyAlignment="1">
      <alignment horizontal="left"/>
    </xf>
    <xf numFmtId="0" fontId="31" fillId="0" borderId="3" xfId="0" applyFont="1" applyBorder="1" applyAlignment="1">
      <alignment horizontal="left"/>
    </xf>
    <xf numFmtId="0" fontId="31" fillId="0" borderId="4" xfId="0" applyFont="1" applyBorder="1" applyAlignment="1">
      <alignment horizontal="left"/>
    </xf>
    <xf numFmtId="0" fontId="31" fillId="0" borderId="5" xfId="0" applyFont="1" applyBorder="1" applyAlignment="1">
      <alignment horizontal="left"/>
    </xf>
    <xf numFmtId="0" fontId="26" fillId="5" borderId="3" xfId="0" applyFont="1" applyFill="1" applyBorder="1" applyAlignment="1">
      <alignment horizontal="left"/>
    </xf>
    <xf numFmtId="0" fontId="26" fillId="5" borderId="4" xfId="0" applyFont="1" applyFill="1" applyBorder="1" applyAlignment="1">
      <alignment horizontal="left"/>
    </xf>
    <xf numFmtId="0" fontId="26" fillId="5" borderId="5" xfId="0" applyFont="1" applyFill="1" applyBorder="1" applyAlignment="1">
      <alignment horizontal="left"/>
    </xf>
    <xf numFmtId="0" fontId="11" fillId="0" borderId="0" xfId="0" applyFont="1" applyAlignment="1">
      <alignment horizontal="center"/>
    </xf>
    <xf numFmtId="0" fontId="26" fillId="5" borderId="2" xfId="0" applyFont="1" applyFill="1" applyBorder="1" applyAlignment="1">
      <alignment horizontal="center"/>
    </xf>
    <xf numFmtId="0" fontId="26" fillId="0" borderId="3" xfId="0" applyFont="1" applyFill="1" applyBorder="1" applyAlignment="1">
      <alignment horizontal="left"/>
    </xf>
    <xf numFmtId="0" fontId="26" fillId="0" borderId="4" xfId="0" applyFont="1" applyFill="1" applyBorder="1" applyAlignment="1">
      <alignment horizontal="left"/>
    </xf>
    <xf numFmtId="0" fontId="26" fillId="0" borderId="5" xfId="0" applyFont="1" applyFill="1" applyBorder="1" applyAlignment="1">
      <alignment horizontal="left"/>
    </xf>
    <xf numFmtId="14" fontId="26" fillId="0" borderId="2" xfId="0" applyNumberFormat="1" applyFont="1" applyFill="1" applyBorder="1" applyAlignment="1">
      <alignment horizontal="center"/>
    </xf>
    <xf numFmtId="0" fontId="26" fillId="0" borderId="3" xfId="0" applyFont="1" applyBorder="1" applyAlignment="1">
      <alignment horizontal="center" wrapText="1"/>
    </xf>
    <xf numFmtId="2" fontId="26" fillId="0" borderId="3" xfId="0" applyNumberFormat="1" applyFont="1" applyFill="1" applyBorder="1" applyAlignment="1">
      <alignment horizontal="center"/>
    </xf>
    <xf numFmtId="2" fontId="26" fillId="0" borderId="4" xfId="0" applyNumberFormat="1" applyFont="1" applyFill="1" applyBorder="1" applyAlignment="1">
      <alignment horizontal="center"/>
    </xf>
    <xf numFmtId="2" fontId="26" fillId="0" borderId="5" xfId="0" applyNumberFormat="1" applyFont="1" applyFill="1" applyBorder="1" applyAlignment="1">
      <alignment horizontal="center"/>
    </xf>
    <xf numFmtId="0" fontId="32" fillId="7" borderId="3" xfId="0" applyFont="1" applyFill="1" applyBorder="1" applyAlignment="1">
      <alignment horizontal="center" wrapText="1"/>
    </xf>
    <xf numFmtId="0" fontId="32" fillId="7" borderId="4" xfId="0" applyFont="1" applyFill="1" applyBorder="1" applyAlignment="1">
      <alignment horizontal="center" wrapText="1"/>
    </xf>
    <xf numFmtId="0" fontId="32" fillId="7" borderId="5" xfId="0" applyFont="1" applyFill="1" applyBorder="1" applyAlignment="1">
      <alignment horizontal="center" wrapText="1"/>
    </xf>
    <xf numFmtId="0" fontId="26" fillId="5" borderId="2" xfId="0" applyFont="1" applyFill="1" applyBorder="1" applyAlignment="1">
      <alignment horizontal="left"/>
    </xf>
    <xf numFmtId="9" fontId="26" fillId="0" borderId="3" xfId="1" applyFont="1" applyFill="1" applyBorder="1" applyAlignment="1">
      <alignment horizontal="center"/>
    </xf>
    <xf numFmtId="9" fontId="26" fillId="0" borderId="4" xfId="1" applyFont="1" applyFill="1" applyBorder="1" applyAlignment="1">
      <alignment horizontal="center"/>
    </xf>
    <xf numFmtId="9" fontId="26" fillId="0" borderId="5" xfId="1" applyFont="1" applyFill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26" fillId="0" borderId="5" xfId="0" applyFont="1" applyBorder="1" applyAlignment="1">
      <alignment horizontal="left"/>
    </xf>
    <xf numFmtId="0" fontId="45" fillId="0" borderId="24" xfId="0" applyFont="1" applyFill="1" applyBorder="1" applyAlignment="1">
      <alignment horizontal="center" vertical="center" wrapText="1"/>
    </xf>
    <xf numFmtId="0" fontId="45" fillId="0" borderId="25" xfId="0" applyFont="1" applyFill="1" applyBorder="1" applyAlignment="1">
      <alignment horizontal="center" vertical="center" wrapText="1"/>
    </xf>
    <xf numFmtId="0" fontId="45" fillId="0" borderId="26" xfId="0" applyFont="1" applyFill="1" applyBorder="1" applyAlignment="1">
      <alignment horizontal="center" vertical="center" wrapText="1"/>
    </xf>
    <xf numFmtId="0" fontId="45" fillId="0" borderId="27" xfId="0" applyFont="1" applyFill="1" applyBorder="1" applyAlignment="1">
      <alignment horizontal="center" vertical="center" wrapText="1"/>
    </xf>
    <xf numFmtId="0" fontId="45" fillId="0" borderId="0" xfId="0" applyFont="1" applyFill="1" applyAlignment="1">
      <alignment horizontal="center" vertical="center" wrapText="1"/>
    </xf>
    <xf numFmtId="0" fontId="45" fillId="0" borderId="28" xfId="0" applyFont="1" applyFill="1" applyBorder="1" applyAlignment="1">
      <alignment horizontal="center" vertical="center" wrapText="1"/>
    </xf>
    <xf numFmtId="0" fontId="45" fillId="0" borderId="29" xfId="0" applyFont="1" applyFill="1" applyBorder="1" applyAlignment="1">
      <alignment horizontal="center" vertical="center" wrapText="1"/>
    </xf>
    <xf numFmtId="0" fontId="45" fillId="0" borderId="30" xfId="0" applyFont="1" applyFill="1" applyBorder="1" applyAlignment="1">
      <alignment horizontal="center" vertical="center" wrapText="1"/>
    </xf>
    <xf numFmtId="0" fontId="45" fillId="0" borderId="31" xfId="0" applyFont="1" applyFill="1" applyBorder="1" applyAlignment="1">
      <alignment horizontal="center" vertical="center" wrapText="1"/>
    </xf>
    <xf numFmtId="0" fontId="45" fillId="0" borderId="25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center" vertical="center"/>
    </xf>
    <xf numFmtId="0" fontId="45" fillId="0" borderId="30" xfId="0" applyFont="1" applyFill="1" applyBorder="1" applyAlignment="1">
      <alignment horizontal="center" vertical="center"/>
    </xf>
    <xf numFmtId="0" fontId="30" fillId="0" borderId="3" xfId="0" applyFont="1" applyBorder="1" applyAlignment="1">
      <alignment horizontal="center"/>
    </xf>
    <xf numFmtId="0" fontId="30" fillId="0" borderId="4" xfId="0" applyFont="1" applyBorder="1" applyAlignment="1">
      <alignment horizontal="center"/>
    </xf>
    <xf numFmtId="0" fontId="30" fillId="0" borderId="5" xfId="0" applyFont="1" applyBorder="1" applyAlignment="1">
      <alignment horizontal="center"/>
    </xf>
    <xf numFmtId="164" fontId="38" fillId="7" borderId="3" xfId="0" applyNumberFormat="1" applyFont="1" applyFill="1" applyBorder="1" applyAlignment="1">
      <alignment horizontal="center"/>
    </xf>
    <xf numFmtId="164" fontId="38" fillId="7" borderId="4" xfId="0" applyNumberFormat="1" applyFont="1" applyFill="1" applyBorder="1" applyAlignment="1">
      <alignment horizontal="center"/>
    </xf>
    <xf numFmtId="164" fontId="38" fillId="7" borderId="5" xfId="0" applyNumberFormat="1" applyFont="1" applyFill="1" applyBorder="1" applyAlignment="1">
      <alignment horizontal="center"/>
    </xf>
    <xf numFmtId="0" fontId="26" fillId="0" borderId="4" xfId="0" applyFont="1" applyFill="1" applyBorder="1" applyAlignment="1">
      <alignment horizontal="center"/>
    </xf>
    <xf numFmtId="14" fontId="26" fillId="0" borderId="3" xfId="0" applyNumberFormat="1" applyFont="1" applyBorder="1" applyAlignment="1">
      <alignment horizontal="center"/>
    </xf>
    <xf numFmtId="14" fontId="26" fillId="0" borderId="4" xfId="0" applyNumberFormat="1" applyFont="1" applyBorder="1" applyAlignment="1">
      <alignment horizontal="center"/>
    </xf>
    <xf numFmtId="14" fontId="26" fillId="0" borderId="5" xfId="0" applyNumberFormat="1" applyFont="1" applyBorder="1" applyAlignment="1">
      <alignment horizontal="center"/>
    </xf>
    <xf numFmtId="0" fontId="26" fillId="8" borderId="3" xfId="0" applyFont="1" applyFill="1" applyBorder="1" applyAlignment="1">
      <alignment horizontal="center"/>
    </xf>
    <xf numFmtId="0" fontId="26" fillId="8" borderId="5" xfId="0" applyFont="1" applyFill="1" applyBorder="1" applyAlignment="1">
      <alignment horizontal="center"/>
    </xf>
    <xf numFmtId="164" fontId="26" fillId="0" borderId="0" xfId="0" applyNumberFormat="1" applyFont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11" fillId="5" borderId="5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12" fillId="4" borderId="20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2" fillId="4" borderId="21" xfId="0" applyFont="1" applyFill="1" applyBorder="1" applyAlignment="1">
      <alignment horizontal="center" vertical="center" wrapText="1"/>
    </xf>
    <xf numFmtId="0" fontId="19" fillId="8" borderId="3" xfId="0" applyFont="1" applyFill="1" applyBorder="1" applyAlignment="1">
      <alignment horizontal="left" vertical="top" wrapText="1"/>
    </xf>
    <xf numFmtId="0" fontId="19" fillId="8" borderId="5" xfId="0" applyFont="1" applyFill="1" applyBorder="1" applyAlignment="1">
      <alignment horizontal="left" vertical="top" wrapText="1"/>
    </xf>
    <xf numFmtId="0" fontId="18" fillId="8" borderId="2" xfId="0" applyFont="1" applyFill="1" applyBorder="1" applyAlignment="1">
      <alignment vertical="top" wrapText="1"/>
    </xf>
    <xf numFmtId="0" fontId="18" fillId="8" borderId="2" xfId="0" applyFont="1" applyFill="1" applyBorder="1" applyAlignment="1">
      <alignment vertical="top"/>
    </xf>
    <xf numFmtId="0" fontId="20" fillId="2" borderId="3" xfId="0" applyFont="1" applyFill="1" applyBorder="1" applyAlignment="1">
      <alignment horizontal="center" vertical="top" wrapText="1"/>
    </xf>
    <xf numFmtId="0" fontId="20" fillId="2" borderId="4" xfId="0" applyFont="1" applyFill="1" applyBorder="1" applyAlignment="1">
      <alignment horizontal="center" vertical="top" wrapText="1"/>
    </xf>
    <xf numFmtId="0" fontId="20" fillId="2" borderId="5" xfId="0" applyFont="1" applyFill="1" applyBorder="1" applyAlignment="1">
      <alignment horizontal="center" vertical="top" wrapText="1"/>
    </xf>
    <xf numFmtId="0" fontId="19" fillId="2" borderId="3" xfId="0" applyFont="1" applyFill="1" applyBorder="1" applyAlignment="1">
      <alignment horizontal="center" vertical="top" wrapText="1"/>
    </xf>
    <xf numFmtId="0" fontId="19" fillId="2" borderId="5" xfId="0" applyFont="1" applyFill="1" applyBorder="1" applyAlignment="1">
      <alignment horizontal="center" vertical="top" wrapText="1"/>
    </xf>
    <xf numFmtId="0" fontId="19" fillId="8" borderId="4" xfId="0" applyFont="1" applyFill="1" applyBorder="1" applyAlignment="1">
      <alignment horizontal="left" vertical="top" wrapText="1"/>
    </xf>
    <xf numFmtId="0" fontId="12" fillId="4" borderId="9" xfId="0" applyFont="1" applyFill="1" applyBorder="1" applyAlignment="1">
      <alignment horizontal="center" vertical="top" wrapText="1"/>
    </xf>
    <xf numFmtId="0" fontId="13" fillId="4" borderId="10" xfId="0" applyFont="1" applyFill="1" applyBorder="1" applyAlignment="1">
      <alignment horizontal="center" vertical="top" wrapText="1"/>
    </xf>
    <xf numFmtId="0" fontId="13" fillId="4" borderId="11" xfId="0" applyFont="1" applyFill="1" applyBorder="1" applyAlignment="1">
      <alignment horizontal="center" vertical="top" wrapText="1"/>
    </xf>
    <xf numFmtId="0" fontId="54" fillId="2" borderId="0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 wrapText="1"/>
    </xf>
    <xf numFmtId="0" fontId="13" fillId="4" borderId="10" xfId="0" applyFont="1" applyFill="1" applyBorder="1" applyAlignment="1">
      <alignment horizontal="center" vertical="center" wrapText="1"/>
    </xf>
    <xf numFmtId="0" fontId="13" fillId="4" borderId="11" xfId="0" applyFont="1" applyFill="1" applyBorder="1" applyAlignment="1">
      <alignment horizontal="center" vertical="center" wrapText="1"/>
    </xf>
    <xf numFmtId="14" fontId="14" fillId="0" borderId="12" xfId="0" applyNumberFormat="1" applyFont="1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5" fillId="2" borderId="13" xfId="0" applyFont="1" applyFill="1" applyBorder="1" applyAlignment="1">
      <alignment horizontal="left" vertical="top" wrapText="1"/>
    </xf>
    <xf numFmtId="0" fontId="0" fillId="2" borderId="16" xfId="0" applyFill="1" applyBorder="1" applyAlignment="1">
      <alignment horizontal="left" vertical="top" wrapText="1"/>
    </xf>
    <xf numFmtId="0" fontId="19" fillId="2" borderId="2" xfId="0" applyFont="1" applyFill="1" applyBorder="1" applyAlignment="1">
      <alignment horizontal="left" vertical="top" wrapText="1"/>
    </xf>
    <xf numFmtId="0" fontId="19" fillId="2" borderId="3" xfId="0" applyFont="1" applyFill="1" applyBorder="1" applyAlignment="1">
      <alignment horizontal="left" vertical="top" wrapText="1"/>
    </xf>
    <xf numFmtId="0" fontId="19" fillId="2" borderId="5" xfId="0" applyFont="1" applyFill="1" applyBorder="1" applyAlignment="1">
      <alignment horizontal="left" vertical="top" wrapText="1"/>
    </xf>
    <xf numFmtId="0" fontId="52" fillId="0" borderId="35" xfId="4" applyFont="1" applyBorder="1" applyAlignment="1">
      <alignment horizontal="center" vertical="center"/>
    </xf>
    <xf numFmtId="0" fontId="52" fillId="0" borderId="4" xfId="4" applyFont="1" applyBorder="1" applyAlignment="1">
      <alignment horizontal="center" vertical="center"/>
    </xf>
    <xf numFmtId="0" fontId="49" fillId="0" borderId="0" xfId="4" applyFont="1" applyAlignment="1">
      <alignment horizontal="center" vertical="center"/>
    </xf>
    <xf numFmtId="14" fontId="51" fillId="9" borderId="30" xfId="5" applyNumberFormat="1" applyFont="1" applyFill="1" applyBorder="1" applyAlignment="1">
      <alignment horizontal="left" vertical="center"/>
    </xf>
    <xf numFmtId="0" fontId="51" fillId="9" borderId="30" xfId="5" applyFont="1" applyFill="1" applyBorder="1" applyAlignment="1">
      <alignment horizontal="left" vertical="center"/>
    </xf>
    <xf numFmtId="0" fontId="46" fillId="0" borderId="0" xfId="4" applyFont="1" applyAlignment="1">
      <alignment horizontal="center"/>
    </xf>
    <xf numFmtId="0" fontId="56" fillId="0" borderId="0" xfId="3" applyFont="1" applyAlignment="1">
      <alignment horizontal="center" vertical="center"/>
    </xf>
    <xf numFmtId="0" fontId="1" fillId="0" borderId="23" xfId="9" applyFont="1" applyBorder="1" applyAlignment="1">
      <alignment horizontal="center" wrapText="1"/>
    </xf>
    <xf numFmtId="0" fontId="1" fillId="0" borderId="0" xfId="9" applyFont="1" applyBorder="1" applyAlignment="1">
      <alignment horizontal="center" wrapText="1"/>
    </xf>
    <xf numFmtId="0" fontId="44" fillId="0" borderId="3" xfId="0" applyFont="1" applyBorder="1" applyAlignment="1">
      <alignment horizontal="left" vertical="center" wrapText="1"/>
    </xf>
    <xf numFmtId="0" fontId="44" fillId="0" borderId="4" xfId="0" applyFont="1" applyBorder="1" applyAlignment="1">
      <alignment horizontal="left" vertical="center" wrapText="1"/>
    </xf>
    <xf numFmtId="0" fontId="44" fillId="0" borderId="5" xfId="0" applyFont="1" applyBorder="1" applyAlignment="1">
      <alignment horizontal="left" vertical="center" wrapText="1"/>
    </xf>
    <xf numFmtId="0" fontId="53" fillId="2" borderId="0" xfId="0" applyFont="1" applyFill="1" applyBorder="1" applyAlignment="1">
      <alignment horizontal="center" vertical="top" wrapText="1"/>
    </xf>
    <xf numFmtId="0" fontId="53" fillId="2" borderId="0" xfId="0" applyFont="1" applyFill="1" applyBorder="1" applyAlignment="1">
      <alignment horizontal="center" vertical="top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44" fillId="0" borderId="2" xfId="0" applyFont="1" applyBorder="1" applyAlignment="1">
      <alignment horizontal="left" vertical="center" wrapText="1"/>
    </xf>
    <xf numFmtId="0" fontId="59" fillId="10" borderId="3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</cellXfs>
  <cellStyles count="11">
    <cellStyle name="Normal" xfId="0" builtinId="0"/>
    <cellStyle name="Normal 2" xfId="2" xr:uid="{00000000-0005-0000-0000-000001000000}"/>
    <cellStyle name="Normal 3" xfId="3" xr:uid="{00000000-0005-0000-0000-000002000000}"/>
    <cellStyle name="Normal 4" xfId="5" xr:uid="{00000000-0005-0000-0000-000003000000}"/>
    <cellStyle name="Normal 5" xfId="6" xr:uid="{00000000-0005-0000-0000-000004000000}"/>
    <cellStyle name="Normal 5 2" xfId="7" xr:uid="{00000000-0005-0000-0000-000005000000}"/>
    <cellStyle name="Normal 5 2 2" xfId="8" xr:uid="{00000000-0005-0000-0000-000006000000}"/>
    <cellStyle name="Normal 5 2 2 2" xfId="10" xr:uid="{00000000-0005-0000-0000-000007000000}"/>
    <cellStyle name="Normal 7" xfId="9" xr:uid="{00000000-0005-0000-0000-000008000000}"/>
    <cellStyle name="Normal_Hoja1" xfId="4" xr:uid="{00000000-0005-0000-0000-000009000000}"/>
    <cellStyle name="Porcentaje" xfId="1" builtinId="5"/>
  </cellStyles>
  <dxfs count="0"/>
  <tableStyles count="0" defaultTableStyle="TableStyleMedium9" defaultPivotStyle="PivotStyleLight16"/>
  <colors>
    <mruColors>
      <color rgb="FF9900CC"/>
      <color rgb="FF0000FF"/>
      <color rgb="FFFEC6CF"/>
      <color rgb="FF0033C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13" Type="http://schemas.openxmlformats.org/officeDocument/2006/relationships/image" Target="../media/image14.jpeg"/><Relationship Id="rId18" Type="http://schemas.openxmlformats.org/officeDocument/2006/relationships/image" Target="../media/image19.jpeg"/><Relationship Id="rId26" Type="http://schemas.openxmlformats.org/officeDocument/2006/relationships/image" Target="../media/image27.jpeg"/><Relationship Id="rId3" Type="http://schemas.openxmlformats.org/officeDocument/2006/relationships/image" Target="../media/image4.png"/><Relationship Id="rId21" Type="http://schemas.openxmlformats.org/officeDocument/2006/relationships/image" Target="../media/image22.jpeg"/><Relationship Id="rId34" Type="http://schemas.openxmlformats.org/officeDocument/2006/relationships/image" Target="../media/image35.jpeg"/><Relationship Id="rId7" Type="http://schemas.openxmlformats.org/officeDocument/2006/relationships/image" Target="../media/image8.jpeg"/><Relationship Id="rId12" Type="http://schemas.openxmlformats.org/officeDocument/2006/relationships/image" Target="../media/image13.jpeg"/><Relationship Id="rId17" Type="http://schemas.openxmlformats.org/officeDocument/2006/relationships/image" Target="../media/image18.jpeg"/><Relationship Id="rId25" Type="http://schemas.openxmlformats.org/officeDocument/2006/relationships/image" Target="../media/image26.jpeg"/><Relationship Id="rId33" Type="http://schemas.openxmlformats.org/officeDocument/2006/relationships/image" Target="../media/image34.jpeg"/><Relationship Id="rId2" Type="http://schemas.openxmlformats.org/officeDocument/2006/relationships/image" Target="../media/image3.jpeg"/><Relationship Id="rId16" Type="http://schemas.openxmlformats.org/officeDocument/2006/relationships/image" Target="../media/image17.jpeg"/><Relationship Id="rId20" Type="http://schemas.openxmlformats.org/officeDocument/2006/relationships/image" Target="../media/image21.jpeg"/><Relationship Id="rId29" Type="http://schemas.openxmlformats.org/officeDocument/2006/relationships/image" Target="../media/image30.jpeg"/><Relationship Id="rId1" Type="http://schemas.openxmlformats.org/officeDocument/2006/relationships/image" Target="../media/image2.jpeg"/><Relationship Id="rId6" Type="http://schemas.openxmlformats.org/officeDocument/2006/relationships/image" Target="../media/image7.png"/><Relationship Id="rId11" Type="http://schemas.openxmlformats.org/officeDocument/2006/relationships/image" Target="../media/image12.jpeg"/><Relationship Id="rId24" Type="http://schemas.openxmlformats.org/officeDocument/2006/relationships/image" Target="../media/image25.jpeg"/><Relationship Id="rId32" Type="http://schemas.openxmlformats.org/officeDocument/2006/relationships/image" Target="../media/image33.jpeg"/><Relationship Id="rId5" Type="http://schemas.openxmlformats.org/officeDocument/2006/relationships/image" Target="../media/image6.jpeg"/><Relationship Id="rId15" Type="http://schemas.openxmlformats.org/officeDocument/2006/relationships/image" Target="../media/image16.jpeg"/><Relationship Id="rId23" Type="http://schemas.openxmlformats.org/officeDocument/2006/relationships/image" Target="../media/image24.jpeg"/><Relationship Id="rId28" Type="http://schemas.openxmlformats.org/officeDocument/2006/relationships/image" Target="../media/image29.jpeg"/><Relationship Id="rId10" Type="http://schemas.openxmlformats.org/officeDocument/2006/relationships/image" Target="../media/image11.jpeg"/><Relationship Id="rId19" Type="http://schemas.openxmlformats.org/officeDocument/2006/relationships/image" Target="../media/image20.jpeg"/><Relationship Id="rId31" Type="http://schemas.openxmlformats.org/officeDocument/2006/relationships/image" Target="../media/image32.jpeg"/><Relationship Id="rId4" Type="http://schemas.openxmlformats.org/officeDocument/2006/relationships/image" Target="../media/image5.jpeg"/><Relationship Id="rId9" Type="http://schemas.openxmlformats.org/officeDocument/2006/relationships/image" Target="../media/image10.png"/><Relationship Id="rId14" Type="http://schemas.openxmlformats.org/officeDocument/2006/relationships/image" Target="../media/image15.jpeg"/><Relationship Id="rId22" Type="http://schemas.openxmlformats.org/officeDocument/2006/relationships/image" Target="../media/image23.jpeg"/><Relationship Id="rId27" Type="http://schemas.openxmlformats.org/officeDocument/2006/relationships/image" Target="../media/image28.jpeg"/><Relationship Id="rId30" Type="http://schemas.openxmlformats.org/officeDocument/2006/relationships/image" Target="../media/image31.jpeg"/><Relationship Id="rId35" Type="http://schemas.openxmlformats.org/officeDocument/2006/relationships/image" Target="../media/image36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8.png"/><Relationship Id="rId2" Type="http://schemas.openxmlformats.org/officeDocument/2006/relationships/image" Target="../media/image3.jpeg"/><Relationship Id="rId1" Type="http://schemas.openxmlformats.org/officeDocument/2006/relationships/image" Target="../media/image37.jpeg"/><Relationship Id="rId4" Type="http://schemas.openxmlformats.org/officeDocument/2006/relationships/image" Target="../media/image39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1.jpeg"/><Relationship Id="rId1" Type="http://schemas.openxmlformats.org/officeDocument/2006/relationships/image" Target="../media/image40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4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0</xdr:row>
      <xdr:rowOff>36830</xdr:rowOff>
    </xdr:from>
    <xdr:to>
      <xdr:col>10</xdr:col>
      <xdr:colOff>247650</xdr:colOff>
      <xdr:row>0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3267075" y="36830"/>
          <a:ext cx="0" cy="125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40640</xdr:colOff>
      <xdr:row>1</xdr:row>
      <xdr:rowOff>18415</xdr:rowOff>
    </xdr:from>
    <xdr:to>
      <xdr:col>5</xdr:col>
      <xdr:colOff>190500</xdr:colOff>
      <xdr:row>5</xdr:row>
      <xdr:rowOff>178435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726440" y="294640"/>
          <a:ext cx="921385" cy="7981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37</xdr:col>
      <xdr:colOff>104775</xdr:colOff>
      <xdr:row>1</xdr:row>
      <xdr:rowOff>57150</xdr:rowOff>
    </xdr:from>
    <xdr:to>
      <xdr:col>42</xdr:col>
      <xdr:colOff>965200</xdr:colOff>
      <xdr:row>5</xdr:row>
      <xdr:rowOff>128905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065586F-502F-47B5-ABA7-46B25CD2D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391775" y="266700"/>
          <a:ext cx="2203450" cy="70993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85725</xdr:rowOff>
    </xdr:from>
    <xdr:to>
      <xdr:col>0</xdr:col>
      <xdr:colOff>1159510</xdr:colOff>
      <xdr:row>0</xdr:row>
      <xdr:rowOff>883920</xdr:rowOff>
    </xdr:to>
    <xdr:pic>
      <xdr:nvPicPr>
        <xdr:cNvPr id="20" name="Pictur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238125" y="85725"/>
          <a:ext cx="921385" cy="7981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287733</xdr:colOff>
      <xdr:row>0</xdr:row>
      <xdr:rowOff>89297</xdr:rowOff>
    </xdr:from>
    <xdr:to>
      <xdr:col>2</xdr:col>
      <xdr:colOff>1997868</xdr:colOff>
      <xdr:row>0</xdr:row>
      <xdr:rowOff>904002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971AFB67-C5AF-4DE3-9B80-0535E5719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181327" y="89297"/>
          <a:ext cx="1710135" cy="81470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517070</xdr:colOff>
      <xdr:row>6</xdr:row>
      <xdr:rowOff>312147</xdr:rowOff>
    </xdr:from>
    <xdr:to>
      <xdr:col>0</xdr:col>
      <xdr:colOff>2939749</xdr:colOff>
      <xdr:row>6</xdr:row>
      <xdr:rowOff>3749060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E673881-A571-00C0-2173-DF886FB70B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17070" y="2489290"/>
          <a:ext cx="2422679" cy="3436913"/>
        </a:xfrm>
        <a:prstGeom prst="rect">
          <a:avLst/>
        </a:prstGeom>
      </xdr:spPr>
    </xdr:pic>
    <xdr:clientData/>
  </xdr:twoCellAnchor>
  <xdr:twoCellAnchor editAs="oneCell">
    <xdr:from>
      <xdr:col>1</xdr:col>
      <xdr:colOff>44222</xdr:colOff>
      <xdr:row>6</xdr:row>
      <xdr:rowOff>544286</xdr:rowOff>
    </xdr:from>
    <xdr:to>
      <xdr:col>1</xdr:col>
      <xdr:colOff>1758724</xdr:colOff>
      <xdr:row>6</xdr:row>
      <xdr:rowOff>3184071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B2C9B39C-EEC9-001B-EA0C-A59250C71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058329" y="2721429"/>
          <a:ext cx="1714502" cy="2639785"/>
        </a:xfrm>
        <a:prstGeom prst="rect">
          <a:avLst/>
        </a:prstGeom>
      </xdr:spPr>
    </xdr:pic>
    <xdr:clientData/>
  </xdr:twoCellAnchor>
  <xdr:twoCellAnchor editAs="oneCell">
    <xdr:from>
      <xdr:col>0</xdr:col>
      <xdr:colOff>380999</xdr:colOff>
      <xdr:row>8</xdr:row>
      <xdr:rowOff>249464</xdr:rowOff>
    </xdr:from>
    <xdr:to>
      <xdr:col>0</xdr:col>
      <xdr:colOff>3061606</xdr:colOff>
      <xdr:row>8</xdr:row>
      <xdr:rowOff>3823607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BA56EF97-5B1E-60F0-1096-08179C930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80999" y="6699250"/>
          <a:ext cx="2680607" cy="3574143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136070</xdr:colOff>
      <xdr:row>8</xdr:row>
      <xdr:rowOff>802821</xdr:rowOff>
    </xdr:from>
    <xdr:to>
      <xdr:col>2</xdr:col>
      <xdr:colOff>1959429</xdr:colOff>
      <xdr:row>8</xdr:row>
      <xdr:rowOff>3578679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143FC374-42D4-BB63-6648-6509D1822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150177" y="7252607"/>
          <a:ext cx="3701145" cy="2775858"/>
        </a:xfrm>
        <a:prstGeom prst="rect">
          <a:avLst/>
        </a:prstGeom>
      </xdr:spPr>
    </xdr:pic>
    <xdr:clientData/>
  </xdr:twoCellAnchor>
  <xdr:twoCellAnchor editAs="oneCell">
    <xdr:from>
      <xdr:col>0</xdr:col>
      <xdr:colOff>81642</xdr:colOff>
      <xdr:row>9</xdr:row>
      <xdr:rowOff>693963</xdr:rowOff>
    </xdr:from>
    <xdr:to>
      <xdr:col>0</xdr:col>
      <xdr:colOff>3909784</xdr:colOff>
      <xdr:row>9</xdr:row>
      <xdr:rowOff>3565070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B5E59EE8-4E6D-44CA-2C87-FCBFEB777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1642" y="11144249"/>
          <a:ext cx="3828142" cy="2871107"/>
        </a:xfrm>
        <a:prstGeom prst="rect">
          <a:avLst/>
        </a:prstGeom>
      </xdr:spPr>
    </xdr:pic>
    <xdr:clientData/>
  </xdr:twoCellAnchor>
  <xdr:twoCellAnchor editAs="oneCell">
    <xdr:from>
      <xdr:col>1</xdr:col>
      <xdr:colOff>95249</xdr:colOff>
      <xdr:row>9</xdr:row>
      <xdr:rowOff>748392</xdr:rowOff>
    </xdr:from>
    <xdr:to>
      <xdr:col>2</xdr:col>
      <xdr:colOff>1918606</xdr:colOff>
      <xdr:row>9</xdr:row>
      <xdr:rowOff>3524249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A34F4E8F-467D-6BE5-AC8C-BB523A781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109356" y="11198678"/>
          <a:ext cx="3701143" cy="2775857"/>
        </a:xfrm>
        <a:prstGeom prst="rect">
          <a:avLst/>
        </a:prstGeom>
      </xdr:spPr>
    </xdr:pic>
    <xdr:clientData/>
  </xdr:twoCellAnchor>
  <xdr:twoCellAnchor editAs="oneCell">
    <xdr:from>
      <xdr:col>0</xdr:col>
      <xdr:colOff>149678</xdr:colOff>
      <xdr:row>10</xdr:row>
      <xdr:rowOff>381000</xdr:rowOff>
    </xdr:from>
    <xdr:to>
      <xdr:col>0</xdr:col>
      <xdr:colOff>3923393</xdr:colOff>
      <xdr:row>10</xdr:row>
      <xdr:rowOff>3211286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F91E307F-B945-D4D5-3842-19980ACE0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49678" y="14831786"/>
          <a:ext cx="3773715" cy="2830286"/>
        </a:xfrm>
        <a:prstGeom prst="rect">
          <a:avLst/>
        </a:prstGeom>
      </xdr:spPr>
    </xdr:pic>
    <xdr:clientData/>
  </xdr:twoCellAnchor>
  <xdr:twoCellAnchor editAs="oneCell">
    <xdr:from>
      <xdr:col>1</xdr:col>
      <xdr:colOff>462643</xdr:colOff>
      <xdr:row>10</xdr:row>
      <xdr:rowOff>95250</xdr:rowOff>
    </xdr:from>
    <xdr:to>
      <xdr:col>2</xdr:col>
      <xdr:colOff>1415143</xdr:colOff>
      <xdr:row>10</xdr:row>
      <xdr:rowOff>3868965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27FBC900-565E-3984-B07B-6AB5CDEB4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476750" y="14546036"/>
          <a:ext cx="2830286" cy="377371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11</xdr:row>
      <xdr:rowOff>625929</xdr:rowOff>
    </xdr:from>
    <xdr:to>
      <xdr:col>0</xdr:col>
      <xdr:colOff>3887107</xdr:colOff>
      <xdr:row>11</xdr:row>
      <xdr:rowOff>3469822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E89C5F2F-D706-94C7-7766-F8F7CC624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5250" y="19077215"/>
          <a:ext cx="3791857" cy="2843893"/>
        </a:xfrm>
        <a:prstGeom prst="rect">
          <a:avLst/>
        </a:prstGeom>
      </xdr:spPr>
    </xdr:pic>
    <xdr:clientData/>
  </xdr:twoCellAnchor>
  <xdr:twoCellAnchor editAs="oneCell">
    <xdr:from>
      <xdr:col>1</xdr:col>
      <xdr:colOff>435428</xdr:colOff>
      <xdr:row>11</xdr:row>
      <xdr:rowOff>149679</xdr:rowOff>
    </xdr:from>
    <xdr:to>
      <xdr:col>2</xdr:col>
      <xdr:colOff>1257642</xdr:colOff>
      <xdr:row>11</xdr:row>
      <xdr:rowOff>3749679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A3D6B594-89A4-BB72-C82C-F78584EEF5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449535" y="18600965"/>
          <a:ext cx="2700000" cy="3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462643</xdr:colOff>
      <xdr:row>13</xdr:row>
      <xdr:rowOff>204107</xdr:rowOff>
    </xdr:from>
    <xdr:to>
      <xdr:col>0</xdr:col>
      <xdr:colOff>3162643</xdr:colOff>
      <xdr:row>13</xdr:row>
      <xdr:rowOff>3804107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77A65705-6A62-279C-A46B-817A68F7D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2643" y="22928036"/>
          <a:ext cx="2700000" cy="36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13</xdr:row>
      <xdr:rowOff>217715</xdr:rowOff>
    </xdr:from>
    <xdr:to>
      <xdr:col>2</xdr:col>
      <xdr:colOff>1203214</xdr:colOff>
      <xdr:row>13</xdr:row>
      <xdr:rowOff>3817715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10C2223-837B-4DD8-4195-78509692B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395107" y="22941644"/>
          <a:ext cx="2700000" cy="3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68036</xdr:colOff>
      <xdr:row>15</xdr:row>
      <xdr:rowOff>136072</xdr:rowOff>
    </xdr:from>
    <xdr:to>
      <xdr:col>0</xdr:col>
      <xdr:colOff>2340430</xdr:colOff>
      <xdr:row>15</xdr:row>
      <xdr:rowOff>3619500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56781D68-7EAC-F6B0-97BE-FD87F584C0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8036" y="27214286"/>
          <a:ext cx="2272394" cy="3483428"/>
        </a:xfrm>
        <a:prstGeom prst="rect">
          <a:avLst/>
        </a:prstGeom>
      </xdr:spPr>
    </xdr:pic>
    <xdr:clientData/>
  </xdr:twoCellAnchor>
  <xdr:twoCellAnchor editAs="oneCell">
    <xdr:from>
      <xdr:col>0</xdr:col>
      <xdr:colOff>2503715</xdr:colOff>
      <xdr:row>15</xdr:row>
      <xdr:rowOff>81643</xdr:rowOff>
    </xdr:from>
    <xdr:to>
      <xdr:col>1</xdr:col>
      <xdr:colOff>966107</xdr:colOff>
      <xdr:row>15</xdr:row>
      <xdr:rowOff>3681643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134ABEE6-D8D3-1055-797A-EE7A05A52B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03715" y="27159857"/>
          <a:ext cx="2476499" cy="36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1102178</xdr:colOff>
      <xdr:row>15</xdr:row>
      <xdr:rowOff>68035</xdr:rowOff>
    </xdr:from>
    <xdr:to>
      <xdr:col>2</xdr:col>
      <xdr:colOff>1924392</xdr:colOff>
      <xdr:row>15</xdr:row>
      <xdr:rowOff>3668035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B3AA37AD-7591-B3A2-E795-F5DAD72CFD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116285" y="27146249"/>
          <a:ext cx="2700000" cy="36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176893</xdr:colOff>
      <xdr:row>16</xdr:row>
      <xdr:rowOff>693965</xdr:rowOff>
    </xdr:from>
    <xdr:to>
      <xdr:col>2</xdr:col>
      <xdr:colOff>1764394</xdr:colOff>
      <xdr:row>16</xdr:row>
      <xdr:rowOff>3292930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DCDB8D88-8B17-93A1-B34A-195214F44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191000" y="31786286"/>
          <a:ext cx="3465287" cy="259896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17</xdr:row>
      <xdr:rowOff>707571</xdr:rowOff>
    </xdr:from>
    <xdr:to>
      <xdr:col>0</xdr:col>
      <xdr:colOff>3923393</xdr:colOff>
      <xdr:row>17</xdr:row>
      <xdr:rowOff>3578678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BF8CC5E4-7482-67B6-A6E0-B53D58067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5250" y="35814000"/>
          <a:ext cx="3828143" cy="2871107"/>
        </a:xfrm>
        <a:prstGeom prst="rect">
          <a:avLst/>
        </a:prstGeom>
      </xdr:spPr>
    </xdr:pic>
    <xdr:clientData/>
  </xdr:twoCellAnchor>
  <xdr:twoCellAnchor editAs="oneCell">
    <xdr:from>
      <xdr:col>0</xdr:col>
      <xdr:colOff>598714</xdr:colOff>
      <xdr:row>16</xdr:row>
      <xdr:rowOff>258534</xdr:rowOff>
    </xdr:from>
    <xdr:to>
      <xdr:col>0</xdr:col>
      <xdr:colOff>3238499</xdr:colOff>
      <xdr:row>16</xdr:row>
      <xdr:rowOff>3778247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876EEC9C-868C-4E53-13AA-BC9DD6F2E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8714" y="31350855"/>
          <a:ext cx="2639785" cy="3519713"/>
        </a:xfrm>
        <a:prstGeom prst="rect">
          <a:avLst/>
        </a:prstGeom>
      </xdr:spPr>
    </xdr:pic>
    <xdr:clientData/>
  </xdr:twoCellAnchor>
  <xdr:twoCellAnchor editAs="oneCell">
    <xdr:from>
      <xdr:col>1</xdr:col>
      <xdr:colOff>68036</xdr:colOff>
      <xdr:row>18</xdr:row>
      <xdr:rowOff>693964</xdr:rowOff>
    </xdr:from>
    <xdr:to>
      <xdr:col>2</xdr:col>
      <xdr:colOff>2030250</xdr:colOff>
      <xdr:row>18</xdr:row>
      <xdr:rowOff>3573964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6C78E6D4-0A7D-8BE9-EC64-23374A3D8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082143" y="39814500"/>
          <a:ext cx="3840000" cy="28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54429</xdr:colOff>
      <xdr:row>18</xdr:row>
      <xdr:rowOff>585108</xdr:rowOff>
    </xdr:from>
    <xdr:to>
      <xdr:col>0</xdr:col>
      <xdr:colOff>3894429</xdr:colOff>
      <xdr:row>18</xdr:row>
      <xdr:rowOff>3465108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EAF11F17-B4D2-3EF3-98F9-328000876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4429" y="39705644"/>
          <a:ext cx="3840000" cy="28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653142</xdr:colOff>
      <xdr:row>17</xdr:row>
      <xdr:rowOff>217715</xdr:rowOff>
    </xdr:from>
    <xdr:to>
      <xdr:col>2</xdr:col>
      <xdr:colOff>1483177</xdr:colOff>
      <xdr:row>17</xdr:row>
      <xdr:rowOff>3828143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DBC71C0B-A1FE-4049-0265-5055EFAD6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67249" y="35324144"/>
          <a:ext cx="2707821" cy="3610428"/>
        </a:xfrm>
        <a:prstGeom prst="rect">
          <a:avLst/>
        </a:prstGeom>
      </xdr:spPr>
    </xdr:pic>
    <xdr:clientData/>
  </xdr:twoCellAnchor>
  <xdr:twoCellAnchor editAs="oneCell">
    <xdr:from>
      <xdr:col>0</xdr:col>
      <xdr:colOff>108857</xdr:colOff>
      <xdr:row>20</xdr:row>
      <xdr:rowOff>122463</xdr:rowOff>
    </xdr:from>
    <xdr:to>
      <xdr:col>0</xdr:col>
      <xdr:colOff>2558143</xdr:colOff>
      <xdr:row>20</xdr:row>
      <xdr:rowOff>3660320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1347E5D0-480B-8EB4-A7F1-6EAB3DE826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8857" y="43610892"/>
          <a:ext cx="2449286" cy="3537857"/>
        </a:xfrm>
        <a:prstGeom prst="rect">
          <a:avLst/>
        </a:prstGeom>
      </xdr:spPr>
    </xdr:pic>
    <xdr:clientData/>
  </xdr:twoCellAnchor>
  <xdr:twoCellAnchor editAs="oneCell">
    <xdr:from>
      <xdr:col>0</xdr:col>
      <xdr:colOff>2612571</xdr:colOff>
      <xdr:row>20</xdr:row>
      <xdr:rowOff>122464</xdr:rowOff>
    </xdr:from>
    <xdr:to>
      <xdr:col>1</xdr:col>
      <xdr:colOff>1028464</xdr:colOff>
      <xdr:row>20</xdr:row>
      <xdr:rowOff>3646714</xdr:rowOff>
    </xdr:to>
    <xdr:pic>
      <xdr:nvPicPr>
        <xdr:cNvPr id="52" name="Imagen 51">
          <a:extLst>
            <a:ext uri="{FF2B5EF4-FFF2-40B4-BE49-F238E27FC236}">
              <a16:creationId xmlns:a16="http://schemas.microsoft.com/office/drawing/2014/main" id="{FACA0B92-6CAD-CCE6-9AE0-F369EBFEB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612571" y="43610893"/>
          <a:ext cx="2430000" cy="3524250"/>
        </a:xfrm>
        <a:prstGeom prst="rect">
          <a:avLst/>
        </a:prstGeom>
      </xdr:spPr>
    </xdr:pic>
    <xdr:clientData/>
  </xdr:twoCellAnchor>
  <xdr:twoCellAnchor editAs="oneCell">
    <xdr:from>
      <xdr:col>1</xdr:col>
      <xdr:colOff>1211035</xdr:colOff>
      <xdr:row>20</xdr:row>
      <xdr:rowOff>136071</xdr:rowOff>
    </xdr:from>
    <xdr:to>
      <xdr:col>2</xdr:col>
      <xdr:colOff>1956026</xdr:colOff>
      <xdr:row>20</xdr:row>
      <xdr:rowOff>3633107</xdr:rowOff>
    </xdr:to>
    <xdr:pic>
      <xdr:nvPicPr>
        <xdr:cNvPr id="54" name="Imagen 53">
          <a:extLst>
            <a:ext uri="{FF2B5EF4-FFF2-40B4-BE49-F238E27FC236}">
              <a16:creationId xmlns:a16="http://schemas.microsoft.com/office/drawing/2014/main" id="{93906F29-3207-BAEA-E98A-49A9605C2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25142" y="43624500"/>
          <a:ext cx="2622777" cy="3497036"/>
        </a:xfrm>
        <a:prstGeom prst="rect">
          <a:avLst/>
        </a:prstGeom>
      </xdr:spPr>
    </xdr:pic>
    <xdr:clientData/>
  </xdr:twoCellAnchor>
  <xdr:twoCellAnchor editAs="oneCell">
    <xdr:from>
      <xdr:col>0</xdr:col>
      <xdr:colOff>489856</xdr:colOff>
      <xdr:row>21</xdr:row>
      <xdr:rowOff>163285</xdr:rowOff>
    </xdr:from>
    <xdr:to>
      <xdr:col>0</xdr:col>
      <xdr:colOff>3255507</xdr:colOff>
      <xdr:row>21</xdr:row>
      <xdr:rowOff>3850820</xdr:rowOff>
    </xdr:to>
    <xdr:pic>
      <xdr:nvPicPr>
        <xdr:cNvPr id="55" name="Imagen 54">
          <a:extLst>
            <a:ext uri="{FF2B5EF4-FFF2-40B4-BE49-F238E27FC236}">
              <a16:creationId xmlns:a16="http://schemas.microsoft.com/office/drawing/2014/main" id="{9A6AF330-7BB7-4264-D701-C37C9E196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89856" y="47665821"/>
          <a:ext cx="2765651" cy="368753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40821</xdr:colOff>
      <xdr:row>21</xdr:row>
      <xdr:rowOff>598714</xdr:rowOff>
    </xdr:from>
    <xdr:to>
      <xdr:col>2</xdr:col>
      <xdr:colOff>2027463</xdr:colOff>
      <xdr:row>21</xdr:row>
      <xdr:rowOff>3497035</xdr:rowOff>
    </xdr:to>
    <xdr:pic>
      <xdr:nvPicPr>
        <xdr:cNvPr id="59" name="Imagen 58">
          <a:extLst>
            <a:ext uri="{FF2B5EF4-FFF2-40B4-BE49-F238E27FC236}">
              <a16:creationId xmlns:a16="http://schemas.microsoft.com/office/drawing/2014/main" id="{53C4AB6F-F333-62E7-3F93-D9BACFA1F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054928" y="48101250"/>
          <a:ext cx="3864428" cy="2898321"/>
        </a:xfrm>
        <a:prstGeom prst="rect">
          <a:avLst/>
        </a:prstGeom>
      </xdr:spPr>
    </xdr:pic>
    <xdr:clientData/>
  </xdr:twoCellAnchor>
  <xdr:twoCellAnchor editAs="oneCell">
    <xdr:from>
      <xdr:col>1</xdr:col>
      <xdr:colOff>653142</xdr:colOff>
      <xdr:row>23</xdr:row>
      <xdr:rowOff>176893</xdr:rowOff>
    </xdr:from>
    <xdr:to>
      <xdr:col>2</xdr:col>
      <xdr:colOff>1496785</xdr:colOff>
      <xdr:row>23</xdr:row>
      <xdr:rowOff>3805465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id="{1A820684-5BE1-6356-EFDD-0BB1952BF2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67249" y="52047322"/>
          <a:ext cx="2721429" cy="3628572"/>
        </a:xfrm>
        <a:prstGeom prst="rect">
          <a:avLst/>
        </a:prstGeom>
      </xdr:spPr>
    </xdr:pic>
    <xdr:clientData/>
  </xdr:twoCellAnchor>
  <xdr:twoCellAnchor editAs="oneCell">
    <xdr:from>
      <xdr:col>0</xdr:col>
      <xdr:colOff>612320</xdr:colOff>
      <xdr:row>23</xdr:row>
      <xdr:rowOff>217713</xdr:rowOff>
    </xdr:from>
    <xdr:to>
      <xdr:col>0</xdr:col>
      <xdr:colOff>3333749</xdr:colOff>
      <xdr:row>23</xdr:row>
      <xdr:rowOff>3846285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17CB91D6-F632-EAD3-7272-C966D6E3C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12320" y="52088142"/>
          <a:ext cx="2721429" cy="3628572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476250</xdr:colOff>
      <xdr:row>24</xdr:row>
      <xdr:rowOff>136072</xdr:rowOff>
    </xdr:from>
    <xdr:to>
      <xdr:col>0</xdr:col>
      <xdr:colOff>3279321</xdr:colOff>
      <xdr:row>24</xdr:row>
      <xdr:rowOff>3873500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id="{D5AC6D78-86EB-E5A6-C0A6-364325228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250" y="56020608"/>
          <a:ext cx="2803071" cy="3737428"/>
        </a:xfrm>
        <a:prstGeom prst="rect">
          <a:avLst/>
        </a:prstGeom>
      </xdr:spPr>
    </xdr:pic>
    <xdr:clientData/>
  </xdr:twoCellAnchor>
  <xdr:twoCellAnchor editAs="oneCell">
    <xdr:from>
      <xdr:col>1</xdr:col>
      <xdr:colOff>340178</xdr:colOff>
      <xdr:row>24</xdr:row>
      <xdr:rowOff>163285</xdr:rowOff>
    </xdr:from>
    <xdr:to>
      <xdr:col>2</xdr:col>
      <xdr:colOff>1197427</xdr:colOff>
      <xdr:row>24</xdr:row>
      <xdr:rowOff>3809998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id="{0362C3CF-8462-36FC-5031-FF0E1DBA4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354285" y="56047821"/>
          <a:ext cx="2735035" cy="3646713"/>
        </a:xfrm>
        <a:prstGeom prst="rect">
          <a:avLst/>
        </a:prstGeom>
      </xdr:spPr>
    </xdr:pic>
    <xdr:clientData/>
  </xdr:twoCellAnchor>
  <xdr:twoCellAnchor editAs="oneCell">
    <xdr:from>
      <xdr:col>0</xdr:col>
      <xdr:colOff>503463</xdr:colOff>
      <xdr:row>25</xdr:row>
      <xdr:rowOff>153358</xdr:rowOff>
    </xdr:from>
    <xdr:to>
      <xdr:col>0</xdr:col>
      <xdr:colOff>3292928</xdr:colOff>
      <xdr:row>25</xdr:row>
      <xdr:rowOff>3872644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id="{8917989F-19B7-9EB9-AFA3-0FA9DD2D8B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03463" y="60052001"/>
          <a:ext cx="2789465" cy="3719286"/>
        </a:xfrm>
        <a:prstGeom prst="rect">
          <a:avLst/>
        </a:prstGeom>
      </xdr:spPr>
    </xdr:pic>
    <xdr:clientData/>
  </xdr:twoCellAnchor>
  <xdr:twoCellAnchor editAs="oneCell">
    <xdr:from>
      <xdr:col>1</xdr:col>
      <xdr:colOff>1728108</xdr:colOff>
      <xdr:row>6</xdr:row>
      <xdr:rowOff>299357</xdr:rowOff>
    </xdr:from>
    <xdr:to>
      <xdr:col>2</xdr:col>
      <xdr:colOff>2010322</xdr:colOff>
      <xdr:row>6</xdr:row>
      <xdr:rowOff>3633107</xdr:rowOff>
    </xdr:to>
    <xdr:pic>
      <xdr:nvPicPr>
        <xdr:cNvPr id="73" name="Imagen 72">
          <a:extLst>
            <a:ext uri="{FF2B5EF4-FFF2-40B4-BE49-F238E27FC236}">
              <a16:creationId xmlns:a16="http://schemas.microsoft.com/office/drawing/2014/main" id="{CAAC31A1-C570-2C54-1467-D35E9B25A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742215" y="2476500"/>
          <a:ext cx="2160000" cy="3333750"/>
        </a:xfrm>
        <a:prstGeom prst="rect">
          <a:avLst/>
        </a:prstGeom>
      </xdr:spPr>
    </xdr:pic>
    <xdr:clientData/>
  </xdr:twoCellAnchor>
  <xdr:twoCellAnchor editAs="oneCell">
    <xdr:from>
      <xdr:col>1</xdr:col>
      <xdr:colOff>449036</xdr:colOff>
      <xdr:row>25</xdr:row>
      <xdr:rowOff>127001</xdr:rowOff>
    </xdr:from>
    <xdr:to>
      <xdr:col>2</xdr:col>
      <xdr:colOff>1279071</xdr:colOff>
      <xdr:row>25</xdr:row>
      <xdr:rowOff>3737429</xdr:rowOff>
    </xdr:to>
    <xdr:pic>
      <xdr:nvPicPr>
        <xdr:cNvPr id="74" name="Imagen 73">
          <a:extLst>
            <a:ext uri="{FF2B5EF4-FFF2-40B4-BE49-F238E27FC236}">
              <a16:creationId xmlns:a16="http://schemas.microsoft.com/office/drawing/2014/main" id="{E142A460-0886-D1C2-89CF-90F5CE3C39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463143" y="60025644"/>
          <a:ext cx="2707821" cy="36104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142875</xdr:rowOff>
    </xdr:from>
    <xdr:to>
      <xdr:col>1</xdr:col>
      <xdr:colOff>1219200</xdr:colOff>
      <xdr:row>6</xdr:row>
      <xdr:rowOff>190500</xdr:rowOff>
    </xdr:to>
    <xdr:pic>
      <xdr:nvPicPr>
        <xdr:cNvPr id="2" name="Object 128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81000" y="142875"/>
          <a:ext cx="1181100" cy="933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253418</xdr:colOff>
      <xdr:row>106</xdr:row>
      <xdr:rowOff>131226</xdr:rowOff>
    </xdr:from>
    <xdr:to>
      <xdr:col>2</xdr:col>
      <xdr:colOff>253418</xdr:colOff>
      <xdr:row>106</xdr:row>
      <xdr:rowOff>131226</xdr:rowOff>
    </xdr:to>
    <xdr:cxnSp macro="">
      <xdr:nvCxnSpPr>
        <xdr:cNvPr id="59" name="58 Conector recto de flecha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CxnSpPr/>
      </xdr:nvCxnSpPr>
      <xdr:spPr>
        <a:xfrm>
          <a:off x="2265576" y="23455571"/>
          <a:ext cx="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684943</xdr:colOff>
      <xdr:row>0</xdr:row>
      <xdr:rowOff>74916</xdr:rowOff>
    </xdr:from>
    <xdr:to>
      <xdr:col>11</xdr:col>
      <xdr:colOff>3742298</xdr:colOff>
      <xdr:row>6</xdr:row>
      <xdr:rowOff>224747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349F6158-8839-463F-B94F-D7CE323FE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2393201" y="74916"/>
          <a:ext cx="3057355" cy="1048820"/>
        </a:xfrm>
        <a:prstGeom prst="rect">
          <a:avLst/>
        </a:prstGeom>
        <a:noFill/>
      </xdr:spPr>
    </xdr:pic>
    <xdr:clientData/>
  </xdr:twoCellAnchor>
  <xdr:twoCellAnchor>
    <xdr:from>
      <xdr:col>3</xdr:col>
      <xdr:colOff>614795</xdr:colOff>
      <xdr:row>166</xdr:row>
      <xdr:rowOff>119061</xdr:rowOff>
    </xdr:from>
    <xdr:to>
      <xdr:col>11</xdr:col>
      <xdr:colOff>3134157</xdr:colOff>
      <xdr:row>174</xdr:row>
      <xdr:rowOff>154779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F80890A5-A44C-07D1-A188-4389F27604DB}"/>
            </a:ext>
          </a:extLst>
        </xdr:cNvPr>
        <xdr:cNvSpPr/>
      </xdr:nvSpPr>
      <xdr:spPr>
        <a:xfrm>
          <a:off x="3732068" y="33577788"/>
          <a:ext cx="11143816" cy="142117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US" sz="1100"/>
        </a:p>
      </xdr:txBody>
    </xdr:sp>
    <xdr:clientData/>
  </xdr:twoCellAnchor>
  <xdr:oneCellAnchor>
    <xdr:from>
      <xdr:col>3</xdr:col>
      <xdr:colOff>1126763</xdr:colOff>
      <xdr:row>168</xdr:row>
      <xdr:rowOff>35717</xdr:rowOff>
    </xdr:from>
    <xdr:ext cx="10996428" cy="1095375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1DF3ED0B-FFC6-44B5-B615-D7E1A4073BF2}"/>
            </a:ext>
          </a:extLst>
        </xdr:cNvPr>
        <xdr:cNvSpPr txBox="1"/>
      </xdr:nvSpPr>
      <xdr:spPr>
        <a:xfrm>
          <a:off x="4244036" y="33840808"/>
          <a:ext cx="10996428" cy="1095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r>
            <a:rPr lang="es-PE" sz="1600" b="1">
              <a:solidFill>
                <a:schemeClr val="tx1"/>
              </a:solidFill>
            </a:rPr>
            <a:t>* RECORRIDO</a:t>
          </a:r>
          <a:r>
            <a:rPr lang="es-PE" sz="1600" b="1" baseline="0">
              <a:solidFill>
                <a:schemeClr val="tx1"/>
              </a:solidFill>
            </a:rPr>
            <a:t> DE CABLEADO DEL TABLERO MDP HASTA EL TABLERO PDP.  DISTANCIA 50.00 Metros POR TIRADA.</a:t>
          </a:r>
          <a:endParaRPr lang="es-PE" sz="1600" b="1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600" b="1">
              <a:solidFill>
                <a:schemeClr val="tx1"/>
              </a:solidFill>
              <a:latin typeface="+mn-lt"/>
              <a:ea typeface="+mn-ea"/>
              <a:cs typeface="+mn-cs"/>
            </a:rPr>
            <a:t>* RECORRIDO DE CABLEADO DEL MEDIDOR</a:t>
          </a:r>
          <a:r>
            <a:rPr lang="es-PE" sz="16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s-PE" sz="1600" b="1">
              <a:solidFill>
                <a:schemeClr val="tx1"/>
              </a:solidFill>
              <a:latin typeface="+mn-lt"/>
              <a:ea typeface="+mn-ea"/>
              <a:cs typeface="+mn-cs"/>
            </a:rPr>
            <a:t>HASTA EL TABLERO MDP.  DISTANCIA 13.00 Metros. POR TIRADA.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600" b="1">
              <a:solidFill>
                <a:schemeClr val="tx1"/>
              </a:solidFill>
              <a:latin typeface="+mn-lt"/>
              <a:ea typeface="+mn-ea"/>
              <a:cs typeface="+mn-cs"/>
            </a:rPr>
            <a:t>* RECORRIDO</a:t>
          </a:r>
          <a:r>
            <a:rPr lang="es-PE" sz="16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DE CABLEADO DEL TABLERO PDP HASTA EL RECTIFICADOR. DISTANCIA 10.00Metros. POR TIRADA.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6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* RECORRIDO DE CABLEADO TOTAL: 73METROS POR TIRADA.</a:t>
          </a:r>
          <a:endParaRPr lang="es-PE" sz="1600" b="1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indent="0"/>
          <a:endParaRPr lang="es-PE" sz="16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3</xdr:col>
      <xdr:colOff>127101</xdr:colOff>
      <xdr:row>87</xdr:row>
      <xdr:rowOff>69272</xdr:rowOff>
    </xdr:from>
    <xdr:to>
      <xdr:col>11</xdr:col>
      <xdr:colOff>3829991</xdr:colOff>
      <xdr:row>166</xdr:row>
      <xdr:rowOff>51954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358B25A1-7F0B-4A74-5A06-5E92E669E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44374" y="19846636"/>
          <a:ext cx="12327344" cy="13664045"/>
        </a:xfrm>
        <a:prstGeom prst="rect">
          <a:avLst/>
        </a:prstGeom>
      </xdr:spPr>
    </xdr:pic>
    <xdr:clientData/>
  </xdr:twoCellAnchor>
  <xdr:twoCellAnchor>
    <xdr:from>
      <xdr:col>3</xdr:col>
      <xdr:colOff>155863</xdr:colOff>
      <xdr:row>89</xdr:row>
      <xdr:rowOff>69273</xdr:rowOff>
    </xdr:from>
    <xdr:to>
      <xdr:col>8</xdr:col>
      <xdr:colOff>1350691</xdr:colOff>
      <xdr:row>94</xdr:row>
      <xdr:rowOff>128539</xdr:rowOff>
    </xdr:to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9369A891-3DC9-4F5B-A6AD-0D3539C6CE36}"/>
            </a:ext>
          </a:extLst>
        </xdr:cNvPr>
        <xdr:cNvSpPr txBox="1"/>
      </xdr:nvSpPr>
      <xdr:spPr>
        <a:xfrm>
          <a:off x="3273136" y="20193000"/>
          <a:ext cx="5662919" cy="925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2400" b="1">
              <a:solidFill>
                <a:srgbClr val="FF0000"/>
              </a:solidFill>
            </a:rPr>
            <a:t>RECORRIDO</a:t>
          </a:r>
          <a:r>
            <a:rPr lang="es-PE" sz="2400" b="1" baseline="0">
              <a:solidFill>
                <a:srgbClr val="FF0000"/>
              </a:solidFill>
            </a:rPr>
            <a:t> DEL CABLEADO  EN EL SITE  PROGRESO CASTILLA TP6170</a:t>
          </a:r>
          <a:endParaRPr lang="es-PE" sz="24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10</xdr:row>
      <xdr:rowOff>71437</xdr:rowOff>
    </xdr:from>
    <xdr:to>
      <xdr:col>11</xdr:col>
      <xdr:colOff>3828281</xdr:colOff>
      <xdr:row>83</xdr:row>
      <xdr:rowOff>174009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B6C861C-2306-87AA-B359-5D2720255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738312"/>
          <a:ext cx="15520219" cy="1810482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0</xdr:row>
      <xdr:rowOff>57150</xdr:rowOff>
    </xdr:from>
    <xdr:ext cx="600075" cy="552450"/>
    <xdr:pic>
      <xdr:nvPicPr>
        <xdr:cNvPr id="2" name="2 Imagen">
          <a:extLst>
            <a:ext uri="{FF2B5EF4-FFF2-40B4-BE49-F238E27FC236}">
              <a16:creationId xmlns:a16="http://schemas.microsoft.com/office/drawing/2014/main" id="{102DE43E-6D34-467F-AE64-B41147117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8125" y="57150"/>
          <a:ext cx="600075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1466851</xdr:colOff>
      <xdr:row>0</xdr:row>
      <xdr:rowOff>47626</xdr:rowOff>
    </xdr:from>
    <xdr:ext cx="1301835" cy="624727"/>
    <xdr:pic>
      <xdr:nvPicPr>
        <xdr:cNvPr id="3" name="Imagen 2">
          <a:extLst>
            <a:ext uri="{FF2B5EF4-FFF2-40B4-BE49-F238E27FC236}">
              <a16:creationId xmlns:a16="http://schemas.microsoft.com/office/drawing/2014/main" id="{7F811209-3833-48E0-9ABD-C78C829568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8229601" y="47626"/>
          <a:ext cx="1301835" cy="624727"/>
        </a:xfrm>
        <a:prstGeom prst="rect">
          <a:avLst/>
        </a:prstGeom>
        <a:noFill/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130965</xdr:colOff>
      <xdr:row>1</xdr:row>
      <xdr:rowOff>22590</xdr:rowOff>
    </xdr:from>
    <xdr:to>
      <xdr:col>0</xdr:col>
      <xdr:colOff>735270</xdr:colOff>
      <xdr:row>1</xdr:row>
      <xdr:rowOff>576395</xdr:rowOff>
    </xdr:to>
    <xdr:pic>
      <xdr:nvPicPr>
        <xdr:cNvPr id="3" name="4 Image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0965" y="187113"/>
          <a:ext cx="604305" cy="553805"/>
        </a:xfrm>
        <a:prstGeom prst="rect">
          <a:avLst/>
        </a:prstGeom>
      </xdr:spPr>
    </xdr:pic>
    <xdr:clientData/>
  </xdr:twoCellAnchor>
  <xdr:twoCellAnchor editAs="oneCell">
    <xdr:from>
      <xdr:col>6</xdr:col>
      <xdr:colOff>1018876</xdr:colOff>
      <xdr:row>0</xdr:row>
      <xdr:rowOff>95251</xdr:rowOff>
    </xdr:from>
    <xdr:to>
      <xdr:col>6</xdr:col>
      <xdr:colOff>2912054</xdr:colOff>
      <xdr:row>1</xdr:row>
      <xdr:rowOff>619124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9A6C9B3-D1F0-43CE-BD3F-DEDCBFC47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971751" y="95251"/>
          <a:ext cx="2007478" cy="692726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Verde amarillo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92"/>
  <sheetViews>
    <sheetView view="pageBreakPreview" topLeftCell="A4" zoomScale="70" zoomScaleNormal="80" zoomScaleSheetLayoutView="70" workbookViewId="0">
      <selection activeCell="BF24" sqref="BF24"/>
    </sheetView>
  </sheetViews>
  <sheetFormatPr baseColWidth="10" defaultColWidth="4.33203125" defaultRowHeight="12.75"/>
  <cols>
    <col min="1" max="1" width="4.33203125" style="10"/>
    <col min="2" max="2" width="7.6640625" style="10" customWidth="1"/>
    <col min="3" max="3" width="3.33203125" style="10" customWidth="1"/>
    <col min="4" max="4" width="4.33203125" style="10"/>
    <col min="5" max="5" width="5.83203125" style="10" customWidth="1"/>
    <col min="6" max="6" width="4.33203125" style="10"/>
    <col min="7" max="7" width="8.1640625" style="10" customWidth="1"/>
    <col min="8" max="8" width="6.1640625" style="10" customWidth="1"/>
    <col min="9" max="17" width="4.33203125" style="10"/>
    <col min="18" max="19" width="8.5" style="10" customWidth="1"/>
    <col min="20" max="23" width="4.33203125" style="10"/>
    <col min="24" max="24" width="9.5" style="10" bestFit="1" customWidth="1"/>
    <col min="25" max="25" width="5.6640625" style="10" customWidth="1"/>
    <col min="26" max="26" width="4.33203125" style="10"/>
    <col min="27" max="27" width="6" style="10" customWidth="1"/>
    <col min="28" max="28" width="6" style="10" bestFit="1" customWidth="1"/>
    <col min="29" max="35" width="4.33203125" style="10"/>
    <col min="36" max="36" width="0.6640625" style="10" customWidth="1"/>
    <col min="37" max="37" width="4.33203125" style="10" hidden="1" customWidth="1"/>
    <col min="38" max="38" width="5" style="10" customWidth="1"/>
    <col min="39" max="39" width="4.33203125" style="10"/>
    <col min="40" max="40" width="5.1640625" style="10" customWidth="1"/>
    <col min="41" max="41" width="4.6640625" style="10" customWidth="1"/>
    <col min="42" max="42" width="4.33203125" style="10"/>
    <col min="43" max="43" width="19" style="10" customWidth="1"/>
    <col min="44" max="49" width="4.33203125" style="10"/>
    <col min="50" max="50" width="4.83203125" style="10"/>
    <col min="51" max="51" width="10.83203125" style="10" bestFit="1" customWidth="1"/>
    <col min="52" max="52" width="13" style="10"/>
    <col min="53" max="16384" width="4.33203125" style="10"/>
  </cols>
  <sheetData>
    <row r="1" spans="1:51" s="33" customFormat="1" ht="16.5" customHeight="1" thickBot="1"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3"/>
      <c r="AS1" s="43"/>
      <c r="AT1" s="43"/>
      <c r="AU1" s="43"/>
      <c r="AV1" s="43"/>
      <c r="AW1" s="43"/>
      <c r="AX1" s="43"/>
      <c r="AY1" s="43"/>
    </row>
    <row r="2" spans="1:51" s="33" customFormat="1">
      <c r="A2" s="184"/>
      <c r="B2" s="185"/>
      <c r="C2" s="185"/>
      <c r="D2" s="185"/>
      <c r="E2" s="185"/>
      <c r="F2" s="185"/>
      <c r="G2" s="186"/>
      <c r="H2" s="193" t="s">
        <v>141</v>
      </c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/>
      <c r="AH2" s="193"/>
      <c r="AI2" s="193"/>
      <c r="AJ2" s="193"/>
      <c r="AK2" s="193"/>
      <c r="AL2" s="184"/>
      <c r="AM2" s="185"/>
      <c r="AN2" s="185"/>
      <c r="AO2" s="185"/>
      <c r="AP2" s="185"/>
      <c r="AQ2" s="186"/>
      <c r="AR2" s="43"/>
      <c r="AS2" s="43"/>
      <c r="AT2" s="43"/>
      <c r="AU2" s="43"/>
      <c r="AV2" s="43"/>
      <c r="AW2" s="43"/>
      <c r="AX2" s="43"/>
      <c r="AY2" s="43"/>
    </row>
    <row r="3" spans="1:51" s="33" customFormat="1" ht="12.95" customHeight="1">
      <c r="A3" s="187"/>
      <c r="B3" s="188"/>
      <c r="C3" s="188"/>
      <c r="D3" s="188"/>
      <c r="E3" s="188"/>
      <c r="F3" s="188"/>
      <c r="G3" s="189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194"/>
      <c r="Z3" s="194"/>
      <c r="AA3" s="194"/>
      <c r="AB3" s="194"/>
      <c r="AC3" s="194"/>
      <c r="AD3" s="194"/>
      <c r="AE3" s="194"/>
      <c r="AF3" s="194"/>
      <c r="AG3" s="194"/>
      <c r="AH3" s="194"/>
      <c r="AI3" s="194"/>
      <c r="AJ3" s="194"/>
      <c r="AK3" s="194"/>
      <c r="AL3" s="187"/>
      <c r="AM3" s="188"/>
      <c r="AN3" s="188"/>
      <c r="AO3" s="188"/>
      <c r="AP3" s="188"/>
      <c r="AQ3" s="189"/>
      <c r="AR3" s="43"/>
      <c r="AS3" s="43"/>
      <c r="AT3" s="43"/>
      <c r="AU3" s="43"/>
      <c r="AV3" s="43"/>
      <c r="AW3" s="43"/>
      <c r="AX3" s="43"/>
      <c r="AY3" s="43"/>
    </row>
    <row r="4" spans="1:51" s="33" customFormat="1">
      <c r="A4" s="187"/>
      <c r="B4" s="188"/>
      <c r="C4" s="188"/>
      <c r="D4" s="188"/>
      <c r="E4" s="188"/>
      <c r="F4" s="188"/>
      <c r="G4" s="189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94"/>
      <c r="X4" s="194"/>
      <c r="Y4" s="194"/>
      <c r="Z4" s="194"/>
      <c r="AA4" s="194"/>
      <c r="AB4" s="194"/>
      <c r="AC4" s="194"/>
      <c r="AD4" s="194"/>
      <c r="AE4" s="194"/>
      <c r="AF4" s="194"/>
      <c r="AG4" s="194"/>
      <c r="AH4" s="194"/>
      <c r="AI4" s="194"/>
      <c r="AJ4" s="194"/>
      <c r="AK4" s="194"/>
      <c r="AL4" s="187"/>
      <c r="AM4" s="188"/>
      <c r="AN4" s="188"/>
      <c r="AO4" s="188"/>
      <c r="AP4" s="188"/>
      <c r="AQ4" s="189"/>
      <c r="AR4" s="43"/>
      <c r="AS4" s="43"/>
      <c r="AT4" s="43"/>
      <c r="AU4" s="43"/>
      <c r="AV4" s="43"/>
      <c r="AW4" s="43"/>
      <c r="AX4" s="43"/>
      <c r="AY4" s="43"/>
    </row>
    <row r="5" spans="1:51" s="33" customFormat="1" ht="12" customHeight="1">
      <c r="A5" s="187"/>
      <c r="B5" s="188"/>
      <c r="C5" s="188"/>
      <c r="D5" s="188"/>
      <c r="E5" s="188"/>
      <c r="F5" s="188"/>
      <c r="G5" s="189"/>
      <c r="H5" s="194"/>
      <c r="I5" s="194"/>
      <c r="J5" s="194"/>
      <c r="K5" s="194"/>
      <c r="L5" s="194"/>
      <c r="M5" s="194"/>
      <c r="N5" s="194"/>
      <c r="O5" s="194"/>
      <c r="P5" s="194"/>
      <c r="Q5" s="194"/>
      <c r="R5" s="194"/>
      <c r="S5" s="194"/>
      <c r="T5" s="194"/>
      <c r="U5" s="194"/>
      <c r="V5" s="194"/>
      <c r="W5" s="194"/>
      <c r="X5" s="194"/>
      <c r="Y5" s="194"/>
      <c r="Z5" s="194"/>
      <c r="AA5" s="194"/>
      <c r="AB5" s="194"/>
      <c r="AC5" s="194"/>
      <c r="AD5" s="194"/>
      <c r="AE5" s="194"/>
      <c r="AF5" s="194"/>
      <c r="AG5" s="194"/>
      <c r="AH5" s="194"/>
      <c r="AI5" s="194"/>
      <c r="AJ5" s="194"/>
      <c r="AK5" s="194"/>
      <c r="AL5" s="187"/>
      <c r="AM5" s="188"/>
      <c r="AN5" s="188"/>
      <c r="AO5" s="188"/>
      <c r="AP5" s="188"/>
      <c r="AQ5" s="189"/>
      <c r="AR5" s="43"/>
      <c r="AS5" s="43"/>
      <c r="AT5" s="43"/>
      <c r="AU5" s="43"/>
      <c r="AV5" s="43"/>
      <c r="AW5" s="43"/>
      <c r="AX5" s="43"/>
      <c r="AY5" s="43"/>
    </row>
    <row r="6" spans="1:51" s="45" customFormat="1" ht="15.75" thickBot="1">
      <c r="A6" s="190"/>
      <c r="B6" s="191"/>
      <c r="C6" s="191"/>
      <c r="D6" s="191"/>
      <c r="E6" s="191"/>
      <c r="F6" s="191"/>
      <c r="G6" s="192"/>
      <c r="H6" s="195"/>
      <c r="I6" s="195"/>
      <c r="J6" s="195"/>
      <c r="K6" s="195"/>
      <c r="L6" s="195"/>
      <c r="M6" s="195"/>
      <c r="N6" s="195"/>
      <c r="O6" s="195"/>
      <c r="P6" s="195"/>
      <c r="Q6" s="195"/>
      <c r="R6" s="195"/>
      <c r="S6" s="195"/>
      <c r="T6" s="195"/>
      <c r="U6" s="195"/>
      <c r="V6" s="195"/>
      <c r="W6" s="195"/>
      <c r="X6" s="195"/>
      <c r="Y6" s="195"/>
      <c r="Z6" s="195"/>
      <c r="AA6" s="195"/>
      <c r="AB6" s="195"/>
      <c r="AC6" s="195"/>
      <c r="AD6" s="195"/>
      <c r="AE6" s="195"/>
      <c r="AF6" s="195"/>
      <c r="AG6" s="195"/>
      <c r="AH6" s="195"/>
      <c r="AI6" s="195"/>
      <c r="AJ6" s="195"/>
      <c r="AK6" s="195"/>
      <c r="AL6" s="190"/>
      <c r="AM6" s="191"/>
      <c r="AN6" s="191"/>
      <c r="AO6" s="191"/>
      <c r="AP6" s="191"/>
      <c r="AQ6" s="192"/>
      <c r="AR6" s="44"/>
      <c r="AS6" s="44"/>
      <c r="AT6" s="44"/>
      <c r="AU6" s="44"/>
      <c r="AV6" s="44"/>
      <c r="AW6" s="44"/>
      <c r="AX6" s="44"/>
      <c r="AY6" s="44"/>
    </row>
    <row r="7" spans="1:51" s="33" customFormat="1">
      <c r="AR7" s="43"/>
      <c r="AS7" s="43"/>
      <c r="AT7" s="43"/>
      <c r="AU7" s="43"/>
      <c r="AV7" s="43"/>
      <c r="AW7" s="43"/>
      <c r="AX7" s="43"/>
      <c r="AY7" s="43"/>
    </row>
    <row r="8" spans="1:51" ht="15">
      <c r="A8" s="11" t="s">
        <v>0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</row>
    <row r="9" spans="1:51" ht="15">
      <c r="A9" s="10" t="s">
        <v>1</v>
      </c>
      <c r="E9" s="203">
        <v>44757</v>
      </c>
      <c r="F9" s="204"/>
      <c r="G9" s="204"/>
      <c r="H9" s="205"/>
      <c r="I9" s="13" t="s">
        <v>2</v>
      </c>
      <c r="J9" s="19"/>
      <c r="P9" s="13" t="s">
        <v>3</v>
      </c>
      <c r="R9" s="20"/>
      <c r="S9" s="134"/>
      <c r="T9" s="136"/>
      <c r="U9" s="136"/>
      <c r="V9" s="136"/>
      <c r="W9" s="136"/>
      <c r="X9" s="136"/>
      <c r="Y9" s="136"/>
      <c r="Z9" s="136"/>
      <c r="AA9" s="135"/>
      <c r="AB9" s="20"/>
      <c r="AC9" s="19"/>
      <c r="AD9" s="21"/>
      <c r="AE9" s="19"/>
      <c r="AF9" s="22" t="s">
        <v>4</v>
      </c>
      <c r="AG9" s="21"/>
      <c r="AH9" s="21"/>
      <c r="AI9" s="19"/>
      <c r="AJ9" s="20"/>
      <c r="AK9" s="20"/>
      <c r="AL9" s="134"/>
      <c r="AM9" s="136"/>
      <c r="AN9" s="136"/>
      <c r="AO9" s="136"/>
      <c r="AP9" s="136"/>
      <c r="AQ9" s="135"/>
    </row>
    <row r="10" spans="1:51" ht="15">
      <c r="A10" s="13" t="s">
        <v>5</v>
      </c>
      <c r="E10" s="169" t="s">
        <v>163</v>
      </c>
      <c r="F10" s="169"/>
      <c r="G10" s="169"/>
      <c r="H10" s="169"/>
      <c r="I10" s="169"/>
      <c r="J10" s="169"/>
      <c r="K10" s="169"/>
      <c r="L10" s="169"/>
      <c r="M10" s="169"/>
      <c r="N10" s="169"/>
      <c r="P10" s="13" t="s">
        <v>6</v>
      </c>
      <c r="R10" s="20"/>
      <c r="S10" s="170" t="s">
        <v>172</v>
      </c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5"/>
      <c r="AE10" s="20"/>
      <c r="AF10" s="22" t="s">
        <v>7</v>
      </c>
      <c r="AG10" s="20"/>
      <c r="AH10" s="19"/>
      <c r="AI10" s="19"/>
      <c r="AJ10" s="20"/>
      <c r="AK10" s="20"/>
      <c r="AL10" s="134"/>
      <c r="AM10" s="136"/>
      <c r="AN10" s="136"/>
      <c r="AO10" s="136"/>
      <c r="AP10" s="136"/>
      <c r="AQ10" s="135"/>
    </row>
    <row r="12" spans="1:51" ht="15">
      <c r="A12" s="14" t="s">
        <v>8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</row>
    <row r="13" spans="1:51" ht="15" customHeight="1">
      <c r="A13" s="10" t="s">
        <v>9</v>
      </c>
      <c r="G13" s="171">
        <v>7</v>
      </c>
      <c r="H13" s="172"/>
      <c r="I13" s="173"/>
      <c r="J13" s="10" t="s">
        <v>10</v>
      </c>
      <c r="L13" s="10" t="s">
        <v>11</v>
      </c>
      <c r="Q13" s="174" t="s">
        <v>170</v>
      </c>
      <c r="R13" s="175"/>
      <c r="S13" s="175"/>
      <c r="T13" s="175"/>
      <c r="U13" s="175"/>
      <c r="V13" s="176"/>
      <c r="X13" s="13" t="s">
        <v>113</v>
      </c>
      <c r="AA13" s="178" t="s">
        <v>158</v>
      </c>
      <c r="AB13" s="179"/>
      <c r="AC13" s="180"/>
      <c r="AV13" s="123"/>
    </row>
    <row r="14" spans="1:51" ht="15">
      <c r="A14" s="10" t="s">
        <v>12</v>
      </c>
      <c r="G14" s="199"/>
      <c r="H14" s="200"/>
      <c r="I14" s="201"/>
      <c r="J14" s="10" t="s">
        <v>10</v>
      </c>
      <c r="L14" s="10" t="s">
        <v>13</v>
      </c>
      <c r="Q14" s="149" t="s">
        <v>171</v>
      </c>
      <c r="R14" s="202"/>
      <c r="S14" s="202"/>
      <c r="T14" s="202"/>
      <c r="U14" s="202"/>
      <c r="V14" s="150"/>
    </row>
    <row r="15" spans="1:51" ht="15">
      <c r="A15" s="16" t="s">
        <v>14</v>
      </c>
    </row>
    <row r="16" spans="1:51" ht="15">
      <c r="A16" s="181"/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82"/>
      <c r="AK16" s="182"/>
      <c r="AL16" s="182"/>
      <c r="AM16" s="182"/>
      <c r="AN16" s="182"/>
      <c r="AO16" s="182"/>
      <c r="AP16" s="182"/>
      <c r="AQ16" s="183"/>
    </row>
    <row r="17" spans="1:43" ht="15">
      <c r="A17" s="16" t="s">
        <v>15</v>
      </c>
    </row>
    <row r="18" spans="1:43" ht="15">
      <c r="A18" s="181"/>
      <c r="B18" s="182"/>
      <c r="C18" s="182"/>
      <c r="D18" s="182"/>
      <c r="E18" s="182"/>
      <c r="F18" s="182"/>
      <c r="G18" s="182"/>
      <c r="H18" s="182"/>
      <c r="I18" s="182"/>
      <c r="J18" s="182"/>
      <c r="K18" s="182"/>
      <c r="L18" s="182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  <c r="AH18" s="182"/>
      <c r="AI18" s="182"/>
      <c r="AJ18" s="182"/>
      <c r="AK18" s="182"/>
      <c r="AL18" s="182"/>
      <c r="AM18" s="182"/>
      <c r="AN18" s="182"/>
      <c r="AO18" s="182"/>
      <c r="AP18" s="182"/>
      <c r="AQ18" s="183"/>
    </row>
    <row r="20" spans="1:43" ht="15">
      <c r="A20" s="14" t="s">
        <v>16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</row>
    <row r="21" spans="1:43" ht="15">
      <c r="A21" s="10" t="s">
        <v>17</v>
      </c>
      <c r="B21" s="18" t="s">
        <v>18</v>
      </c>
      <c r="D21" s="10" t="s">
        <v>19</v>
      </c>
      <c r="E21" s="18"/>
      <c r="G21" s="10" t="s">
        <v>20</v>
      </c>
      <c r="K21" s="18" t="s">
        <v>18</v>
      </c>
      <c r="M21" s="10" t="s">
        <v>21</v>
      </c>
      <c r="P21" s="91"/>
    </row>
    <row r="22" spans="1:43" s="8" customFormat="1" ht="15">
      <c r="A22" s="8" t="s">
        <v>23</v>
      </c>
      <c r="F22" s="196"/>
      <c r="G22" s="197"/>
      <c r="H22" s="198"/>
      <c r="I22" s="196"/>
      <c r="J22" s="197"/>
      <c r="K22" s="198"/>
      <c r="M22" s="8" t="s">
        <v>24</v>
      </c>
      <c r="Q22" s="196"/>
      <c r="R22" s="197"/>
      <c r="S22" s="197"/>
      <c r="T22" s="197"/>
      <c r="U22" s="197"/>
      <c r="V22" s="197"/>
      <c r="W22" s="197"/>
      <c r="X22" s="197"/>
      <c r="Y22" s="198"/>
      <c r="Z22" s="23"/>
      <c r="AA22" s="24"/>
      <c r="AB22" s="24"/>
      <c r="AC22" s="24"/>
      <c r="AD22" s="24"/>
      <c r="AE22" s="24"/>
      <c r="AF22" s="24"/>
      <c r="AG22" s="24"/>
      <c r="AH22" s="24"/>
      <c r="AI22" s="24"/>
    </row>
    <row r="23" spans="1:43" ht="15">
      <c r="A23" s="10" t="s">
        <v>25</v>
      </c>
      <c r="I23" s="10" t="s">
        <v>26</v>
      </c>
      <c r="K23" s="134"/>
      <c r="L23" s="136"/>
      <c r="M23" s="135"/>
      <c r="O23" s="10" t="s">
        <v>27</v>
      </c>
      <c r="Q23" s="152"/>
      <c r="R23" s="153"/>
      <c r="S23" s="154"/>
      <c r="U23" s="10" t="s">
        <v>28</v>
      </c>
      <c r="W23" s="134"/>
      <c r="X23" s="136"/>
      <c r="Y23" s="135"/>
      <c r="AA23" s="10" t="s">
        <v>22</v>
      </c>
      <c r="AE23" s="181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3"/>
    </row>
    <row r="24" spans="1:43" ht="15">
      <c r="A24" s="10" t="s">
        <v>29</v>
      </c>
      <c r="I24" s="10" t="s">
        <v>30</v>
      </c>
      <c r="K24" s="134"/>
      <c r="L24" s="136"/>
      <c r="M24" s="135"/>
      <c r="O24" s="10" t="s">
        <v>31</v>
      </c>
      <c r="Q24" s="152"/>
      <c r="R24" s="153"/>
      <c r="S24" s="154"/>
      <c r="U24" s="10" t="s">
        <v>32</v>
      </c>
      <c r="W24" s="134"/>
      <c r="X24" s="136"/>
      <c r="Y24" s="135"/>
      <c r="AA24" s="10" t="s">
        <v>22</v>
      </c>
      <c r="AE24" s="181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3"/>
    </row>
    <row r="25" spans="1:43" s="8" customFormat="1" ht="15">
      <c r="A25" s="8" t="s">
        <v>33</v>
      </c>
      <c r="I25" s="196"/>
      <c r="J25" s="197"/>
      <c r="K25" s="198"/>
      <c r="L25" s="8" t="s">
        <v>34</v>
      </c>
    </row>
    <row r="26" spans="1:43" ht="15">
      <c r="A26" s="16" t="s">
        <v>14</v>
      </c>
    </row>
    <row r="27" spans="1:43" ht="15">
      <c r="A27" s="181"/>
      <c r="B27" s="182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3"/>
    </row>
    <row r="28" spans="1:43" ht="15">
      <c r="A28" s="16" t="s">
        <v>15</v>
      </c>
    </row>
    <row r="29" spans="1:43" ht="15">
      <c r="A29" s="181"/>
      <c r="B29" s="182"/>
      <c r="C29" s="182"/>
      <c r="D29" s="182"/>
      <c r="E29" s="182"/>
      <c r="F29" s="182"/>
      <c r="G29" s="182"/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3"/>
    </row>
    <row r="30" spans="1:43" s="33" customFormat="1" ht="15" hidden="1">
      <c r="A30" s="14" t="s">
        <v>146</v>
      </c>
      <c r="B30" s="36"/>
      <c r="C30" s="36"/>
      <c r="D30" s="39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</row>
    <row r="31" spans="1:43" s="33" customFormat="1" ht="15" hidden="1">
      <c r="A31" s="34" t="s">
        <v>17</v>
      </c>
      <c r="B31" s="91" t="s">
        <v>18</v>
      </c>
      <c r="D31" s="33" t="s">
        <v>19</v>
      </c>
      <c r="E31" s="91"/>
      <c r="G31" s="33" t="s">
        <v>20</v>
      </c>
      <c r="K31" s="38"/>
      <c r="M31" s="33" t="s">
        <v>21</v>
      </c>
      <c r="P31" s="91" t="s">
        <v>18</v>
      </c>
    </row>
    <row r="32" spans="1:43" s="33" customFormat="1" ht="15" hidden="1">
      <c r="A32" s="33" t="s">
        <v>35</v>
      </c>
      <c r="J32" s="134">
        <v>400</v>
      </c>
      <c r="K32" s="135"/>
      <c r="L32" s="33" t="s">
        <v>36</v>
      </c>
    </row>
    <row r="33" spans="1:43" s="33" customFormat="1" ht="15" hidden="1">
      <c r="A33" s="33" t="s">
        <v>37</v>
      </c>
      <c r="J33" s="134"/>
      <c r="K33" s="135"/>
      <c r="L33" s="33" t="s">
        <v>34</v>
      </c>
    </row>
    <row r="34" spans="1:43" s="33" customFormat="1" ht="15" hidden="1">
      <c r="A34" s="35" t="s">
        <v>38</v>
      </c>
    </row>
    <row r="35" spans="1:43" s="33" customFormat="1" ht="15" hidden="1">
      <c r="A35" s="33" t="s">
        <v>25</v>
      </c>
      <c r="I35" s="33" t="s">
        <v>26</v>
      </c>
      <c r="K35" s="134">
        <v>224.4</v>
      </c>
      <c r="L35" s="136"/>
      <c r="M35" s="135"/>
      <c r="O35" s="33" t="s">
        <v>27</v>
      </c>
      <c r="Q35" s="152">
        <v>222</v>
      </c>
      <c r="R35" s="153"/>
      <c r="S35" s="154"/>
      <c r="U35" s="33" t="s">
        <v>28</v>
      </c>
      <c r="W35" s="152">
        <v>223</v>
      </c>
      <c r="X35" s="153"/>
      <c r="Y35" s="154"/>
      <c r="AA35" s="33" t="s">
        <v>22</v>
      </c>
      <c r="AE35" s="155"/>
      <c r="AF35" s="156"/>
      <c r="AG35" s="156"/>
      <c r="AH35" s="156"/>
      <c r="AI35" s="156"/>
      <c r="AJ35" s="156"/>
      <c r="AK35" s="156"/>
      <c r="AL35" s="156"/>
      <c r="AM35" s="156"/>
      <c r="AN35" s="156"/>
      <c r="AO35" s="156"/>
      <c r="AP35" s="156"/>
      <c r="AQ35" s="157"/>
    </row>
    <row r="36" spans="1:43" s="33" customFormat="1" ht="15" hidden="1">
      <c r="A36" s="33" t="s">
        <v>29</v>
      </c>
      <c r="I36" s="33" t="s">
        <v>30</v>
      </c>
      <c r="K36" s="134">
        <v>60.1</v>
      </c>
      <c r="L36" s="136"/>
      <c r="M36" s="135"/>
      <c r="O36" s="33" t="s">
        <v>31</v>
      </c>
      <c r="Q36" s="152">
        <v>63.5</v>
      </c>
      <c r="R36" s="153"/>
      <c r="S36" s="154"/>
      <c r="U36" s="33" t="s">
        <v>32</v>
      </c>
      <c r="W36" s="134">
        <v>71.2</v>
      </c>
      <c r="X36" s="136"/>
      <c r="Y36" s="135"/>
      <c r="AA36" s="33" t="s">
        <v>22</v>
      </c>
      <c r="AE36" s="155"/>
      <c r="AF36" s="156"/>
      <c r="AG36" s="156"/>
      <c r="AH36" s="156"/>
      <c r="AI36" s="156"/>
      <c r="AJ36" s="156"/>
      <c r="AK36" s="156"/>
      <c r="AL36" s="156"/>
      <c r="AM36" s="156"/>
      <c r="AN36" s="156"/>
      <c r="AO36" s="156"/>
      <c r="AP36" s="156"/>
      <c r="AQ36" s="157"/>
    </row>
    <row r="37" spans="1:43" s="32" customFormat="1" ht="15" hidden="1">
      <c r="A37" s="30" t="s">
        <v>39</v>
      </c>
      <c r="B37" s="30"/>
      <c r="C37" s="30"/>
      <c r="D37" s="30"/>
      <c r="E37" s="30"/>
      <c r="F37" s="30"/>
      <c r="G37" s="30"/>
      <c r="H37" s="30"/>
      <c r="I37" s="30" t="s">
        <v>40</v>
      </c>
      <c r="J37" s="30"/>
      <c r="K37" s="152"/>
      <c r="L37" s="153"/>
      <c r="M37" s="154"/>
      <c r="N37" s="30"/>
      <c r="O37" s="30" t="s">
        <v>41</v>
      </c>
      <c r="P37" s="30"/>
      <c r="Q37" s="134"/>
      <c r="R37" s="136"/>
      <c r="S37" s="135"/>
      <c r="T37" s="30"/>
      <c r="U37" s="30" t="s">
        <v>42</v>
      </c>
      <c r="V37" s="30"/>
      <c r="W37" s="152"/>
      <c r="X37" s="153"/>
      <c r="Y37" s="154"/>
      <c r="Z37" s="30"/>
      <c r="AA37" s="30" t="s">
        <v>22</v>
      </c>
      <c r="AB37" s="30"/>
      <c r="AC37" s="30"/>
      <c r="AE37" s="158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60"/>
    </row>
    <row r="38" spans="1:43" s="33" customFormat="1" ht="15" hidden="1">
      <c r="A38" s="35" t="s">
        <v>14</v>
      </c>
    </row>
    <row r="39" spans="1:43" s="33" customFormat="1" ht="15" hidden="1">
      <c r="A39" s="63"/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5"/>
    </row>
    <row r="40" spans="1:43" s="33" customFormat="1" ht="15">
      <c r="A40" s="14" t="s">
        <v>152</v>
      </c>
      <c r="B40" s="36"/>
      <c r="C40" s="36"/>
      <c r="D40" s="39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</row>
    <row r="41" spans="1:43" s="33" customFormat="1" ht="15">
      <c r="A41" s="34" t="s">
        <v>17</v>
      </c>
      <c r="B41" s="97" t="s">
        <v>18</v>
      </c>
      <c r="D41" s="33" t="s">
        <v>19</v>
      </c>
      <c r="E41" s="97"/>
      <c r="G41" s="33" t="s">
        <v>20</v>
      </c>
      <c r="K41" s="38" t="s">
        <v>18</v>
      </c>
      <c r="M41" s="33" t="s">
        <v>21</v>
      </c>
      <c r="P41" s="97"/>
    </row>
    <row r="42" spans="1:43" s="33" customFormat="1" ht="15">
      <c r="A42" s="33" t="s">
        <v>35</v>
      </c>
      <c r="J42" s="134">
        <v>400</v>
      </c>
      <c r="K42" s="135"/>
      <c r="L42" s="33" t="s">
        <v>36</v>
      </c>
    </row>
    <row r="43" spans="1:43" s="33" customFormat="1" ht="15">
      <c r="A43" s="33" t="s">
        <v>37</v>
      </c>
      <c r="J43" s="134"/>
      <c r="K43" s="135"/>
      <c r="L43" s="33" t="s">
        <v>34</v>
      </c>
    </row>
    <row r="44" spans="1:43" s="33" customFormat="1" ht="15">
      <c r="A44" s="35" t="s">
        <v>38</v>
      </c>
    </row>
    <row r="45" spans="1:43" s="33" customFormat="1" ht="15">
      <c r="A45" s="33" t="s">
        <v>25</v>
      </c>
      <c r="I45" s="33" t="s">
        <v>26</v>
      </c>
      <c r="K45" s="134">
        <v>227.4</v>
      </c>
      <c r="L45" s="136"/>
      <c r="M45" s="135"/>
      <c r="O45" s="33" t="s">
        <v>27</v>
      </c>
      <c r="Q45" s="152"/>
      <c r="R45" s="153"/>
      <c r="S45" s="154"/>
      <c r="U45" s="33" t="s">
        <v>28</v>
      </c>
      <c r="W45" s="152"/>
      <c r="X45" s="153"/>
      <c r="Y45" s="154"/>
      <c r="AA45" s="33" t="s">
        <v>22</v>
      </c>
      <c r="AE45" s="155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/>
      <c r="AP45" s="156"/>
      <c r="AQ45" s="157"/>
    </row>
    <row r="46" spans="1:43" s="33" customFormat="1" ht="15">
      <c r="A46" s="33" t="s">
        <v>29</v>
      </c>
      <c r="I46" s="33" t="s">
        <v>30</v>
      </c>
      <c r="K46" s="134">
        <v>25</v>
      </c>
      <c r="L46" s="136"/>
      <c r="M46" s="135"/>
      <c r="O46" s="33" t="s">
        <v>31</v>
      </c>
      <c r="Q46" s="152">
        <v>21.7</v>
      </c>
      <c r="R46" s="153"/>
      <c r="S46" s="154"/>
      <c r="U46" s="33" t="s">
        <v>32</v>
      </c>
      <c r="W46" s="134"/>
      <c r="X46" s="136"/>
      <c r="Y46" s="135"/>
      <c r="AA46" s="33" t="s">
        <v>22</v>
      </c>
      <c r="AE46" s="155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7"/>
    </row>
    <row r="47" spans="1:43" s="32" customFormat="1" ht="15">
      <c r="A47" s="30" t="s">
        <v>39</v>
      </c>
      <c r="B47" s="30"/>
      <c r="C47" s="30"/>
      <c r="D47" s="30"/>
      <c r="E47" s="30"/>
      <c r="F47" s="30"/>
      <c r="G47" s="30"/>
      <c r="H47" s="30"/>
      <c r="I47" s="30" t="s">
        <v>40</v>
      </c>
      <c r="J47" s="30"/>
      <c r="K47" s="152"/>
      <c r="L47" s="153"/>
      <c r="M47" s="154"/>
      <c r="N47" s="30"/>
      <c r="O47" s="30" t="s">
        <v>41</v>
      </c>
      <c r="P47" s="30"/>
      <c r="Q47" s="134"/>
      <c r="R47" s="136"/>
      <c r="S47" s="135"/>
      <c r="T47" s="30"/>
      <c r="U47" s="30" t="s">
        <v>42</v>
      </c>
      <c r="V47" s="30"/>
      <c r="W47" s="152"/>
      <c r="X47" s="153"/>
      <c r="Y47" s="154"/>
      <c r="Z47" s="30"/>
      <c r="AA47" s="30" t="s">
        <v>22</v>
      </c>
      <c r="AB47" s="30"/>
      <c r="AC47" s="30"/>
      <c r="AE47" s="158"/>
      <c r="AF47" s="159"/>
      <c r="AG47" s="159"/>
      <c r="AH47" s="159"/>
      <c r="AI47" s="159"/>
      <c r="AJ47" s="159"/>
      <c r="AK47" s="159"/>
      <c r="AL47" s="159"/>
      <c r="AM47" s="159"/>
      <c r="AN47" s="159"/>
      <c r="AO47" s="159"/>
      <c r="AP47" s="159"/>
      <c r="AQ47" s="160"/>
    </row>
    <row r="48" spans="1:43" s="33" customFormat="1" ht="15">
      <c r="A48" s="35" t="s">
        <v>14</v>
      </c>
    </row>
    <row r="49" spans="1:43" s="33" customFormat="1" ht="15">
      <c r="A49" s="63"/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  <c r="AH49" s="99"/>
      <c r="AI49" s="99"/>
      <c r="AJ49" s="99"/>
      <c r="AK49" s="99"/>
      <c r="AL49" s="99"/>
      <c r="AM49" s="99"/>
      <c r="AN49" s="99"/>
      <c r="AO49" s="99"/>
      <c r="AP49" s="99"/>
      <c r="AQ49" s="100"/>
    </row>
    <row r="50" spans="1:43" s="33" customFormat="1" ht="15">
      <c r="A50" s="35" t="s">
        <v>15</v>
      </c>
    </row>
    <row r="51" spans="1:43" s="62" customFormat="1" ht="15">
      <c r="A51" s="106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107"/>
    </row>
    <row r="52" spans="1:43" s="62" customFormat="1" ht="15" hidden="1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</row>
    <row r="53" spans="1:43" s="33" customFormat="1" ht="15" hidden="1">
      <c r="A53" s="14" t="s">
        <v>106</v>
      </c>
      <c r="B53" s="36"/>
      <c r="C53" s="36"/>
      <c r="D53" s="39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</row>
    <row r="54" spans="1:43" s="33" customFormat="1" ht="15" hidden="1">
      <c r="A54" s="33" t="s">
        <v>17</v>
      </c>
      <c r="B54" s="97"/>
      <c r="D54" s="33" t="s">
        <v>19</v>
      </c>
      <c r="E54" s="97"/>
      <c r="G54" s="33" t="s">
        <v>20</v>
      </c>
      <c r="K54" s="38"/>
      <c r="M54" s="33" t="s">
        <v>21</v>
      </c>
      <c r="P54" s="97"/>
    </row>
    <row r="55" spans="1:43" s="33" customFormat="1" ht="15" hidden="1">
      <c r="A55" s="33" t="s">
        <v>35</v>
      </c>
      <c r="J55" s="134"/>
      <c r="K55" s="135"/>
      <c r="L55" s="33" t="s">
        <v>36</v>
      </c>
    </row>
    <row r="56" spans="1:43" s="33" customFormat="1" ht="15" hidden="1">
      <c r="A56" s="33" t="s">
        <v>37</v>
      </c>
      <c r="J56" s="134"/>
      <c r="K56" s="135"/>
      <c r="L56" s="33" t="s">
        <v>34</v>
      </c>
    </row>
    <row r="57" spans="1:43" s="33" customFormat="1" ht="15" hidden="1">
      <c r="A57" s="35" t="s">
        <v>38</v>
      </c>
    </row>
    <row r="58" spans="1:43" s="33" customFormat="1" ht="15" hidden="1">
      <c r="A58" s="33" t="s">
        <v>25</v>
      </c>
      <c r="I58" s="33" t="s">
        <v>26</v>
      </c>
      <c r="K58" s="134"/>
      <c r="L58" s="136"/>
      <c r="M58" s="135"/>
      <c r="O58" s="33" t="s">
        <v>27</v>
      </c>
      <c r="Q58" s="152"/>
      <c r="R58" s="153"/>
      <c r="S58" s="154"/>
      <c r="U58" s="33" t="s">
        <v>28</v>
      </c>
      <c r="W58" s="152"/>
      <c r="X58" s="153"/>
      <c r="Y58" s="154"/>
      <c r="AA58" s="33" t="s">
        <v>22</v>
      </c>
      <c r="AE58" s="155"/>
      <c r="AF58" s="156"/>
      <c r="AG58" s="156"/>
      <c r="AH58" s="156"/>
      <c r="AI58" s="156"/>
      <c r="AJ58" s="156"/>
      <c r="AK58" s="156"/>
      <c r="AL58" s="156"/>
      <c r="AM58" s="156"/>
      <c r="AN58" s="156"/>
      <c r="AO58" s="156"/>
      <c r="AP58" s="156"/>
      <c r="AQ58" s="157"/>
    </row>
    <row r="59" spans="1:43" s="33" customFormat="1" ht="15" hidden="1">
      <c r="A59" s="33" t="s">
        <v>29</v>
      </c>
      <c r="I59" s="33" t="s">
        <v>30</v>
      </c>
      <c r="K59" s="134"/>
      <c r="L59" s="136"/>
      <c r="M59" s="135"/>
      <c r="O59" s="33" t="s">
        <v>31</v>
      </c>
      <c r="Q59" s="152"/>
      <c r="R59" s="153"/>
      <c r="S59" s="154"/>
      <c r="U59" s="33" t="s">
        <v>32</v>
      </c>
      <c r="W59" s="134"/>
      <c r="X59" s="136"/>
      <c r="Y59" s="135"/>
      <c r="AA59" s="33" t="s">
        <v>22</v>
      </c>
      <c r="AE59" s="155"/>
      <c r="AF59" s="156"/>
      <c r="AG59" s="156"/>
      <c r="AH59" s="156"/>
      <c r="AI59" s="156"/>
      <c r="AJ59" s="156"/>
      <c r="AK59" s="156"/>
      <c r="AL59" s="156"/>
      <c r="AM59" s="156"/>
      <c r="AN59" s="156"/>
      <c r="AO59" s="156"/>
      <c r="AP59" s="156"/>
      <c r="AQ59" s="157"/>
    </row>
    <row r="60" spans="1:43" s="32" customFormat="1" ht="15" hidden="1">
      <c r="A60" s="30" t="s">
        <v>39</v>
      </c>
      <c r="B60" s="30"/>
      <c r="C60" s="30"/>
      <c r="D60" s="30"/>
      <c r="E60" s="30"/>
      <c r="F60" s="30"/>
      <c r="G60" s="30"/>
      <c r="H60" s="30"/>
      <c r="I60" s="30" t="s">
        <v>40</v>
      </c>
      <c r="J60" s="30"/>
      <c r="K60" s="152"/>
      <c r="L60" s="153"/>
      <c r="M60" s="154"/>
      <c r="N60" s="30"/>
      <c r="O60" s="30" t="s">
        <v>41</v>
      </c>
      <c r="P60" s="30"/>
      <c r="Q60" s="134"/>
      <c r="R60" s="136"/>
      <c r="S60" s="135"/>
      <c r="T60" s="30"/>
      <c r="U60" s="30" t="s">
        <v>42</v>
      </c>
      <c r="V60" s="30"/>
      <c r="W60" s="152"/>
      <c r="X60" s="153"/>
      <c r="Y60" s="154"/>
      <c r="Z60" s="30"/>
      <c r="AA60" s="30" t="s">
        <v>22</v>
      </c>
      <c r="AB60" s="30"/>
      <c r="AC60" s="30"/>
      <c r="AE60" s="158"/>
      <c r="AF60" s="159"/>
      <c r="AG60" s="159"/>
      <c r="AH60" s="159"/>
      <c r="AI60" s="159"/>
      <c r="AJ60" s="159"/>
      <c r="AK60" s="159"/>
      <c r="AL60" s="159"/>
      <c r="AM60" s="159"/>
      <c r="AN60" s="159"/>
      <c r="AO60" s="159"/>
      <c r="AP60" s="159"/>
      <c r="AQ60" s="160"/>
    </row>
    <row r="61" spans="1:43" s="33" customFormat="1" ht="15" hidden="1">
      <c r="A61" s="35" t="s">
        <v>14</v>
      </c>
    </row>
    <row r="62" spans="1:43" s="33" customFormat="1" ht="15" hidden="1">
      <c r="A62" s="63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99"/>
      <c r="AB62" s="99"/>
      <c r="AC62" s="99"/>
      <c r="AD62" s="99"/>
      <c r="AE62" s="99"/>
      <c r="AF62" s="99"/>
      <c r="AG62" s="99"/>
      <c r="AH62" s="99"/>
      <c r="AI62" s="99"/>
      <c r="AJ62" s="99"/>
      <c r="AK62" s="99"/>
      <c r="AL62" s="99"/>
      <c r="AM62" s="99"/>
      <c r="AN62" s="99"/>
      <c r="AO62" s="99"/>
      <c r="AP62" s="99"/>
      <c r="AQ62" s="100"/>
    </row>
    <row r="63" spans="1:43" s="33" customFormat="1" ht="15" hidden="1">
      <c r="A63" s="35" t="s">
        <v>15</v>
      </c>
    </row>
    <row r="64" spans="1:43" s="33" customFormat="1" ht="15" hidden="1">
      <c r="A64" s="7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99"/>
      <c r="AK64" s="99"/>
      <c r="AL64" s="99"/>
      <c r="AM64" s="99"/>
      <c r="AN64" s="99"/>
      <c r="AO64" s="99"/>
      <c r="AP64" s="99"/>
      <c r="AQ64" s="100"/>
    </row>
    <row r="65" spans="1:43" s="62" customFormat="1" ht="15" hidden="1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</row>
    <row r="66" spans="1:43" s="33" customFormat="1" ht="15" hidden="1">
      <c r="A66" s="14" t="s">
        <v>109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</row>
    <row r="67" spans="1:43" s="33" customFormat="1" ht="15" hidden="1">
      <c r="A67" s="35" t="s">
        <v>43</v>
      </c>
      <c r="E67" s="161" t="s">
        <v>110</v>
      </c>
      <c r="F67" s="162"/>
      <c r="G67" s="162"/>
      <c r="H67" s="162"/>
      <c r="I67" s="162"/>
      <c r="J67" s="162"/>
      <c r="K67" s="163"/>
      <c r="M67" s="33" t="s">
        <v>44</v>
      </c>
      <c r="P67" s="134">
        <v>1</v>
      </c>
      <c r="Q67" s="135"/>
      <c r="S67" s="33" t="s">
        <v>45</v>
      </c>
      <c r="W67" s="134" t="s">
        <v>107</v>
      </c>
      <c r="X67" s="136"/>
      <c r="Y67" s="136"/>
      <c r="Z67" s="136"/>
      <c r="AA67" s="136"/>
      <c r="AB67" s="136"/>
      <c r="AC67" s="135"/>
      <c r="AE67" s="33" t="s">
        <v>46</v>
      </c>
      <c r="AI67" s="134">
        <v>24</v>
      </c>
      <c r="AJ67" s="135"/>
      <c r="AK67" s="33" t="s">
        <v>10</v>
      </c>
      <c r="AM67" s="55" t="s">
        <v>93</v>
      </c>
    </row>
    <row r="68" spans="1:43" s="33" customFormat="1" ht="15" hidden="1">
      <c r="A68" s="33" t="s">
        <v>47</v>
      </c>
      <c r="F68" s="134"/>
      <c r="G68" s="135"/>
      <c r="J68" s="33" t="s">
        <v>88</v>
      </c>
      <c r="K68" s="134"/>
      <c r="L68" s="135"/>
      <c r="O68" s="33" t="s">
        <v>89</v>
      </c>
      <c r="P68" s="134"/>
      <c r="Q68" s="135"/>
      <c r="T68" s="33" t="s">
        <v>90</v>
      </c>
      <c r="U68" s="134"/>
      <c r="V68" s="135"/>
      <c r="AE68" s="34" t="s">
        <v>48</v>
      </c>
      <c r="AK68" s="134"/>
      <c r="AL68" s="135"/>
      <c r="AM68" s="33" t="s">
        <v>56</v>
      </c>
      <c r="AN68" s="146">
        <f>AK68-AN70</f>
        <v>-3920.4</v>
      </c>
      <c r="AO68" s="146"/>
      <c r="AP68" s="41"/>
      <c r="AQ68" s="41"/>
    </row>
    <row r="69" spans="1:43" s="33" customFormat="1" ht="15.75" hidden="1" thickBot="1">
      <c r="A69" s="34" t="s">
        <v>92</v>
      </c>
      <c r="F69" s="134"/>
      <c r="G69" s="135"/>
      <c r="H69" s="33" t="s">
        <v>49</v>
      </c>
      <c r="K69" s="96"/>
      <c r="L69" s="96"/>
      <c r="P69" s="96"/>
      <c r="Q69" s="96"/>
      <c r="R69" s="55" t="s">
        <v>91</v>
      </c>
      <c r="U69" s="72"/>
      <c r="V69" s="72"/>
      <c r="X69" s="147">
        <f>+K70+F69</f>
        <v>22.6</v>
      </c>
      <c r="Y69" s="148"/>
      <c r="AA69" s="55" t="s">
        <v>52</v>
      </c>
      <c r="AN69" s="41"/>
      <c r="AO69" s="41"/>
      <c r="AP69" s="41"/>
      <c r="AQ69" s="41"/>
    </row>
    <row r="70" spans="1:43" s="33" customFormat="1" ht="15" hidden="1">
      <c r="A70" s="33" t="s">
        <v>50</v>
      </c>
      <c r="I70" s="33" t="s">
        <v>51</v>
      </c>
      <c r="K70" s="149">
        <v>22.6</v>
      </c>
      <c r="L70" s="150"/>
      <c r="M70" s="34" t="s">
        <v>52</v>
      </c>
      <c r="N70" s="33" t="s">
        <v>53</v>
      </c>
      <c r="P70" s="134">
        <v>57.1</v>
      </c>
      <c r="Q70" s="135"/>
      <c r="S70" s="25" t="s">
        <v>54</v>
      </c>
      <c r="AJ70" s="151">
        <f>K70*54</f>
        <v>1220.4000000000001</v>
      </c>
      <c r="AK70" s="151"/>
      <c r="AL70" s="151">
        <f>(N75*H75)*54/10</f>
        <v>2700</v>
      </c>
      <c r="AM70" s="151"/>
      <c r="AN70" s="151">
        <f>AJ70+AL70</f>
        <v>3920.4</v>
      </c>
      <c r="AO70" s="151"/>
      <c r="AP70" s="41"/>
      <c r="AQ70" s="41"/>
    </row>
    <row r="71" spans="1:43" s="33" customFormat="1" ht="15" hidden="1">
      <c r="A71" s="33" t="s">
        <v>55</v>
      </c>
      <c r="D71" s="134">
        <v>3000</v>
      </c>
      <c r="E71" s="135"/>
      <c r="F71" s="33" t="s">
        <v>56</v>
      </c>
      <c r="H71" s="33" t="s">
        <v>57</v>
      </c>
      <c r="P71" s="134">
        <v>3</v>
      </c>
      <c r="Q71" s="135"/>
      <c r="S71" s="33" t="s">
        <v>58</v>
      </c>
      <c r="W71" s="140"/>
      <c r="X71" s="141"/>
      <c r="Y71" s="141"/>
      <c r="Z71" s="141"/>
      <c r="AA71" s="141"/>
      <c r="AB71" s="141"/>
      <c r="AC71" s="141"/>
      <c r="AD71" s="142"/>
      <c r="AF71" s="34" t="s">
        <v>59</v>
      </c>
      <c r="AJ71" s="143">
        <v>0</v>
      </c>
      <c r="AK71" s="144"/>
      <c r="AL71" s="144"/>
      <c r="AM71" s="144"/>
      <c r="AN71" s="144"/>
      <c r="AO71" s="144"/>
      <c r="AP71" s="144"/>
      <c r="AQ71" s="145"/>
    </row>
    <row r="72" spans="1:43" s="33" customFormat="1" ht="15" hidden="1">
      <c r="A72" s="30" t="s">
        <v>55</v>
      </c>
      <c r="B72" s="30"/>
      <c r="C72" s="32"/>
      <c r="D72" s="134"/>
      <c r="E72" s="135"/>
      <c r="F72" s="30" t="s">
        <v>56</v>
      </c>
      <c r="G72" s="32"/>
      <c r="H72" s="30" t="s">
        <v>57</v>
      </c>
      <c r="I72" s="32"/>
      <c r="J72" s="32"/>
      <c r="K72" s="32"/>
      <c r="L72" s="32"/>
      <c r="M72" s="32"/>
      <c r="N72" s="32"/>
      <c r="O72" s="32"/>
      <c r="P72" s="134"/>
      <c r="Q72" s="135"/>
      <c r="R72" s="32"/>
      <c r="S72" s="30" t="s">
        <v>58</v>
      </c>
      <c r="T72" s="32"/>
      <c r="U72" s="32"/>
      <c r="V72" s="32"/>
      <c r="W72" s="140"/>
      <c r="X72" s="141"/>
      <c r="Y72" s="141"/>
      <c r="Z72" s="141"/>
      <c r="AA72" s="141"/>
      <c r="AB72" s="141"/>
      <c r="AC72" s="142"/>
      <c r="AD72" s="32"/>
      <c r="AE72" s="32"/>
      <c r="AF72" s="32"/>
      <c r="AG72" s="32"/>
      <c r="AH72" s="32"/>
    </row>
    <row r="73" spans="1:43" s="33" customFormat="1" ht="15" hidden="1">
      <c r="A73" s="33" t="s">
        <v>60</v>
      </c>
      <c r="F73" s="134"/>
      <c r="G73" s="135"/>
      <c r="J73" s="33" t="s">
        <v>61</v>
      </c>
      <c r="P73" s="134"/>
      <c r="Q73" s="135"/>
      <c r="T73" s="33" t="s">
        <v>62</v>
      </c>
      <c r="Z73" s="134"/>
      <c r="AA73" s="135"/>
      <c r="AD73" s="26"/>
    </row>
    <row r="74" spans="1:43" s="33" customFormat="1" ht="15" hidden="1">
      <c r="A74" s="33" t="s">
        <v>63</v>
      </c>
      <c r="G74" s="33" t="s">
        <v>64</v>
      </c>
      <c r="H74" s="97" t="s">
        <v>18</v>
      </c>
      <c r="J74" s="33" t="s">
        <v>65</v>
      </c>
      <c r="K74" s="97"/>
      <c r="M74" s="33" t="s">
        <v>66</v>
      </c>
      <c r="V74" s="137"/>
      <c r="W74" s="138"/>
      <c r="X74" s="33" t="s">
        <v>67</v>
      </c>
      <c r="Y74" s="33" t="s">
        <v>68</v>
      </c>
      <c r="Z74" s="134" t="s">
        <v>69</v>
      </c>
      <c r="AA74" s="135"/>
      <c r="AB74" s="33" t="s">
        <v>70</v>
      </c>
      <c r="AD74" s="26"/>
      <c r="AE74" s="33" t="s">
        <v>58</v>
      </c>
      <c r="AK74" s="34"/>
      <c r="AL74" s="34"/>
    </row>
    <row r="75" spans="1:43" s="33" customFormat="1" ht="15" hidden="1">
      <c r="A75" s="33" t="s">
        <v>71</v>
      </c>
      <c r="H75" s="134">
        <v>5</v>
      </c>
      <c r="I75" s="135"/>
      <c r="K75" s="33" t="s">
        <v>46</v>
      </c>
      <c r="N75" s="134">
        <v>100</v>
      </c>
      <c r="O75" s="135"/>
      <c r="P75" s="33" t="s">
        <v>72</v>
      </c>
      <c r="R75" s="33" t="s">
        <v>73</v>
      </c>
      <c r="T75" s="139" t="s">
        <v>107</v>
      </c>
      <c r="U75" s="139"/>
      <c r="V75" s="139"/>
      <c r="W75" s="139"/>
      <c r="X75" s="139"/>
      <c r="Y75" s="139"/>
      <c r="AL75" s="34"/>
    </row>
    <row r="76" spans="1:43" s="33" customFormat="1" ht="15" hidden="1">
      <c r="H76" s="134"/>
      <c r="I76" s="135"/>
      <c r="N76" s="134"/>
      <c r="O76" s="135"/>
      <c r="T76" s="139"/>
      <c r="U76" s="139"/>
      <c r="V76" s="139"/>
      <c r="W76" s="139"/>
      <c r="X76" s="139"/>
      <c r="Y76" s="139"/>
      <c r="AL76" s="34"/>
    </row>
    <row r="77" spans="1:43" s="33" customFormat="1" ht="15" hidden="1">
      <c r="H77" s="134"/>
      <c r="I77" s="135"/>
      <c r="N77" s="134"/>
      <c r="O77" s="135"/>
      <c r="T77" s="139"/>
      <c r="U77" s="139"/>
      <c r="V77" s="139"/>
      <c r="W77" s="139"/>
      <c r="X77" s="139"/>
      <c r="Y77" s="139"/>
      <c r="AL77" s="34"/>
    </row>
    <row r="78" spans="1:43" s="33" customFormat="1" ht="15" hidden="1">
      <c r="A78" s="34" t="s">
        <v>74</v>
      </c>
      <c r="F78" s="132">
        <f>((H75*N75*R78)+(H76*N76*0.9)+(H77*N77*0.9))/K70</f>
        <v>17.699115044247787</v>
      </c>
      <c r="G78" s="133"/>
      <c r="H78" s="33" t="s">
        <v>75</v>
      </c>
      <c r="J78" s="34" t="s">
        <v>76</v>
      </c>
      <c r="K78" s="72"/>
      <c r="M78" s="134"/>
      <c r="N78" s="135"/>
      <c r="P78" s="34" t="s">
        <v>77</v>
      </c>
      <c r="R78" s="134">
        <v>0.8</v>
      </c>
      <c r="S78" s="135"/>
      <c r="V78" s="72"/>
      <c r="W78" s="72"/>
      <c r="Z78" s="72"/>
      <c r="AA78" s="72"/>
    </row>
    <row r="79" spans="1:43" s="33" customFormat="1" ht="15" hidden="1">
      <c r="A79" s="34" t="s">
        <v>78</v>
      </c>
      <c r="F79" s="132">
        <f>((H75*N75*R78)+(H76*N76*0.9))/(K70+F69)</f>
        <v>17.699115044247787</v>
      </c>
      <c r="G79" s="133"/>
      <c r="H79" s="33" t="s">
        <v>75</v>
      </c>
      <c r="J79" s="34" t="s">
        <v>79</v>
      </c>
      <c r="K79" s="72"/>
      <c r="M79" s="134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5"/>
      <c r="Z79" s="72"/>
      <c r="AA79" s="72"/>
      <c r="AD79" s="26"/>
    </row>
    <row r="80" spans="1:43" s="33" customFormat="1" ht="15" hidden="1">
      <c r="A80" s="35" t="s">
        <v>14</v>
      </c>
    </row>
    <row r="81" spans="1:57" s="33" customFormat="1" ht="15" hidden="1">
      <c r="A81" s="63"/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  <c r="AF81" s="99"/>
      <c r="AG81" s="99"/>
      <c r="AH81" s="99"/>
      <c r="AI81" s="9"/>
      <c r="AJ81" s="9"/>
      <c r="AK81" s="9"/>
      <c r="AL81" s="9"/>
      <c r="AM81" s="9"/>
      <c r="AN81" s="9"/>
      <c r="AO81" s="9"/>
      <c r="AP81" s="9"/>
      <c r="AQ81" s="27"/>
    </row>
    <row r="82" spans="1:57" s="33" customFormat="1" ht="15" hidden="1">
      <c r="A82" s="98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  <c r="AA82" s="99"/>
      <c r="AB82" s="99"/>
      <c r="AC82" s="99"/>
      <c r="AD82" s="99"/>
      <c r="AE82" s="99"/>
      <c r="AF82" s="99"/>
      <c r="AG82" s="99"/>
      <c r="AH82" s="99"/>
      <c r="AQ82" s="28"/>
    </row>
    <row r="83" spans="1:57" s="32" customFormat="1" ht="15" hidden="1">
      <c r="A83" s="98"/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  <c r="AA83" s="99"/>
      <c r="AB83" s="99"/>
      <c r="AC83" s="99"/>
      <c r="AD83" s="99"/>
      <c r="AE83" s="99"/>
      <c r="AF83" s="99"/>
      <c r="AG83" s="99"/>
      <c r="AH83" s="99"/>
      <c r="AI83" s="33"/>
      <c r="AJ83" s="33"/>
      <c r="AK83" s="33"/>
      <c r="AL83" s="33"/>
      <c r="AM83" s="33"/>
      <c r="AN83" s="33"/>
      <c r="AO83" s="33"/>
      <c r="AP83" s="33"/>
      <c r="AQ83" s="28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</row>
    <row r="84" spans="1:57" s="33" customFormat="1" ht="15" hidden="1">
      <c r="A84" s="35" t="s">
        <v>15</v>
      </c>
    </row>
    <row r="85" spans="1:57" s="33" customFormat="1" ht="15" hidden="1">
      <c r="A85" s="53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54"/>
      <c r="AQ85" s="28"/>
    </row>
    <row r="86" spans="1:57" s="33" customFormat="1" ht="15" hidden="1">
      <c r="A86" s="53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54"/>
      <c r="AQ86" s="28"/>
    </row>
    <row r="87" spans="1:57" s="33" customFormat="1" ht="15" hidden="1">
      <c r="A87" s="70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58"/>
      <c r="AH87" s="58"/>
      <c r="AI87" s="43"/>
      <c r="AJ87" s="43"/>
      <c r="AK87" s="43"/>
      <c r="AL87" s="43"/>
      <c r="AM87" s="43"/>
    </row>
    <row r="88" spans="1:57" s="33" customFormat="1" ht="15">
      <c r="A88" s="70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58"/>
      <c r="AH88" s="58"/>
      <c r="AI88" s="43"/>
      <c r="AJ88" s="43"/>
      <c r="AK88" s="43"/>
      <c r="AL88" s="43"/>
      <c r="AM88" s="43"/>
    </row>
    <row r="89" spans="1:57" s="33" customFormat="1" ht="15">
      <c r="A89" s="14" t="s">
        <v>165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</row>
    <row r="90" spans="1:57" s="33" customFormat="1" ht="15">
      <c r="A90" s="35" t="s">
        <v>43</v>
      </c>
      <c r="E90" s="166" t="s">
        <v>110</v>
      </c>
      <c r="F90" s="167"/>
      <c r="G90" s="167"/>
      <c r="H90" s="167"/>
      <c r="I90" s="167"/>
      <c r="J90" s="167"/>
      <c r="K90" s="168"/>
      <c r="M90" s="33" t="s">
        <v>44</v>
      </c>
      <c r="P90" s="134">
        <v>1</v>
      </c>
      <c r="Q90" s="135"/>
      <c r="S90" s="33" t="s">
        <v>45</v>
      </c>
      <c r="W90" s="134" t="s">
        <v>111</v>
      </c>
      <c r="X90" s="136"/>
      <c r="Y90" s="136"/>
      <c r="Z90" s="136"/>
      <c r="AA90" s="136"/>
      <c r="AB90" s="136"/>
      <c r="AC90" s="135"/>
      <c r="AE90" s="33" t="s">
        <v>46</v>
      </c>
      <c r="AI90" s="134">
        <v>16</v>
      </c>
      <c r="AJ90" s="135"/>
      <c r="AK90" s="33" t="s">
        <v>10</v>
      </c>
      <c r="AM90" s="55" t="s">
        <v>93</v>
      </c>
    </row>
    <row r="91" spans="1:57" s="33" customFormat="1" ht="15.75" thickBot="1">
      <c r="A91" s="33" t="s">
        <v>47</v>
      </c>
      <c r="F91" s="134"/>
      <c r="G91" s="135"/>
      <c r="J91" s="33" t="s">
        <v>88</v>
      </c>
      <c r="K91" s="134"/>
      <c r="L91" s="135"/>
      <c r="O91" s="33" t="s">
        <v>89</v>
      </c>
      <c r="P91" s="134"/>
      <c r="Q91" s="135"/>
      <c r="T91" s="33" t="s">
        <v>90</v>
      </c>
      <c r="U91" s="134"/>
      <c r="V91" s="135"/>
      <c r="AE91" s="34" t="s">
        <v>48</v>
      </c>
      <c r="AK91" s="134"/>
      <c r="AL91" s="135"/>
      <c r="AM91" s="33" t="s">
        <v>56</v>
      </c>
      <c r="AN91" s="146">
        <f>AK91-AN93</f>
        <v>-5724</v>
      </c>
      <c r="AO91" s="146"/>
      <c r="AP91" s="41"/>
      <c r="AQ91" s="41"/>
    </row>
    <row r="92" spans="1:57" s="33" customFormat="1" ht="15.75" thickBot="1">
      <c r="A92" s="34" t="s">
        <v>92</v>
      </c>
      <c r="F92" s="134"/>
      <c r="G92" s="135"/>
      <c r="H92" s="33" t="s">
        <v>49</v>
      </c>
      <c r="K92" s="85"/>
      <c r="L92" s="85"/>
      <c r="P92" s="85"/>
      <c r="Q92" s="85"/>
      <c r="R92" s="55" t="s">
        <v>91</v>
      </c>
      <c r="U92" s="72"/>
      <c r="V92" s="72"/>
      <c r="X92" s="147">
        <f>+K93+F92</f>
        <v>72</v>
      </c>
      <c r="Y92" s="148"/>
      <c r="AA92" s="55" t="s">
        <v>52</v>
      </c>
      <c r="AN92" s="41"/>
      <c r="AO92" s="41"/>
      <c r="AP92" s="41"/>
      <c r="AQ92" s="41"/>
    </row>
    <row r="93" spans="1:57" s="33" customFormat="1" ht="15">
      <c r="A93" s="33" t="s">
        <v>50</v>
      </c>
      <c r="I93" s="33" t="s">
        <v>51</v>
      </c>
      <c r="K93" s="149">
        <v>72</v>
      </c>
      <c r="L93" s="150"/>
      <c r="M93" s="34" t="s">
        <v>52</v>
      </c>
      <c r="N93" s="33" t="s">
        <v>53</v>
      </c>
      <c r="P93" s="134">
        <v>54</v>
      </c>
      <c r="Q93" s="135"/>
      <c r="S93" s="25" t="s">
        <v>54</v>
      </c>
      <c r="AJ93" s="151">
        <f>K93*54</f>
        <v>3888</v>
      </c>
      <c r="AK93" s="151"/>
      <c r="AL93" s="151">
        <f>(N98*H98)*54/10</f>
        <v>1836</v>
      </c>
      <c r="AM93" s="151"/>
      <c r="AN93" s="151">
        <f>AJ93+AL93</f>
        <v>5724</v>
      </c>
      <c r="AO93" s="151"/>
      <c r="AP93" s="41"/>
      <c r="AQ93" s="41"/>
    </row>
    <row r="94" spans="1:57" s="33" customFormat="1" ht="15">
      <c r="A94" s="33" t="s">
        <v>55</v>
      </c>
      <c r="D94" s="134">
        <v>3000</v>
      </c>
      <c r="E94" s="135"/>
      <c r="F94" s="33" t="s">
        <v>56</v>
      </c>
      <c r="H94" s="34" t="s">
        <v>57</v>
      </c>
      <c r="P94" s="134">
        <v>3</v>
      </c>
      <c r="Q94" s="135"/>
      <c r="S94" s="33" t="s">
        <v>58</v>
      </c>
      <c r="W94" s="140"/>
      <c r="X94" s="141"/>
      <c r="Y94" s="141"/>
      <c r="Z94" s="141"/>
      <c r="AA94" s="141"/>
      <c r="AB94" s="141"/>
      <c r="AC94" s="141"/>
      <c r="AD94" s="142"/>
      <c r="AF94" s="34" t="s">
        <v>59</v>
      </c>
      <c r="AJ94" s="143">
        <v>0</v>
      </c>
      <c r="AK94" s="144"/>
      <c r="AL94" s="144"/>
      <c r="AM94" s="144"/>
      <c r="AN94" s="144"/>
      <c r="AO94" s="144"/>
      <c r="AP94" s="144"/>
      <c r="AQ94" s="145"/>
    </row>
    <row r="95" spans="1:57" s="33" customFormat="1" ht="15">
      <c r="A95" s="30" t="s">
        <v>55</v>
      </c>
      <c r="B95" s="30"/>
      <c r="C95" s="32"/>
      <c r="D95" s="134">
        <v>2000</v>
      </c>
      <c r="E95" s="135"/>
      <c r="F95" s="30" t="s">
        <v>56</v>
      </c>
      <c r="G95" s="32"/>
      <c r="H95" s="30" t="s">
        <v>57</v>
      </c>
      <c r="I95" s="32"/>
      <c r="J95" s="32"/>
      <c r="K95" s="32"/>
      <c r="L95" s="32"/>
      <c r="M95" s="32"/>
      <c r="N95" s="32"/>
      <c r="O95" s="32"/>
      <c r="P95" s="134">
        <v>1</v>
      </c>
      <c r="Q95" s="135"/>
      <c r="R95" s="32"/>
      <c r="S95" s="30" t="s">
        <v>58</v>
      </c>
      <c r="T95" s="32"/>
      <c r="U95" s="32"/>
      <c r="V95" s="32"/>
      <c r="W95" s="140"/>
      <c r="X95" s="141"/>
      <c r="Y95" s="141"/>
      <c r="Z95" s="141"/>
      <c r="AA95" s="141"/>
      <c r="AB95" s="141"/>
      <c r="AC95" s="142"/>
      <c r="AD95" s="32"/>
      <c r="AE95" s="32"/>
      <c r="AF95" s="32"/>
      <c r="AG95" s="32"/>
      <c r="AH95" s="32"/>
    </row>
    <row r="96" spans="1:57" s="33" customFormat="1" ht="15">
      <c r="A96" s="33" t="s">
        <v>60</v>
      </c>
      <c r="F96" s="134"/>
      <c r="G96" s="135"/>
      <c r="J96" s="33" t="s">
        <v>61</v>
      </c>
      <c r="P96" s="134"/>
      <c r="Q96" s="135"/>
      <c r="T96" s="33" t="s">
        <v>62</v>
      </c>
      <c r="Z96" s="134"/>
      <c r="AA96" s="135"/>
      <c r="AD96" s="26"/>
    </row>
    <row r="97" spans="1:57" s="33" customFormat="1" ht="15">
      <c r="A97" s="33" t="s">
        <v>63</v>
      </c>
      <c r="G97" s="33" t="s">
        <v>64</v>
      </c>
      <c r="H97" s="84" t="s">
        <v>18</v>
      </c>
      <c r="J97" s="33" t="s">
        <v>65</v>
      </c>
      <c r="K97" s="84"/>
      <c r="M97" s="33" t="s">
        <v>66</v>
      </c>
      <c r="V97" s="134"/>
      <c r="W97" s="135"/>
      <c r="X97" s="33" t="s">
        <v>67</v>
      </c>
      <c r="Y97" s="33" t="s">
        <v>68</v>
      </c>
      <c r="Z97" s="134" t="s">
        <v>69</v>
      </c>
      <c r="AA97" s="135"/>
      <c r="AB97" s="33" t="s">
        <v>70</v>
      </c>
      <c r="AD97" s="26"/>
      <c r="AE97" s="33" t="s">
        <v>58</v>
      </c>
      <c r="AK97" s="34"/>
      <c r="AL97" s="34"/>
    </row>
    <row r="98" spans="1:57" s="33" customFormat="1" ht="15">
      <c r="A98" s="33" t="s">
        <v>71</v>
      </c>
      <c r="H98" s="134">
        <v>2</v>
      </c>
      <c r="I98" s="135"/>
      <c r="K98" s="33" t="s">
        <v>46</v>
      </c>
      <c r="N98" s="134">
        <v>170</v>
      </c>
      <c r="O98" s="135"/>
      <c r="P98" s="33" t="s">
        <v>72</v>
      </c>
      <c r="R98" s="33" t="s">
        <v>73</v>
      </c>
      <c r="T98" s="134" t="s">
        <v>166</v>
      </c>
      <c r="U98" s="136"/>
      <c r="V98" s="136"/>
      <c r="W98" s="136"/>
      <c r="X98" s="136"/>
      <c r="Y98" s="135"/>
      <c r="AL98" s="34"/>
    </row>
    <row r="99" spans="1:57" s="33" customFormat="1" ht="15">
      <c r="H99" s="134"/>
      <c r="I99" s="135"/>
      <c r="N99" s="134"/>
      <c r="O99" s="135"/>
      <c r="T99" s="134"/>
      <c r="U99" s="136"/>
      <c r="V99" s="136"/>
      <c r="W99" s="136"/>
      <c r="X99" s="136"/>
      <c r="Y99" s="135"/>
      <c r="AL99" s="34"/>
    </row>
    <row r="100" spans="1:57" s="33" customFormat="1" ht="15">
      <c r="H100" s="134"/>
      <c r="I100" s="135"/>
      <c r="N100" s="134"/>
      <c r="O100" s="135"/>
      <c r="T100" s="134"/>
      <c r="U100" s="136"/>
      <c r="V100" s="136"/>
      <c r="W100" s="136"/>
      <c r="X100" s="136"/>
      <c r="Y100" s="135"/>
      <c r="AL100" s="34"/>
    </row>
    <row r="101" spans="1:57" s="33" customFormat="1" ht="15">
      <c r="H101" s="134"/>
      <c r="I101" s="135"/>
      <c r="N101" s="134"/>
      <c r="O101" s="135"/>
      <c r="T101" s="134"/>
      <c r="U101" s="136"/>
      <c r="V101" s="136"/>
      <c r="W101" s="136"/>
      <c r="X101" s="136"/>
      <c r="Y101" s="135"/>
      <c r="AL101" s="34"/>
    </row>
    <row r="102" spans="1:57" s="33" customFormat="1" ht="15">
      <c r="H102" s="134"/>
      <c r="I102" s="135"/>
      <c r="N102" s="134"/>
      <c r="O102" s="135"/>
      <c r="T102" s="134"/>
      <c r="U102" s="136"/>
      <c r="V102" s="136"/>
      <c r="W102" s="136"/>
      <c r="X102" s="136"/>
      <c r="Y102" s="135"/>
      <c r="AL102" s="34"/>
    </row>
    <row r="103" spans="1:57" s="33" customFormat="1" ht="15">
      <c r="A103" s="34" t="s">
        <v>74</v>
      </c>
      <c r="F103" s="132">
        <f>((H98*N98*R103)+(H99*N99*R103)+(H102*N102*R103))/K93</f>
        <v>3.7777777777777777</v>
      </c>
      <c r="G103" s="133"/>
      <c r="H103" s="33" t="s">
        <v>75</v>
      </c>
      <c r="J103" s="34" t="s">
        <v>76</v>
      </c>
      <c r="K103" s="72"/>
      <c r="M103" s="134"/>
      <c r="N103" s="135"/>
      <c r="P103" s="34" t="s">
        <v>77</v>
      </c>
      <c r="R103" s="134">
        <v>0.8</v>
      </c>
      <c r="S103" s="135"/>
      <c r="V103" s="72"/>
      <c r="W103" s="72"/>
      <c r="Z103" s="72"/>
      <c r="AA103" s="72"/>
    </row>
    <row r="104" spans="1:57" s="33" customFormat="1" ht="15">
      <c r="A104" s="34" t="s">
        <v>78</v>
      </c>
      <c r="F104" s="132">
        <f>((H98*N98*R103)+(H99*N99*R103)+(H102*N102*R103))/(K93+F92)</f>
        <v>3.7777777777777777</v>
      </c>
      <c r="G104" s="133"/>
      <c r="H104" s="33" t="s">
        <v>75</v>
      </c>
      <c r="J104" s="34" t="s">
        <v>79</v>
      </c>
      <c r="K104" s="72"/>
      <c r="M104" s="134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5"/>
      <c r="Z104" s="72"/>
      <c r="AA104" s="72"/>
      <c r="AD104" s="26"/>
    </row>
    <row r="105" spans="1:57" s="33" customFormat="1" ht="15">
      <c r="A105" s="35" t="s">
        <v>14</v>
      </c>
    </row>
    <row r="106" spans="1:57" s="62" customFormat="1" ht="15">
      <c r="A106" s="106"/>
      <c r="B106" s="124"/>
      <c r="C106" s="124"/>
      <c r="D106" s="124"/>
      <c r="E106" s="124"/>
      <c r="F106" s="124"/>
      <c r="G106" s="124"/>
      <c r="H106" s="124"/>
      <c r="I106" s="124"/>
      <c r="J106" s="124"/>
      <c r="K106" s="124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124"/>
      <c r="AA106" s="124"/>
      <c r="AB106" s="124"/>
      <c r="AC106" s="124"/>
      <c r="AD106" s="124"/>
      <c r="AE106" s="124"/>
      <c r="AF106" s="124"/>
      <c r="AG106" s="124"/>
      <c r="AH106" s="124"/>
      <c r="AI106" s="131"/>
      <c r="AJ106" s="131"/>
      <c r="AK106" s="131"/>
      <c r="AL106" s="131"/>
      <c r="AM106" s="131"/>
      <c r="AN106" s="131"/>
      <c r="AO106" s="131"/>
      <c r="AP106" s="131"/>
      <c r="AQ106" s="27"/>
    </row>
    <row r="107" spans="1:57" s="33" customFormat="1" ht="15">
      <c r="A107" s="86"/>
      <c r="B107" s="87"/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  <c r="AC107" s="87"/>
      <c r="AD107" s="87"/>
      <c r="AE107" s="87"/>
      <c r="AF107" s="87"/>
      <c r="AG107" s="87"/>
      <c r="AH107" s="87"/>
      <c r="AQ107" s="28"/>
    </row>
    <row r="108" spans="1:57" s="32" customFormat="1" ht="15">
      <c r="A108" s="86"/>
      <c r="B108" s="87"/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  <c r="AC108" s="87"/>
      <c r="AD108" s="87"/>
      <c r="AE108" s="87"/>
      <c r="AF108" s="87"/>
      <c r="AG108" s="87"/>
      <c r="AH108" s="87"/>
      <c r="AI108" s="33"/>
      <c r="AJ108" s="33"/>
      <c r="AK108" s="33"/>
      <c r="AL108" s="33"/>
      <c r="AM108" s="33"/>
      <c r="AN108" s="33"/>
      <c r="AO108" s="33"/>
      <c r="AP108" s="33"/>
      <c r="AQ108" s="28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</row>
    <row r="109" spans="1:57" s="33" customFormat="1" ht="15">
      <c r="A109" s="35" t="s">
        <v>15</v>
      </c>
    </row>
    <row r="110" spans="1:57" s="62" customFormat="1" ht="15">
      <c r="A110" s="70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Q110" s="28"/>
    </row>
    <row r="111" spans="1:57" s="62" customFormat="1" ht="15">
      <c r="A111" s="105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Q111" s="28"/>
    </row>
    <row r="112" spans="1:57" s="33" customFormat="1" ht="15" hidden="1">
      <c r="A112" s="14" t="s">
        <v>144</v>
      </c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</row>
    <row r="113" spans="1:43" s="33" customFormat="1" ht="15" hidden="1">
      <c r="A113" s="35" t="s">
        <v>43</v>
      </c>
      <c r="E113" s="161" t="s">
        <v>110</v>
      </c>
      <c r="F113" s="162"/>
      <c r="G113" s="162"/>
      <c r="H113" s="162"/>
      <c r="I113" s="162"/>
      <c r="J113" s="162"/>
      <c r="K113" s="163"/>
      <c r="M113" s="33" t="s">
        <v>44</v>
      </c>
      <c r="P113" s="134">
        <v>11</v>
      </c>
      <c r="Q113" s="135"/>
      <c r="S113" s="33" t="s">
        <v>45</v>
      </c>
      <c r="W113" s="134" t="s">
        <v>111</v>
      </c>
      <c r="X113" s="136"/>
      <c r="Y113" s="136"/>
      <c r="Z113" s="136"/>
      <c r="AA113" s="136"/>
      <c r="AB113" s="136"/>
      <c r="AC113" s="135"/>
      <c r="AE113" s="33" t="s">
        <v>46</v>
      </c>
      <c r="AI113" s="134"/>
      <c r="AJ113" s="135"/>
      <c r="AK113" s="33" t="s">
        <v>10</v>
      </c>
      <c r="AM113" s="55" t="s">
        <v>93</v>
      </c>
    </row>
    <row r="114" spans="1:43" s="33" customFormat="1" ht="15.75" hidden="1" thickBot="1">
      <c r="A114" s="33" t="s">
        <v>47</v>
      </c>
      <c r="F114" s="134"/>
      <c r="G114" s="135"/>
      <c r="J114" s="33" t="s">
        <v>88</v>
      </c>
      <c r="K114" s="134"/>
      <c r="L114" s="135"/>
      <c r="O114" s="33" t="s">
        <v>89</v>
      </c>
      <c r="P114" s="134"/>
      <c r="Q114" s="135"/>
      <c r="T114" s="33" t="s">
        <v>90</v>
      </c>
      <c r="U114" s="134"/>
      <c r="V114" s="135"/>
      <c r="AE114" s="34" t="s">
        <v>48</v>
      </c>
      <c r="AK114" s="134"/>
      <c r="AL114" s="135"/>
      <c r="AM114" s="33" t="s">
        <v>56</v>
      </c>
      <c r="AN114" s="146">
        <f>AK114-AN116</f>
        <v>-29862</v>
      </c>
      <c r="AO114" s="146"/>
      <c r="AP114" s="41"/>
      <c r="AQ114" s="41"/>
    </row>
    <row r="115" spans="1:43" s="33" customFormat="1" ht="15.75" hidden="1" thickBot="1">
      <c r="A115" s="34" t="s">
        <v>92</v>
      </c>
      <c r="F115" s="134"/>
      <c r="G115" s="135"/>
      <c r="H115" s="33" t="s">
        <v>49</v>
      </c>
      <c r="K115" s="92"/>
      <c r="L115" s="92"/>
      <c r="P115" s="92"/>
      <c r="Q115" s="92"/>
      <c r="R115" s="55" t="s">
        <v>91</v>
      </c>
      <c r="U115" s="72"/>
      <c r="V115" s="72"/>
      <c r="X115" s="147">
        <f>+K116+F115</f>
        <v>153</v>
      </c>
      <c r="Y115" s="148"/>
      <c r="AA115" s="55" t="s">
        <v>52</v>
      </c>
      <c r="AN115" s="41"/>
      <c r="AO115" s="41"/>
      <c r="AP115" s="41"/>
      <c r="AQ115" s="41"/>
    </row>
    <row r="116" spans="1:43" s="33" customFormat="1" ht="15" hidden="1">
      <c r="A116" s="33" t="s">
        <v>50</v>
      </c>
      <c r="I116" s="33" t="s">
        <v>51</v>
      </c>
      <c r="K116" s="149">
        <v>153</v>
      </c>
      <c r="L116" s="150"/>
      <c r="M116" s="34" t="s">
        <v>52</v>
      </c>
      <c r="N116" s="33" t="s">
        <v>53</v>
      </c>
      <c r="P116" s="134">
        <v>53.76</v>
      </c>
      <c r="Q116" s="135"/>
      <c r="S116" s="25" t="s">
        <v>54</v>
      </c>
      <c r="AJ116" s="151">
        <f>K116*54</f>
        <v>8262</v>
      </c>
      <c r="AK116" s="151"/>
      <c r="AL116" s="151">
        <f>(N121*H121)*54/10</f>
        <v>21600</v>
      </c>
      <c r="AM116" s="151"/>
      <c r="AN116" s="151">
        <f>AJ116+AL116</f>
        <v>29862</v>
      </c>
      <c r="AO116" s="151"/>
      <c r="AP116" s="41"/>
      <c r="AQ116" s="41"/>
    </row>
    <row r="117" spans="1:43" s="33" customFormat="1" ht="15" hidden="1">
      <c r="A117" s="33" t="s">
        <v>55</v>
      </c>
      <c r="D117" s="134">
        <v>2000</v>
      </c>
      <c r="E117" s="135"/>
      <c r="F117" s="33" t="s">
        <v>56</v>
      </c>
      <c r="H117" s="34" t="s">
        <v>57</v>
      </c>
      <c r="P117" s="134">
        <v>4</v>
      </c>
      <c r="Q117" s="135"/>
      <c r="S117" s="33" t="s">
        <v>58</v>
      </c>
      <c r="W117" s="140"/>
      <c r="X117" s="141"/>
      <c r="Y117" s="141"/>
      <c r="Z117" s="141"/>
      <c r="AA117" s="141"/>
      <c r="AB117" s="141"/>
      <c r="AC117" s="141"/>
      <c r="AD117" s="142"/>
      <c r="AF117" s="34" t="s">
        <v>59</v>
      </c>
      <c r="AJ117" s="143">
        <v>0</v>
      </c>
      <c r="AK117" s="144"/>
      <c r="AL117" s="144"/>
      <c r="AM117" s="144"/>
      <c r="AN117" s="144"/>
      <c r="AO117" s="144"/>
      <c r="AP117" s="144"/>
      <c r="AQ117" s="145"/>
    </row>
    <row r="118" spans="1:43" s="33" customFormat="1" ht="15" hidden="1">
      <c r="A118" s="30" t="s">
        <v>55</v>
      </c>
      <c r="B118" s="30"/>
      <c r="C118" s="32"/>
      <c r="D118" s="134">
        <v>3000</v>
      </c>
      <c r="E118" s="135"/>
      <c r="F118" s="30" t="s">
        <v>56</v>
      </c>
      <c r="G118" s="32"/>
      <c r="H118" s="30" t="s">
        <v>57</v>
      </c>
      <c r="I118" s="32"/>
      <c r="J118" s="32"/>
      <c r="K118" s="32"/>
      <c r="L118" s="32"/>
      <c r="M118" s="32"/>
      <c r="N118" s="32"/>
      <c r="O118" s="32"/>
      <c r="P118" s="134">
        <v>7</v>
      </c>
      <c r="Q118" s="135"/>
      <c r="R118" s="32"/>
      <c r="S118" s="30" t="s">
        <v>58</v>
      </c>
      <c r="T118" s="32"/>
      <c r="U118" s="32"/>
      <c r="V118" s="32"/>
      <c r="W118" s="140"/>
      <c r="X118" s="141"/>
      <c r="Y118" s="141"/>
      <c r="Z118" s="141"/>
      <c r="AA118" s="141"/>
      <c r="AB118" s="141"/>
      <c r="AC118" s="142"/>
      <c r="AD118" s="32"/>
      <c r="AE118" s="32"/>
      <c r="AF118" s="32"/>
      <c r="AG118" s="32"/>
      <c r="AH118" s="32"/>
    </row>
    <row r="119" spans="1:43" s="33" customFormat="1" ht="15" hidden="1">
      <c r="A119" s="33" t="s">
        <v>60</v>
      </c>
      <c r="F119" s="134"/>
      <c r="G119" s="135"/>
      <c r="J119" s="33" t="s">
        <v>61</v>
      </c>
      <c r="P119" s="134"/>
      <c r="Q119" s="135"/>
      <c r="T119" s="33" t="s">
        <v>62</v>
      </c>
      <c r="Z119" s="134"/>
      <c r="AA119" s="135"/>
      <c r="AD119" s="26"/>
    </row>
    <row r="120" spans="1:43" s="33" customFormat="1" ht="15" hidden="1">
      <c r="A120" s="33" t="s">
        <v>63</v>
      </c>
      <c r="G120" s="33" t="s">
        <v>64</v>
      </c>
      <c r="H120" s="91" t="s">
        <v>18</v>
      </c>
      <c r="J120" s="33" t="s">
        <v>65</v>
      </c>
      <c r="K120" s="91"/>
      <c r="M120" s="33" t="s">
        <v>66</v>
      </c>
      <c r="V120" s="134"/>
      <c r="W120" s="135"/>
      <c r="X120" s="33" t="s">
        <v>67</v>
      </c>
      <c r="Y120" s="33" t="s">
        <v>68</v>
      </c>
      <c r="Z120" s="134" t="s">
        <v>69</v>
      </c>
      <c r="AA120" s="135"/>
      <c r="AB120" s="33" t="s">
        <v>70</v>
      </c>
      <c r="AD120" s="26"/>
      <c r="AE120" s="33" t="s">
        <v>58</v>
      </c>
      <c r="AK120" s="34"/>
      <c r="AL120" s="34"/>
    </row>
    <row r="121" spans="1:43" s="33" customFormat="1" ht="15" hidden="1">
      <c r="A121" s="33" t="s">
        <v>71</v>
      </c>
      <c r="H121" s="134">
        <v>2</v>
      </c>
      <c r="I121" s="135"/>
      <c r="K121" s="33" t="s">
        <v>46</v>
      </c>
      <c r="N121" s="134">
        <v>2000</v>
      </c>
      <c r="O121" s="135"/>
      <c r="P121" s="33" t="s">
        <v>72</v>
      </c>
      <c r="R121" s="33" t="s">
        <v>73</v>
      </c>
      <c r="T121" s="134"/>
      <c r="U121" s="136"/>
      <c r="V121" s="136"/>
      <c r="W121" s="136"/>
      <c r="X121" s="136"/>
      <c r="Y121" s="135"/>
      <c r="AL121" s="34"/>
    </row>
    <row r="122" spans="1:43" s="33" customFormat="1" ht="15" hidden="1">
      <c r="H122" s="134"/>
      <c r="I122" s="135"/>
      <c r="N122" s="134"/>
      <c r="O122" s="135"/>
      <c r="T122" s="134"/>
      <c r="U122" s="136"/>
      <c r="V122" s="136"/>
      <c r="W122" s="136"/>
      <c r="X122" s="136"/>
      <c r="Y122" s="135"/>
      <c r="AL122" s="34"/>
    </row>
    <row r="123" spans="1:43" s="33" customFormat="1" ht="15" hidden="1">
      <c r="H123" s="134"/>
      <c r="I123" s="135"/>
      <c r="N123" s="134"/>
      <c r="O123" s="135"/>
      <c r="T123" s="134"/>
      <c r="U123" s="136"/>
      <c r="V123" s="136"/>
      <c r="W123" s="136"/>
      <c r="X123" s="136"/>
      <c r="Y123" s="135"/>
      <c r="AL123" s="34"/>
    </row>
    <row r="124" spans="1:43" s="33" customFormat="1" ht="15" hidden="1">
      <c r="A124" s="34" t="s">
        <v>74</v>
      </c>
      <c r="F124" s="132">
        <f>((H121*N121*R124)+(H122*N122*R124)+(H123*N123*R124))/K116</f>
        <v>20.915032679738562</v>
      </c>
      <c r="G124" s="133"/>
      <c r="H124" s="33" t="s">
        <v>75</v>
      </c>
      <c r="J124" s="34" t="s">
        <v>76</v>
      </c>
      <c r="K124" s="72"/>
      <c r="M124" s="134"/>
      <c r="N124" s="135"/>
      <c r="P124" s="34" t="s">
        <v>77</v>
      </c>
      <c r="R124" s="134">
        <v>0.8</v>
      </c>
      <c r="S124" s="135"/>
      <c r="V124" s="72"/>
      <c r="W124" s="72"/>
      <c r="Z124" s="72"/>
      <c r="AA124" s="72"/>
    </row>
    <row r="125" spans="1:43" s="33" customFormat="1" ht="15" hidden="1">
      <c r="A125" s="34" t="s">
        <v>78</v>
      </c>
      <c r="F125" s="132">
        <f>((H121*N121*R124)+(H122*N122*R124)+(H123*N123*R124))/(K116+F115)</f>
        <v>20.915032679738562</v>
      </c>
      <c r="G125" s="133"/>
      <c r="H125" s="33" t="s">
        <v>75</v>
      </c>
      <c r="J125" s="34" t="s">
        <v>79</v>
      </c>
      <c r="K125" s="72"/>
      <c r="M125" s="134"/>
      <c r="N125" s="136"/>
      <c r="O125" s="136"/>
      <c r="P125" s="136"/>
      <c r="Q125" s="136"/>
      <c r="R125" s="136"/>
      <c r="S125" s="136"/>
      <c r="T125" s="136"/>
      <c r="U125" s="136"/>
      <c r="V125" s="136"/>
      <c r="W125" s="136"/>
      <c r="X125" s="135"/>
      <c r="Z125" s="72"/>
      <c r="AA125" s="72"/>
      <c r="AD125" s="26"/>
    </row>
    <row r="126" spans="1:43" s="33" customFormat="1" ht="15" hidden="1">
      <c r="A126" s="35" t="s">
        <v>14</v>
      </c>
    </row>
    <row r="127" spans="1:43" s="33" customFormat="1" ht="15" hidden="1">
      <c r="A127" s="63"/>
      <c r="B127" s="94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  <c r="AA127" s="94"/>
      <c r="AB127" s="94"/>
      <c r="AC127" s="94"/>
      <c r="AD127" s="94"/>
      <c r="AE127" s="94"/>
      <c r="AF127" s="94"/>
      <c r="AG127" s="94"/>
      <c r="AH127" s="94"/>
      <c r="AI127" s="9"/>
      <c r="AJ127" s="9"/>
      <c r="AK127" s="9"/>
      <c r="AL127" s="9"/>
      <c r="AM127" s="9"/>
      <c r="AN127" s="9"/>
      <c r="AO127" s="9"/>
      <c r="AP127" s="9"/>
      <c r="AQ127" s="27"/>
    </row>
    <row r="128" spans="1:43" s="33" customFormat="1" ht="15" hidden="1">
      <c r="A128" s="93"/>
      <c r="B128" s="94"/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  <c r="AA128" s="94"/>
      <c r="AB128" s="94"/>
      <c r="AC128" s="94"/>
      <c r="AD128" s="94"/>
      <c r="AE128" s="94"/>
      <c r="AF128" s="94"/>
      <c r="AG128" s="94"/>
      <c r="AH128" s="94"/>
      <c r="AQ128" s="28"/>
    </row>
    <row r="129" spans="1:57" s="32" customFormat="1" ht="15" hidden="1">
      <c r="A129" s="93"/>
      <c r="B129" s="94"/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  <c r="AA129" s="94"/>
      <c r="AB129" s="94"/>
      <c r="AC129" s="94"/>
      <c r="AD129" s="94"/>
      <c r="AE129" s="94"/>
      <c r="AF129" s="94"/>
      <c r="AG129" s="94"/>
      <c r="AH129" s="94"/>
      <c r="AI129" s="33"/>
      <c r="AJ129" s="33"/>
      <c r="AK129" s="33"/>
      <c r="AL129" s="33"/>
      <c r="AM129" s="33"/>
      <c r="AN129" s="33"/>
      <c r="AO129" s="33"/>
      <c r="AP129" s="33"/>
      <c r="AQ129" s="28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</row>
    <row r="130" spans="1:57" s="33" customFormat="1" ht="15" hidden="1">
      <c r="A130" s="35" t="s">
        <v>15</v>
      </c>
    </row>
    <row r="131" spans="1:57" s="33" customFormat="1" ht="15" hidden="1">
      <c r="A131" s="53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54"/>
      <c r="AQ131" s="28"/>
    </row>
    <row r="132" spans="1:57" s="33" customFormat="1" ht="15" hidden="1">
      <c r="A132" s="80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54"/>
      <c r="AQ132" s="28"/>
    </row>
    <row r="133" spans="1:57" s="33" customFormat="1" ht="15" hidden="1">
      <c r="A133" s="14" t="s">
        <v>145</v>
      </c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</row>
    <row r="134" spans="1:57" s="33" customFormat="1" ht="15" hidden="1">
      <c r="A134" s="35" t="s">
        <v>43</v>
      </c>
      <c r="E134" s="161" t="s">
        <v>110</v>
      </c>
      <c r="F134" s="162"/>
      <c r="G134" s="162"/>
      <c r="H134" s="162"/>
      <c r="I134" s="162"/>
      <c r="J134" s="162"/>
      <c r="K134" s="163"/>
      <c r="M134" s="33" t="s">
        <v>44</v>
      </c>
      <c r="P134" s="134">
        <v>11</v>
      </c>
      <c r="Q134" s="135"/>
      <c r="S134" s="33" t="s">
        <v>45</v>
      </c>
      <c r="W134" s="134" t="s">
        <v>111</v>
      </c>
      <c r="X134" s="136"/>
      <c r="Y134" s="136"/>
      <c r="Z134" s="136"/>
      <c r="AA134" s="136"/>
      <c r="AB134" s="136"/>
      <c r="AC134" s="135"/>
      <c r="AE134" s="33" t="s">
        <v>46</v>
      </c>
      <c r="AI134" s="134"/>
      <c r="AJ134" s="135"/>
      <c r="AK134" s="33" t="s">
        <v>10</v>
      </c>
      <c r="AM134" s="55" t="s">
        <v>93</v>
      </c>
    </row>
    <row r="135" spans="1:57" s="33" customFormat="1" ht="15.75" hidden="1" thickBot="1">
      <c r="A135" s="33" t="s">
        <v>47</v>
      </c>
      <c r="F135" s="134"/>
      <c r="G135" s="135"/>
      <c r="J135" s="33" t="s">
        <v>88</v>
      </c>
      <c r="K135" s="134"/>
      <c r="L135" s="135"/>
      <c r="O135" s="33" t="s">
        <v>89</v>
      </c>
      <c r="P135" s="134"/>
      <c r="Q135" s="135"/>
      <c r="T135" s="33" t="s">
        <v>90</v>
      </c>
      <c r="U135" s="134"/>
      <c r="V135" s="135"/>
      <c r="AE135" s="34" t="s">
        <v>48</v>
      </c>
      <c r="AK135" s="134"/>
      <c r="AL135" s="135"/>
      <c r="AM135" s="33" t="s">
        <v>56</v>
      </c>
      <c r="AN135" s="146">
        <f>AK135-AN137</f>
        <v>-4266</v>
      </c>
      <c r="AO135" s="146"/>
      <c r="AP135" s="41"/>
      <c r="AQ135" s="41"/>
    </row>
    <row r="136" spans="1:57" s="33" customFormat="1" ht="15.75" hidden="1" thickBot="1">
      <c r="A136" s="34" t="s">
        <v>92</v>
      </c>
      <c r="F136" s="134"/>
      <c r="G136" s="135"/>
      <c r="H136" s="33" t="s">
        <v>49</v>
      </c>
      <c r="K136" s="92"/>
      <c r="L136" s="92"/>
      <c r="P136" s="92"/>
      <c r="Q136" s="92"/>
      <c r="R136" s="55" t="s">
        <v>91</v>
      </c>
      <c r="U136" s="72"/>
      <c r="V136" s="72"/>
      <c r="X136" s="147">
        <f>+K137+F136</f>
        <v>49</v>
      </c>
      <c r="Y136" s="148"/>
      <c r="AA136" s="55" t="s">
        <v>52</v>
      </c>
      <c r="AN136" s="41"/>
      <c r="AO136" s="41"/>
      <c r="AP136" s="41"/>
      <c r="AQ136" s="41"/>
    </row>
    <row r="137" spans="1:57" s="33" customFormat="1" ht="15" hidden="1">
      <c r="A137" s="33" t="s">
        <v>50</v>
      </c>
      <c r="I137" s="33" t="s">
        <v>51</v>
      </c>
      <c r="K137" s="149">
        <v>49</v>
      </c>
      <c r="L137" s="150"/>
      <c r="M137" s="34" t="s">
        <v>52</v>
      </c>
      <c r="N137" s="33" t="s">
        <v>53</v>
      </c>
      <c r="P137" s="134">
        <v>53.89</v>
      </c>
      <c r="Q137" s="135"/>
      <c r="S137" s="25" t="s">
        <v>54</v>
      </c>
      <c r="AJ137" s="151">
        <f>K137*54</f>
        <v>2646</v>
      </c>
      <c r="AK137" s="151"/>
      <c r="AL137" s="151">
        <f>(N142*H142)*54/10</f>
        <v>1620</v>
      </c>
      <c r="AM137" s="151"/>
      <c r="AN137" s="151">
        <f>AJ137+AL137</f>
        <v>4266</v>
      </c>
      <c r="AO137" s="151"/>
      <c r="AP137" s="41"/>
      <c r="AQ137" s="41"/>
    </row>
    <row r="138" spans="1:57" s="33" customFormat="1" ht="15" hidden="1">
      <c r="A138" s="33" t="s">
        <v>55</v>
      </c>
      <c r="D138" s="134">
        <v>2000</v>
      </c>
      <c r="E138" s="135"/>
      <c r="F138" s="33" t="s">
        <v>56</v>
      </c>
      <c r="H138" s="34" t="s">
        <v>57</v>
      </c>
      <c r="P138" s="134">
        <v>9</v>
      </c>
      <c r="Q138" s="135"/>
      <c r="S138" s="33" t="s">
        <v>58</v>
      </c>
      <c r="W138" s="140"/>
      <c r="X138" s="141"/>
      <c r="Y138" s="141"/>
      <c r="Z138" s="141"/>
      <c r="AA138" s="141"/>
      <c r="AB138" s="141"/>
      <c r="AC138" s="141"/>
      <c r="AD138" s="142"/>
      <c r="AF138" s="34" t="s">
        <v>59</v>
      </c>
      <c r="AJ138" s="143">
        <v>0</v>
      </c>
      <c r="AK138" s="144"/>
      <c r="AL138" s="144"/>
      <c r="AM138" s="144"/>
      <c r="AN138" s="144"/>
      <c r="AO138" s="144"/>
      <c r="AP138" s="144"/>
      <c r="AQ138" s="145"/>
    </row>
    <row r="139" spans="1:57" s="33" customFormat="1" ht="15" hidden="1">
      <c r="A139" s="30" t="s">
        <v>55</v>
      </c>
      <c r="B139" s="30"/>
      <c r="C139" s="32"/>
      <c r="D139" s="134">
        <v>3000</v>
      </c>
      <c r="E139" s="135"/>
      <c r="F139" s="30" t="s">
        <v>56</v>
      </c>
      <c r="G139" s="32"/>
      <c r="H139" s="30" t="s">
        <v>57</v>
      </c>
      <c r="I139" s="32"/>
      <c r="J139" s="32"/>
      <c r="K139" s="32"/>
      <c r="L139" s="32"/>
      <c r="M139" s="32"/>
      <c r="N139" s="32"/>
      <c r="O139" s="32"/>
      <c r="P139" s="134">
        <v>2</v>
      </c>
      <c r="Q139" s="135"/>
      <c r="R139" s="32"/>
      <c r="S139" s="30" t="s">
        <v>58</v>
      </c>
      <c r="T139" s="32"/>
      <c r="U139" s="32"/>
      <c r="V139" s="32"/>
      <c r="W139" s="140"/>
      <c r="X139" s="141"/>
      <c r="Y139" s="141"/>
      <c r="Z139" s="141"/>
      <c r="AA139" s="141"/>
      <c r="AB139" s="141"/>
      <c r="AC139" s="142"/>
      <c r="AD139" s="32"/>
      <c r="AE139" s="32"/>
      <c r="AF139" s="32"/>
      <c r="AG139" s="32"/>
      <c r="AH139" s="32"/>
    </row>
    <row r="140" spans="1:57" s="33" customFormat="1" ht="15" hidden="1">
      <c r="A140" s="33" t="s">
        <v>60</v>
      </c>
      <c r="F140" s="134"/>
      <c r="G140" s="135"/>
      <c r="J140" s="33" t="s">
        <v>61</v>
      </c>
      <c r="P140" s="134"/>
      <c r="Q140" s="135"/>
      <c r="T140" s="33" t="s">
        <v>62</v>
      </c>
      <c r="Z140" s="134"/>
      <c r="AA140" s="135"/>
      <c r="AD140" s="26"/>
    </row>
    <row r="141" spans="1:57" s="33" customFormat="1" ht="15" hidden="1">
      <c r="A141" s="33" t="s">
        <v>63</v>
      </c>
      <c r="G141" s="33" t="s">
        <v>64</v>
      </c>
      <c r="H141" s="91" t="s">
        <v>18</v>
      </c>
      <c r="J141" s="33" t="s">
        <v>65</v>
      </c>
      <c r="K141" s="91"/>
      <c r="M141" s="33" t="s">
        <v>66</v>
      </c>
      <c r="V141" s="134"/>
      <c r="W141" s="135"/>
      <c r="X141" s="33" t="s">
        <v>67</v>
      </c>
      <c r="Y141" s="33" t="s">
        <v>68</v>
      </c>
      <c r="Z141" s="134" t="s">
        <v>69</v>
      </c>
      <c r="AA141" s="135"/>
      <c r="AB141" s="33" t="s">
        <v>70</v>
      </c>
      <c r="AD141" s="26"/>
      <c r="AE141" s="33" t="s">
        <v>58</v>
      </c>
      <c r="AK141" s="34"/>
      <c r="AL141" s="34"/>
    </row>
    <row r="142" spans="1:57" s="33" customFormat="1" ht="15" hidden="1">
      <c r="A142" s="33" t="s">
        <v>71</v>
      </c>
      <c r="H142" s="134">
        <v>2</v>
      </c>
      <c r="I142" s="135"/>
      <c r="K142" s="33" t="s">
        <v>46</v>
      </c>
      <c r="N142" s="134">
        <v>150</v>
      </c>
      <c r="O142" s="135"/>
      <c r="P142" s="33" t="s">
        <v>72</v>
      </c>
      <c r="R142" s="33" t="s">
        <v>73</v>
      </c>
      <c r="T142" s="134"/>
      <c r="U142" s="136"/>
      <c r="V142" s="136"/>
      <c r="W142" s="136"/>
      <c r="X142" s="136"/>
      <c r="Y142" s="135"/>
      <c r="AL142" s="34"/>
    </row>
    <row r="143" spans="1:57" s="33" customFormat="1" ht="15" hidden="1">
      <c r="H143" s="134">
        <v>5</v>
      </c>
      <c r="I143" s="135"/>
      <c r="N143" s="134">
        <v>150</v>
      </c>
      <c r="O143" s="135"/>
      <c r="T143" s="134"/>
      <c r="U143" s="136"/>
      <c r="V143" s="136"/>
      <c r="W143" s="136"/>
      <c r="X143" s="136"/>
      <c r="Y143" s="135"/>
      <c r="AL143" s="34"/>
    </row>
    <row r="144" spans="1:57" s="33" customFormat="1" ht="15" hidden="1">
      <c r="H144" s="134">
        <v>5</v>
      </c>
      <c r="I144" s="135"/>
      <c r="N144" s="134">
        <v>150</v>
      </c>
      <c r="O144" s="135"/>
      <c r="T144" s="134"/>
      <c r="U144" s="136"/>
      <c r="V144" s="136"/>
      <c r="W144" s="136"/>
      <c r="X144" s="136"/>
      <c r="Y144" s="135"/>
      <c r="AL144" s="34"/>
    </row>
    <row r="145" spans="1:57" s="33" customFormat="1" ht="15" hidden="1">
      <c r="A145" s="34" t="s">
        <v>74</v>
      </c>
      <c r="F145" s="132">
        <f>((H142*N142*R145)+(H143*N143*R145)+(H144*N144*R145))/K137</f>
        <v>29.387755102040817</v>
      </c>
      <c r="G145" s="133"/>
      <c r="H145" s="33" t="s">
        <v>75</v>
      </c>
      <c r="J145" s="34" t="s">
        <v>76</v>
      </c>
      <c r="K145" s="72"/>
      <c r="M145" s="134"/>
      <c r="N145" s="135"/>
      <c r="P145" s="34" t="s">
        <v>77</v>
      </c>
      <c r="R145" s="134">
        <v>0.8</v>
      </c>
      <c r="S145" s="135"/>
      <c r="V145" s="72"/>
      <c r="W145" s="72"/>
      <c r="Z145" s="72"/>
      <c r="AA145" s="72"/>
    </row>
    <row r="146" spans="1:57" s="33" customFormat="1" ht="15" hidden="1">
      <c r="A146" s="34" t="s">
        <v>78</v>
      </c>
      <c r="F146" s="132">
        <f>((H142*N142*R145)+(H143*N143*R145)+(H144*N144*R145))/(K137+F136)</f>
        <v>29.387755102040817</v>
      </c>
      <c r="G146" s="133"/>
      <c r="H146" s="33" t="s">
        <v>75</v>
      </c>
      <c r="J146" s="34" t="s">
        <v>79</v>
      </c>
      <c r="K146" s="72"/>
      <c r="M146" s="134"/>
      <c r="N146" s="136"/>
      <c r="O146" s="136"/>
      <c r="P146" s="136"/>
      <c r="Q146" s="136"/>
      <c r="R146" s="136"/>
      <c r="S146" s="136"/>
      <c r="T146" s="136"/>
      <c r="U146" s="136"/>
      <c r="V146" s="136"/>
      <c r="W146" s="136"/>
      <c r="X146" s="135"/>
      <c r="Z146" s="72"/>
      <c r="AA146" s="72"/>
      <c r="AD146" s="26"/>
    </row>
    <row r="147" spans="1:57" s="33" customFormat="1" ht="15" hidden="1">
      <c r="A147" s="35" t="s">
        <v>14</v>
      </c>
    </row>
    <row r="148" spans="1:57" s="33" customFormat="1" ht="15" hidden="1">
      <c r="A148" s="63"/>
      <c r="B148" s="94"/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  <c r="Z148" s="94"/>
      <c r="AA148" s="94"/>
      <c r="AB148" s="94"/>
      <c r="AC148" s="94"/>
      <c r="AD148" s="94"/>
      <c r="AE148" s="94"/>
      <c r="AF148" s="94"/>
      <c r="AG148" s="94"/>
      <c r="AH148" s="94"/>
      <c r="AI148" s="9"/>
      <c r="AJ148" s="9"/>
      <c r="AK148" s="9"/>
      <c r="AL148" s="9"/>
      <c r="AM148" s="9"/>
      <c r="AN148" s="9"/>
      <c r="AO148" s="9"/>
      <c r="AP148" s="9"/>
      <c r="AQ148" s="27"/>
    </row>
    <row r="149" spans="1:57" s="33" customFormat="1" ht="15" hidden="1">
      <c r="A149" s="93"/>
      <c r="B149" s="94"/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  <c r="AA149" s="94"/>
      <c r="AB149" s="94"/>
      <c r="AC149" s="94"/>
      <c r="AD149" s="94"/>
      <c r="AE149" s="94"/>
      <c r="AF149" s="94"/>
      <c r="AG149" s="94"/>
      <c r="AH149" s="94"/>
      <c r="AQ149" s="28"/>
    </row>
    <row r="150" spans="1:57" s="32" customFormat="1" ht="15" hidden="1">
      <c r="A150" s="93"/>
      <c r="B150" s="94"/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4"/>
      <c r="AA150" s="94"/>
      <c r="AB150" s="94"/>
      <c r="AC150" s="94"/>
      <c r="AD150" s="94"/>
      <c r="AE150" s="94"/>
      <c r="AF150" s="94"/>
      <c r="AG150" s="94"/>
      <c r="AH150" s="94"/>
      <c r="AI150" s="33"/>
      <c r="AJ150" s="33"/>
      <c r="AK150" s="33"/>
      <c r="AL150" s="33"/>
      <c r="AM150" s="33"/>
      <c r="AN150" s="33"/>
      <c r="AO150" s="33"/>
      <c r="AP150" s="33"/>
      <c r="AQ150" s="28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</row>
    <row r="151" spans="1:57" s="33" customFormat="1" ht="15" hidden="1">
      <c r="A151" s="35" t="s">
        <v>15</v>
      </c>
    </row>
    <row r="152" spans="1:57" s="33" customFormat="1" ht="15" hidden="1">
      <c r="A152" s="53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54"/>
      <c r="AQ152" s="28"/>
    </row>
    <row r="153" spans="1:57" s="33" customFormat="1" ht="15" hidden="1">
      <c r="A153" s="80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54"/>
      <c r="AQ153" s="28"/>
    </row>
    <row r="154" spans="1:57" s="62" customFormat="1" ht="15" hidden="1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</row>
    <row r="155" spans="1:57" s="33" customFormat="1" ht="15" hidden="1">
      <c r="A155" s="14" t="s">
        <v>142</v>
      </c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</row>
    <row r="156" spans="1:57" s="33" customFormat="1" ht="15" hidden="1">
      <c r="A156" s="33" t="s">
        <v>17</v>
      </c>
      <c r="B156" s="91" t="s">
        <v>18</v>
      </c>
      <c r="D156" s="33" t="s">
        <v>19</v>
      </c>
      <c r="E156" s="91"/>
      <c r="J156" s="34" t="s">
        <v>114</v>
      </c>
      <c r="K156" s="101"/>
      <c r="P156" s="134" t="s">
        <v>115</v>
      </c>
      <c r="Q156" s="136"/>
      <c r="R156" s="136"/>
      <c r="S156" s="136"/>
      <c r="T156" s="136"/>
      <c r="U156" s="136"/>
      <c r="V156" s="136"/>
      <c r="W156" s="136"/>
      <c r="X156" s="136"/>
      <c r="Y156" s="136"/>
      <c r="Z156" s="136"/>
      <c r="AA156" s="135"/>
    </row>
    <row r="157" spans="1:57" s="33" customFormat="1" ht="15" hidden="1">
      <c r="A157" s="33" t="s">
        <v>35</v>
      </c>
      <c r="J157" s="134">
        <v>250</v>
      </c>
      <c r="K157" s="135"/>
      <c r="L157" s="33" t="s">
        <v>36</v>
      </c>
    </row>
    <row r="158" spans="1:57" s="33" customFormat="1" ht="15" hidden="1">
      <c r="A158" s="34" t="s">
        <v>116</v>
      </c>
      <c r="J158" s="206"/>
      <c r="K158" s="207"/>
      <c r="L158" s="34" t="s">
        <v>98</v>
      </c>
    </row>
    <row r="159" spans="1:57" s="33" customFormat="1" ht="15" hidden="1">
      <c r="A159" s="33" t="s">
        <v>117</v>
      </c>
      <c r="J159" s="33" t="s">
        <v>118</v>
      </c>
      <c r="M159" s="91" t="s">
        <v>18</v>
      </c>
      <c r="O159" s="33" t="s">
        <v>119</v>
      </c>
      <c r="R159" s="91"/>
      <c r="T159" s="33" t="s">
        <v>120</v>
      </c>
      <c r="V159" s="91"/>
      <c r="X159" s="33" t="s">
        <v>22</v>
      </c>
      <c r="AB159" s="93"/>
      <c r="AC159" s="94"/>
      <c r="AD159" s="94"/>
      <c r="AE159" s="94"/>
      <c r="AF159" s="94"/>
      <c r="AG159" s="94"/>
      <c r="AH159" s="94"/>
      <c r="AI159" s="94"/>
      <c r="AJ159" s="94"/>
      <c r="AK159" s="94"/>
      <c r="AL159" s="94"/>
      <c r="AM159" s="94"/>
      <c r="AN159" s="94"/>
      <c r="AO159" s="94"/>
      <c r="AP159" s="94"/>
      <c r="AQ159" s="95"/>
    </row>
    <row r="160" spans="1:57" s="33" customFormat="1" ht="15" hidden="1">
      <c r="A160" s="33" t="s">
        <v>121</v>
      </c>
      <c r="J160" s="33" t="s">
        <v>118</v>
      </c>
      <c r="M160" s="91" t="s">
        <v>18</v>
      </c>
      <c r="O160" s="33" t="s">
        <v>119</v>
      </c>
      <c r="R160" s="91"/>
      <c r="T160" s="33" t="s">
        <v>120</v>
      </c>
      <c r="V160" s="91"/>
      <c r="X160" s="33" t="s">
        <v>22</v>
      </c>
      <c r="AB160" s="93"/>
      <c r="AC160" s="94"/>
      <c r="AD160" s="94"/>
      <c r="AE160" s="94"/>
      <c r="AF160" s="94"/>
      <c r="AG160" s="94"/>
      <c r="AH160" s="94"/>
      <c r="AI160" s="94"/>
      <c r="AJ160" s="94"/>
      <c r="AK160" s="94"/>
      <c r="AL160" s="94"/>
      <c r="AM160" s="94"/>
      <c r="AN160" s="94"/>
      <c r="AO160" s="94"/>
      <c r="AP160" s="94"/>
      <c r="AQ160" s="95"/>
    </row>
    <row r="161" spans="1:43" s="33" customFormat="1" ht="15" hidden="1">
      <c r="A161" s="33" t="s">
        <v>122</v>
      </c>
      <c r="J161" s="33" t="s">
        <v>118</v>
      </c>
      <c r="M161" s="91" t="s">
        <v>18</v>
      </c>
      <c r="O161" s="33" t="s">
        <v>119</v>
      </c>
      <c r="R161" s="91"/>
      <c r="T161" s="33" t="s">
        <v>120</v>
      </c>
      <c r="V161" s="91"/>
      <c r="X161" s="33" t="s">
        <v>22</v>
      </c>
      <c r="AB161" s="93"/>
      <c r="AC161" s="94"/>
      <c r="AD161" s="94"/>
      <c r="AE161" s="94"/>
      <c r="AF161" s="94"/>
      <c r="AG161" s="94"/>
      <c r="AH161" s="94"/>
      <c r="AI161" s="94"/>
      <c r="AJ161" s="94"/>
      <c r="AK161" s="94"/>
      <c r="AL161" s="94"/>
      <c r="AM161" s="94"/>
      <c r="AN161" s="94"/>
      <c r="AO161" s="94"/>
      <c r="AP161" s="94"/>
      <c r="AQ161" s="95"/>
    </row>
    <row r="162" spans="1:43" s="33" customFormat="1" ht="15" hidden="1">
      <c r="A162" s="34" t="s">
        <v>123</v>
      </c>
      <c r="J162" s="33" t="s">
        <v>118</v>
      </c>
      <c r="M162" s="91" t="s">
        <v>18</v>
      </c>
      <c r="O162" s="33" t="s">
        <v>119</v>
      </c>
      <c r="R162" s="91"/>
      <c r="T162" s="33" t="s">
        <v>120</v>
      </c>
      <c r="V162" s="91"/>
      <c r="X162" s="33" t="s">
        <v>22</v>
      </c>
      <c r="AB162" s="93"/>
      <c r="AC162" s="94"/>
      <c r="AD162" s="94"/>
      <c r="AE162" s="94"/>
      <c r="AF162" s="94"/>
      <c r="AG162" s="94"/>
      <c r="AH162" s="94"/>
      <c r="AI162" s="94"/>
      <c r="AJ162" s="94"/>
      <c r="AK162" s="94"/>
      <c r="AL162" s="94"/>
      <c r="AM162" s="94"/>
      <c r="AN162" s="94"/>
      <c r="AO162" s="94"/>
      <c r="AP162" s="94"/>
      <c r="AQ162" s="95"/>
    </row>
    <row r="163" spans="1:43" s="33" customFormat="1" ht="15" hidden="1">
      <c r="A163" s="35" t="s">
        <v>124</v>
      </c>
    </row>
    <row r="164" spans="1:43" s="33" customFormat="1" ht="15" hidden="1">
      <c r="A164" s="34" t="s">
        <v>125</v>
      </c>
      <c r="I164" s="34" t="s">
        <v>126</v>
      </c>
      <c r="L164" s="134"/>
      <c r="M164" s="136"/>
      <c r="N164" s="135"/>
      <c r="Q164" s="208"/>
      <c r="R164" s="208"/>
      <c r="S164" s="208"/>
      <c r="T164" s="34" t="s">
        <v>127</v>
      </c>
      <c r="W164" s="134"/>
      <c r="X164" s="136"/>
      <c r="Y164" s="135"/>
      <c r="AA164" s="33" t="s">
        <v>22</v>
      </c>
      <c r="AE164" s="93"/>
      <c r="AF164" s="94"/>
      <c r="AG164" s="94"/>
      <c r="AH164" s="94"/>
      <c r="AI164" s="94"/>
      <c r="AJ164" s="94"/>
      <c r="AK164" s="94"/>
      <c r="AL164" s="94"/>
      <c r="AM164" s="94"/>
      <c r="AN164" s="94"/>
      <c r="AO164" s="94"/>
      <c r="AP164" s="94"/>
      <c r="AQ164" s="95"/>
    </row>
    <row r="165" spans="1:43" s="33" customFormat="1" ht="15" hidden="1">
      <c r="A165" s="33" t="s">
        <v>29</v>
      </c>
      <c r="I165" s="34" t="s">
        <v>128</v>
      </c>
      <c r="J165" s="33" t="s">
        <v>129</v>
      </c>
      <c r="L165" s="134">
        <v>2.8</v>
      </c>
      <c r="M165" s="136"/>
      <c r="N165" s="135"/>
      <c r="Q165" s="208"/>
      <c r="R165" s="208"/>
      <c r="S165" s="208"/>
      <c r="T165" s="34" t="s">
        <v>128</v>
      </c>
      <c r="U165" s="33" t="s">
        <v>129</v>
      </c>
      <c r="W165" s="134">
        <v>1.9</v>
      </c>
      <c r="X165" s="136"/>
      <c r="Y165" s="135"/>
      <c r="AA165" s="33" t="s">
        <v>22</v>
      </c>
      <c r="AE165" s="93"/>
      <c r="AF165" s="94"/>
      <c r="AG165" s="94"/>
      <c r="AH165" s="94"/>
      <c r="AI165" s="94"/>
      <c r="AJ165" s="94"/>
      <c r="AK165" s="94"/>
      <c r="AL165" s="94"/>
      <c r="AM165" s="94"/>
      <c r="AN165" s="94"/>
      <c r="AO165" s="94"/>
      <c r="AP165" s="94"/>
      <c r="AQ165" s="95"/>
    </row>
    <row r="166" spans="1:43" s="33" customFormat="1" ht="15" hidden="1">
      <c r="A166" s="35" t="s">
        <v>130</v>
      </c>
      <c r="N166" s="102"/>
      <c r="O166" s="161" t="s">
        <v>131</v>
      </c>
      <c r="P166" s="162"/>
      <c r="Q166" s="162"/>
      <c r="R166" s="162"/>
      <c r="S166" s="162"/>
      <c r="T166" s="162"/>
      <c r="U166" s="162"/>
      <c r="V166" s="162"/>
      <c r="W166" s="162"/>
      <c r="X166" s="162"/>
      <c r="Y166" s="162"/>
      <c r="Z166" s="163"/>
    </row>
    <row r="167" spans="1:43" s="33" customFormat="1" ht="15" hidden="1">
      <c r="A167" s="209" t="s">
        <v>132</v>
      </c>
      <c r="B167" s="210"/>
      <c r="C167" s="211"/>
      <c r="D167" s="209" t="s">
        <v>133</v>
      </c>
      <c r="E167" s="210"/>
      <c r="F167" s="210"/>
      <c r="G167" s="210"/>
      <c r="H167" s="210"/>
      <c r="I167" s="210"/>
      <c r="J167" s="210"/>
      <c r="K167" s="210"/>
      <c r="L167" s="210"/>
      <c r="M167" s="210"/>
      <c r="N167" s="211"/>
      <c r="O167" s="209" t="s">
        <v>134</v>
      </c>
      <c r="P167" s="210"/>
      <c r="Q167" s="210"/>
      <c r="R167" s="210"/>
      <c r="S167" s="210"/>
      <c r="T167" s="211"/>
      <c r="U167" s="209" t="s">
        <v>135</v>
      </c>
      <c r="V167" s="210"/>
      <c r="W167" s="211"/>
      <c r="X167" s="209" t="s">
        <v>136</v>
      </c>
      <c r="Y167" s="210"/>
      <c r="Z167" s="211"/>
      <c r="AA167" s="212" t="s">
        <v>137</v>
      </c>
      <c r="AB167" s="212"/>
      <c r="AC167" s="212"/>
      <c r="AD167" s="212"/>
      <c r="AE167" s="212"/>
      <c r="AF167" s="212"/>
      <c r="AG167" s="212"/>
      <c r="AH167" s="212"/>
    </row>
    <row r="168" spans="1:43" s="33" customFormat="1" ht="15" hidden="1">
      <c r="A168" s="134"/>
      <c r="B168" s="136"/>
      <c r="C168" s="135"/>
      <c r="D168" s="181"/>
      <c r="E168" s="182"/>
      <c r="F168" s="182"/>
      <c r="G168" s="182"/>
      <c r="H168" s="182"/>
      <c r="I168" s="182"/>
      <c r="J168" s="182"/>
      <c r="K168" s="182"/>
      <c r="L168" s="182"/>
      <c r="M168" s="182"/>
      <c r="N168" s="183"/>
      <c r="O168" s="181" t="s">
        <v>115</v>
      </c>
      <c r="P168" s="182"/>
      <c r="Q168" s="182"/>
      <c r="R168" s="182"/>
      <c r="S168" s="182"/>
      <c r="T168" s="183"/>
      <c r="U168" s="134"/>
      <c r="V168" s="136"/>
      <c r="W168" s="135"/>
      <c r="X168" s="134">
        <v>2.8</v>
      </c>
      <c r="Y168" s="136"/>
      <c r="Z168" s="135"/>
      <c r="AA168" s="181" t="s">
        <v>138</v>
      </c>
      <c r="AB168" s="182"/>
      <c r="AC168" s="182"/>
      <c r="AD168" s="182"/>
      <c r="AE168" s="182"/>
      <c r="AF168" s="182"/>
      <c r="AG168" s="182"/>
      <c r="AH168" s="183"/>
    </row>
    <row r="169" spans="1:43" s="33" customFormat="1" ht="15" hidden="1">
      <c r="A169" s="35" t="s">
        <v>130</v>
      </c>
      <c r="N169" s="102"/>
      <c r="O169" s="161" t="s">
        <v>139</v>
      </c>
      <c r="P169" s="162"/>
      <c r="Q169" s="162"/>
      <c r="R169" s="162"/>
      <c r="S169" s="162"/>
      <c r="T169" s="162"/>
      <c r="U169" s="162"/>
      <c r="V169" s="162"/>
      <c r="W169" s="162"/>
      <c r="X169" s="162"/>
      <c r="Y169" s="162"/>
      <c r="Z169" s="163"/>
    </row>
    <row r="170" spans="1:43" s="33" customFormat="1" ht="15" hidden="1">
      <c r="A170" s="209" t="s">
        <v>132</v>
      </c>
      <c r="B170" s="210"/>
      <c r="C170" s="211"/>
      <c r="D170" s="209" t="s">
        <v>133</v>
      </c>
      <c r="E170" s="210"/>
      <c r="F170" s="210"/>
      <c r="G170" s="210"/>
      <c r="H170" s="210"/>
      <c r="I170" s="210"/>
      <c r="J170" s="210"/>
      <c r="K170" s="210"/>
      <c r="L170" s="210"/>
      <c r="M170" s="210"/>
      <c r="N170" s="211"/>
      <c r="O170" s="209" t="s">
        <v>134</v>
      </c>
      <c r="P170" s="210"/>
      <c r="Q170" s="210"/>
      <c r="R170" s="210"/>
      <c r="S170" s="210"/>
      <c r="T170" s="211"/>
      <c r="U170" s="209" t="s">
        <v>135</v>
      </c>
      <c r="V170" s="210"/>
      <c r="W170" s="211"/>
      <c r="X170" s="209" t="s">
        <v>136</v>
      </c>
      <c r="Y170" s="210"/>
      <c r="Z170" s="211"/>
      <c r="AA170" s="209" t="s">
        <v>137</v>
      </c>
      <c r="AB170" s="210"/>
      <c r="AC170" s="210"/>
      <c r="AD170" s="210"/>
      <c r="AE170" s="210"/>
      <c r="AF170" s="210"/>
      <c r="AG170" s="210"/>
      <c r="AH170" s="211"/>
    </row>
    <row r="171" spans="1:43" s="33" customFormat="1" ht="15" hidden="1">
      <c r="A171" s="134"/>
      <c r="B171" s="136"/>
      <c r="C171" s="135"/>
      <c r="D171" s="181"/>
      <c r="E171" s="182"/>
      <c r="F171" s="182"/>
      <c r="G171" s="182"/>
      <c r="H171" s="182"/>
      <c r="I171" s="182"/>
      <c r="J171" s="182"/>
      <c r="K171" s="182"/>
      <c r="L171" s="182"/>
      <c r="M171" s="182"/>
      <c r="N171" s="183"/>
      <c r="O171" s="181" t="s">
        <v>115</v>
      </c>
      <c r="P171" s="182"/>
      <c r="Q171" s="182"/>
      <c r="R171" s="182"/>
      <c r="S171" s="182"/>
      <c r="T171" s="183"/>
      <c r="U171" s="134"/>
      <c r="V171" s="136"/>
      <c r="W171" s="135"/>
      <c r="X171" s="134">
        <v>1.9</v>
      </c>
      <c r="Y171" s="136"/>
      <c r="Z171" s="135"/>
      <c r="AA171" s="181" t="s">
        <v>138</v>
      </c>
      <c r="AB171" s="182"/>
      <c r="AC171" s="182"/>
      <c r="AD171" s="182"/>
      <c r="AE171" s="182"/>
      <c r="AF171" s="182"/>
      <c r="AG171" s="182"/>
      <c r="AH171" s="183"/>
    </row>
    <row r="172" spans="1:43" s="33" customFormat="1" ht="15" hidden="1">
      <c r="A172" s="35" t="s">
        <v>14</v>
      </c>
      <c r="P172" s="103"/>
    </row>
    <row r="173" spans="1:43" s="33" customFormat="1" ht="15" hidden="1">
      <c r="A173" s="63" t="s">
        <v>140</v>
      </c>
      <c r="B173" s="94"/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4"/>
      <c r="AB173" s="94"/>
      <c r="AC173" s="94"/>
      <c r="AD173" s="94"/>
      <c r="AE173" s="94"/>
      <c r="AF173" s="94"/>
      <c r="AG173" s="94"/>
      <c r="AH173" s="94"/>
    </row>
    <row r="174" spans="1:43" s="33" customFormat="1" ht="15" hidden="1">
      <c r="A174" s="63"/>
      <c r="B174" s="94"/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  <c r="AA174" s="94"/>
      <c r="AB174" s="94"/>
      <c r="AC174" s="94"/>
      <c r="AD174" s="94"/>
      <c r="AE174" s="94"/>
      <c r="AF174" s="94"/>
      <c r="AG174" s="94"/>
      <c r="AH174" s="94"/>
    </row>
    <row r="175" spans="1:43" s="33" customFormat="1" ht="15" hidden="1">
      <c r="A175" s="35" t="s">
        <v>15</v>
      </c>
    </row>
    <row r="176" spans="1:43" s="62" customFormat="1" ht="15" hidden="1">
      <c r="A176" s="70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</row>
    <row r="177" spans="1:43" s="62" customFormat="1" ht="15" hidden="1">
      <c r="A177" s="70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</row>
    <row r="178" spans="1:43" s="33" customFormat="1" ht="15" hidden="1">
      <c r="A178" s="14" t="s">
        <v>104</v>
      </c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</row>
    <row r="179" spans="1:43" s="33" customFormat="1" ht="15" hidden="1">
      <c r="A179" s="35" t="s">
        <v>94</v>
      </c>
      <c r="E179" s="177" t="s">
        <v>101</v>
      </c>
      <c r="F179" s="177"/>
      <c r="G179" s="177"/>
      <c r="H179" s="177"/>
      <c r="I179" s="177"/>
      <c r="J179" s="177"/>
      <c r="K179" s="177"/>
      <c r="M179" s="33" t="s">
        <v>44</v>
      </c>
      <c r="P179" s="139">
        <v>1</v>
      </c>
      <c r="Q179" s="139"/>
      <c r="S179" s="33" t="s">
        <v>45</v>
      </c>
      <c r="W179" s="134" t="s">
        <v>108</v>
      </c>
      <c r="X179" s="136"/>
    </row>
    <row r="180" spans="1:43" s="33" customFormat="1" ht="15" hidden="1">
      <c r="A180" s="164" t="s">
        <v>95</v>
      </c>
      <c r="B180" s="164"/>
      <c r="C180" s="164"/>
      <c r="D180" s="164"/>
      <c r="E180" s="165" t="s">
        <v>102</v>
      </c>
      <c r="F180" s="165"/>
      <c r="G180" s="165"/>
      <c r="H180" s="165"/>
      <c r="I180" s="165"/>
      <c r="J180" s="165"/>
      <c r="K180" s="165"/>
      <c r="L180" s="37"/>
      <c r="M180" s="37"/>
      <c r="N180" s="37"/>
      <c r="O180" s="37"/>
      <c r="P180" s="29"/>
      <c r="Q180" s="29"/>
      <c r="R180" s="37"/>
      <c r="W180" s="29"/>
      <c r="X180" s="29"/>
    </row>
    <row r="181" spans="1:43" s="33" customFormat="1" hidden="1"/>
    <row r="182" spans="1:43" s="33" customFormat="1" ht="15" hidden="1">
      <c r="A182" s="14" t="s">
        <v>105</v>
      </c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AB182" s="37"/>
      <c r="AC182" s="65"/>
      <c r="AD182" s="65"/>
      <c r="AE182" s="65"/>
      <c r="AF182" s="65"/>
      <c r="AG182" s="65"/>
      <c r="AH182" s="65"/>
      <c r="AI182" s="65"/>
      <c r="AJ182" s="65"/>
      <c r="AK182" s="65"/>
    </row>
    <row r="183" spans="1:43" s="33" customFormat="1" ht="15" hidden="1">
      <c r="A183" s="35" t="s">
        <v>96</v>
      </c>
      <c r="E183" s="161"/>
      <c r="F183" s="162"/>
      <c r="G183" s="162"/>
      <c r="H183" s="162"/>
      <c r="I183" s="162"/>
      <c r="J183" s="162"/>
      <c r="K183" s="163"/>
      <c r="M183" s="33" t="s">
        <v>44</v>
      </c>
      <c r="P183" s="134"/>
      <c r="Q183" s="135"/>
      <c r="S183" s="33" t="s">
        <v>45</v>
      </c>
      <c r="W183" s="134"/>
      <c r="X183" s="136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</row>
    <row r="184" spans="1:43" s="33" customFormat="1" ht="15" hidden="1">
      <c r="A184" s="34" t="s">
        <v>97</v>
      </c>
      <c r="F184" s="134"/>
      <c r="G184" s="135"/>
      <c r="H184" s="34" t="s">
        <v>98</v>
      </c>
      <c r="K184" s="66"/>
      <c r="L184" s="67"/>
      <c r="P184" s="134"/>
      <c r="Q184" s="135"/>
      <c r="U184" s="134"/>
      <c r="V184" s="135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</row>
    <row r="185" spans="1:43" s="33" customFormat="1" ht="15" hidden="1">
      <c r="A185" s="33" t="s">
        <v>99</v>
      </c>
      <c r="F185" s="134"/>
      <c r="G185" s="135"/>
      <c r="H185" s="33" t="s">
        <v>49</v>
      </c>
      <c r="I185" s="20"/>
      <c r="J185" s="20"/>
      <c r="K185" s="55" t="s">
        <v>103</v>
      </c>
      <c r="N185" s="20"/>
      <c r="O185" s="20"/>
      <c r="P185" s="20"/>
      <c r="Q185" s="20"/>
      <c r="R185" s="20"/>
      <c r="S185" s="20"/>
      <c r="U185" s="29"/>
      <c r="V185" s="29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</row>
    <row r="186" spans="1:43" s="33" customFormat="1" ht="15" hidden="1">
      <c r="A186" s="35" t="s">
        <v>14</v>
      </c>
    </row>
    <row r="187" spans="1:43" s="33" customFormat="1" ht="15" hidden="1">
      <c r="A187" s="63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</row>
    <row r="188" spans="1:43" s="33" customFormat="1" ht="15" hidden="1">
      <c r="A188" s="77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</row>
    <row r="189" spans="1:43" s="33" customFormat="1" ht="15" hidden="1">
      <c r="A189" s="35" t="s">
        <v>15</v>
      </c>
    </row>
    <row r="190" spans="1:43" s="33" customFormat="1" ht="15" hidden="1">
      <c r="A190" s="53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</row>
    <row r="191" spans="1:43" s="33" customFormat="1" hidden="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</row>
    <row r="192" spans="1:43" hidden="1"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</row>
  </sheetData>
  <mergeCells count="297">
    <mergeCell ref="A171:C171"/>
    <mergeCell ref="D171:N171"/>
    <mergeCell ref="O171:T171"/>
    <mergeCell ref="U171:W171"/>
    <mergeCell ref="X171:Z171"/>
    <mergeCell ref="AA171:AH171"/>
    <mergeCell ref="J32:K32"/>
    <mergeCell ref="J33:K33"/>
    <mergeCell ref="K35:M35"/>
    <mergeCell ref="Q35:S35"/>
    <mergeCell ref="W35:Y35"/>
    <mergeCell ref="AE35:AQ35"/>
    <mergeCell ref="K36:M36"/>
    <mergeCell ref="Q36:S36"/>
    <mergeCell ref="W36:Y36"/>
    <mergeCell ref="AE36:AQ36"/>
    <mergeCell ref="K37:M37"/>
    <mergeCell ref="Q37:S37"/>
    <mergeCell ref="W37:Y37"/>
    <mergeCell ref="AE37:AQ37"/>
    <mergeCell ref="AA167:AH167"/>
    <mergeCell ref="A168:C168"/>
    <mergeCell ref="D168:N168"/>
    <mergeCell ref="O168:T168"/>
    <mergeCell ref="U168:W168"/>
    <mergeCell ref="X168:Z168"/>
    <mergeCell ref="AA168:AH168"/>
    <mergeCell ref="O169:Z169"/>
    <mergeCell ref="A170:C170"/>
    <mergeCell ref="D170:N170"/>
    <mergeCell ref="O170:T170"/>
    <mergeCell ref="U170:W170"/>
    <mergeCell ref="X170:Z170"/>
    <mergeCell ref="AA170:AH170"/>
    <mergeCell ref="L165:N165"/>
    <mergeCell ref="Q165:S165"/>
    <mergeCell ref="W165:Y165"/>
    <mergeCell ref="O166:Z166"/>
    <mergeCell ref="A167:C167"/>
    <mergeCell ref="D167:N167"/>
    <mergeCell ref="O167:T167"/>
    <mergeCell ref="U167:W167"/>
    <mergeCell ref="X167:Z167"/>
    <mergeCell ref="F145:G145"/>
    <mergeCell ref="M145:N145"/>
    <mergeCell ref="R145:S145"/>
    <mergeCell ref="F146:G146"/>
    <mergeCell ref="M146:X146"/>
    <mergeCell ref="P156:AA156"/>
    <mergeCell ref="J157:K157"/>
    <mergeCell ref="J158:K158"/>
    <mergeCell ref="L164:N164"/>
    <mergeCell ref="Q164:S164"/>
    <mergeCell ref="W164:Y164"/>
    <mergeCell ref="V141:W141"/>
    <mergeCell ref="Z141:AA141"/>
    <mergeCell ref="H142:I142"/>
    <mergeCell ref="N142:O142"/>
    <mergeCell ref="T142:Y142"/>
    <mergeCell ref="H143:I143"/>
    <mergeCell ref="N143:O143"/>
    <mergeCell ref="T143:Y143"/>
    <mergeCell ref="H144:I144"/>
    <mergeCell ref="N144:O144"/>
    <mergeCell ref="T144:Y144"/>
    <mergeCell ref="D138:E138"/>
    <mergeCell ref="P138:Q138"/>
    <mergeCell ref="W138:AD138"/>
    <mergeCell ref="AJ138:AQ138"/>
    <mergeCell ref="D139:E139"/>
    <mergeCell ref="P139:Q139"/>
    <mergeCell ref="W139:AC139"/>
    <mergeCell ref="F140:G140"/>
    <mergeCell ref="P140:Q140"/>
    <mergeCell ref="Z140:AA140"/>
    <mergeCell ref="AK135:AL135"/>
    <mergeCell ref="AN135:AO135"/>
    <mergeCell ref="F136:G136"/>
    <mergeCell ref="X136:Y136"/>
    <mergeCell ref="K137:L137"/>
    <mergeCell ref="P137:Q137"/>
    <mergeCell ref="AJ137:AK137"/>
    <mergeCell ref="AL137:AM137"/>
    <mergeCell ref="AN137:AO137"/>
    <mergeCell ref="F125:G125"/>
    <mergeCell ref="M125:X125"/>
    <mergeCell ref="E134:K134"/>
    <mergeCell ref="P134:Q134"/>
    <mergeCell ref="W134:AC134"/>
    <mergeCell ref="AI134:AJ134"/>
    <mergeCell ref="F135:G135"/>
    <mergeCell ref="K135:L135"/>
    <mergeCell ref="P135:Q135"/>
    <mergeCell ref="U135:V135"/>
    <mergeCell ref="H122:I122"/>
    <mergeCell ref="N122:O122"/>
    <mergeCell ref="T122:Y122"/>
    <mergeCell ref="H123:I123"/>
    <mergeCell ref="N123:O123"/>
    <mergeCell ref="T123:Y123"/>
    <mergeCell ref="F124:G124"/>
    <mergeCell ref="M124:N124"/>
    <mergeCell ref="R124:S124"/>
    <mergeCell ref="D118:E118"/>
    <mergeCell ref="P118:Q118"/>
    <mergeCell ref="W118:AC118"/>
    <mergeCell ref="F119:G119"/>
    <mergeCell ref="P119:Q119"/>
    <mergeCell ref="Z119:AA119"/>
    <mergeCell ref="V120:W120"/>
    <mergeCell ref="Z120:AA120"/>
    <mergeCell ref="H121:I121"/>
    <mergeCell ref="N121:O121"/>
    <mergeCell ref="T121:Y121"/>
    <mergeCell ref="AN114:AO114"/>
    <mergeCell ref="F115:G115"/>
    <mergeCell ref="X115:Y115"/>
    <mergeCell ref="K116:L116"/>
    <mergeCell ref="P116:Q116"/>
    <mergeCell ref="AJ116:AK116"/>
    <mergeCell ref="AL116:AM116"/>
    <mergeCell ref="AN116:AO116"/>
    <mergeCell ref="D117:E117"/>
    <mergeCell ref="P117:Q117"/>
    <mergeCell ref="W117:AD117"/>
    <mergeCell ref="AJ117:AQ117"/>
    <mergeCell ref="E113:K113"/>
    <mergeCell ref="P113:Q113"/>
    <mergeCell ref="W113:AC113"/>
    <mergeCell ref="AI113:AJ113"/>
    <mergeCell ref="F114:G114"/>
    <mergeCell ref="K114:L114"/>
    <mergeCell ref="P114:Q114"/>
    <mergeCell ref="U114:V114"/>
    <mergeCell ref="AK114:AL114"/>
    <mergeCell ref="AA13:AC13"/>
    <mergeCell ref="A29:AQ29"/>
    <mergeCell ref="W23:Y23"/>
    <mergeCell ref="AE23:AQ23"/>
    <mergeCell ref="A2:G6"/>
    <mergeCell ref="H2:AK6"/>
    <mergeCell ref="AL2:AQ6"/>
    <mergeCell ref="K24:M24"/>
    <mergeCell ref="Q24:S24"/>
    <mergeCell ref="W24:Y24"/>
    <mergeCell ref="AE24:AQ24"/>
    <mergeCell ref="I25:K25"/>
    <mergeCell ref="A27:AQ27"/>
    <mergeCell ref="G14:I14"/>
    <mergeCell ref="Q14:V14"/>
    <mergeCell ref="A16:AQ16"/>
    <mergeCell ref="A18:AQ18"/>
    <mergeCell ref="F22:H22"/>
    <mergeCell ref="I22:K22"/>
    <mergeCell ref="Q22:Y22"/>
    <mergeCell ref="K23:M23"/>
    <mergeCell ref="Q23:S23"/>
    <mergeCell ref="E9:H9"/>
    <mergeCell ref="S9:AA9"/>
    <mergeCell ref="AL9:AQ9"/>
    <mergeCell ref="E10:N10"/>
    <mergeCell ref="S10:AD10"/>
    <mergeCell ref="AL10:AQ10"/>
    <mergeCell ref="G13:I13"/>
    <mergeCell ref="Q13:V13"/>
    <mergeCell ref="F185:G185"/>
    <mergeCell ref="E179:K179"/>
    <mergeCell ref="P179:Q179"/>
    <mergeCell ref="W179:X179"/>
    <mergeCell ref="AI90:AJ90"/>
    <mergeCell ref="AK91:AL91"/>
    <mergeCell ref="AN91:AO91"/>
    <mergeCell ref="AJ93:AK93"/>
    <mergeCell ref="AL93:AM93"/>
    <mergeCell ref="AN93:AO93"/>
    <mergeCell ref="AJ94:AQ94"/>
    <mergeCell ref="W95:AC95"/>
    <mergeCell ref="F96:G96"/>
    <mergeCell ref="P96:Q96"/>
    <mergeCell ref="Z96:AA96"/>
    <mergeCell ref="V97:W97"/>
    <mergeCell ref="Z97:AA97"/>
    <mergeCell ref="H98:I98"/>
    <mergeCell ref="A180:D180"/>
    <mergeCell ref="E180:K180"/>
    <mergeCell ref="E183:K183"/>
    <mergeCell ref="P183:Q183"/>
    <mergeCell ref="W183:X183"/>
    <mergeCell ref="F184:G184"/>
    <mergeCell ref="P184:Q184"/>
    <mergeCell ref="U184:V184"/>
    <mergeCell ref="E90:K90"/>
    <mergeCell ref="P90:Q90"/>
    <mergeCell ref="W90:AC90"/>
    <mergeCell ref="F91:G91"/>
    <mergeCell ref="K91:L91"/>
    <mergeCell ref="P91:Q91"/>
    <mergeCell ref="U91:V91"/>
    <mergeCell ref="F92:G92"/>
    <mergeCell ref="X92:Y92"/>
    <mergeCell ref="K93:L93"/>
    <mergeCell ref="P93:Q93"/>
    <mergeCell ref="D94:E94"/>
    <mergeCell ref="P94:Q94"/>
    <mergeCell ref="W94:AD94"/>
    <mergeCell ref="D95:E95"/>
    <mergeCell ref="P95:Q95"/>
    <mergeCell ref="N98:O98"/>
    <mergeCell ref="T98:Y98"/>
    <mergeCell ref="F104:G104"/>
    <mergeCell ref="M104:X104"/>
    <mergeCell ref="H99:I99"/>
    <mergeCell ref="N99:O99"/>
    <mergeCell ref="T99:Y99"/>
    <mergeCell ref="H102:I102"/>
    <mergeCell ref="N102:O102"/>
    <mergeCell ref="T102:Y102"/>
    <mergeCell ref="F103:G103"/>
    <mergeCell ref="M103:N103"/>
    <mergeCell ref="R103:S103"/>
    <mergeCell ref="H100:I100"/>
    <mergeCell ref="H101:I101"/>
    <mergeCell ref="N100:O100"/>
    <mergeCell ref="N101:O101"/>
    <mergeCell ref="T100:Y100"/>
    <mergeCell ref="T101:Y101"/>
    <mergeCell ref="J42:K42"/>
    <mergeCell ref="J43:K43"/>
    <mergeCell ref="K45:M45"/>
    <mergeCell ref="Q45:S45"/>
    <mergeCell ref="W45:Y45"/>
    <mergeCell ref="AE45:AQ45"/>
    <mergeCell ref="K46:M46"/>
    <mergeCell ref="Q46:S46"/>
    <mergeCell ref="W46:Y46"/>
    <mergeCell ref="AE46:AQ46"/>
    <mergeCell ref="K47:M47"/>
    <mergeCell ref="Q47:S47"/>
    <mergeCell ref="W47:Y47"/>
    <mergeCell ref="AE47:AQ47"/>
    <mergeCell ref="J55:K55"/>
    <mergeCell ref="J56:K56"/>
    <mergeCell ref="K58:M58"/>
    <mergeCell ref="Q58:S58"/>
    <mergeCell ref="W58:Y58"/>
    <mergeCell ref="AE58:AQ58"/>
    <mergeCell ref="K59:M59"/>
    <mergeCell ref="Q59:S59"/>
    <mergeCell ref="W59:Y59"/>
    <mergeCell ref="AE59:AQ59"/>
    <mergeCell ref="K60:M60"/>
    <mergeCell ref="Q60:S60"/>
    <mergeCell ref="W60:Y60"/>
    <mergeCell ref="AE60:AQ60"/>
    <mergeCell ref="E67:K67"/>
    <mergeCell ref="P67:Q67"/>
    <mergeCell ref="W67:AC67"/>
    <mergeCell ref="AI67:AJ67"/>
    <mergeCell ref="F68:G68"/>
    <mergeCell ref="K68:L68"/>
    <mergeCell ref="P68:Q68"/>
    <mergeCell ref="U68:V68"/>
    <mergeCell ref="AK68:AL68"/>
    <mergeCell ref="AN68:AO68"/>
    <mergeCell ref="F69:G69"/>
    <mergeCell ref="X69:Y69"/>
    <mergeCell ref="K70:L70"/>
    <mergeCell ref="P70:Q70"/>
    <mergeCell ref="AJ70:AK70"/>
    <mergeCell ref="AL70:AM70"/>
    <mergeCell ref="AN70:AO70"/>
    <mergeCell ref="D71:E71"/>
    <mergeCell ref="P71:Q71"/>
    <mergeCell ref="W71:AD71"/>
    <mergeCell ref="AJ71:AQ71"/>
    <mergeCell ref="D72:E72"/>
    <mergeCell ref="P72:Q72"/>
    <mergeCell ref="W72:AC72"/>
    <mergeCell ref="F73:G73"/>
    <mergeCell ref="P73:Q73"/>
    <mergeCell ref="Z73:AA73"/>
    <mergeCell ref="F78:G78"/>
    <mergeCell ref="M78:N78"/>
    <mergeCell ref="R78:S78"/>
    <mergeCell ref="F79:G79"/>
    <mergeCell ref="M79:X79"/>
    <mergeCell ref="V74:W74"/>
    <mergeCell ref="Z74:AA74"/>
    <mergeCell ref="H75:I75"/>
    <mergeCell ref="N75:O75"/>
    <mergeCell ref="T75:Y75"/>
    <mergeCell ref="H76:I76"/>
    <mergeCell ref="N76:O76"/>
    <mergeCell ref="T76:Y76"/>
    <mergeCell ref="H77:I77"/>
    <mergeCell ref="N77:O77"/>
    <mergeCell ref="T77:Y77"/>
  </mergeCells>
  <pageMargins left="0.51181102362204722" right="0.51181102362204722" top="0.74803149606299213" bottom="0.62992125984251968" header="0.31496062992125984" footer="0.31496062992125984"/>
  <pageSetup paperSize="9" scale="28" fitToWidth="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tabSelected="1" view="pageBreakPreview" topLeftCell="A23" zoomScale="70" zoomScaleNormal="25" zoomScaleSheetLayoutView="70" workbookViewId="0">
      <selection activeCell="L9" sqref="L9"/>
    </sheetView>
  </sheetViews>
  <sheetFormatPr baseColWidth="10" defaultColWidth="9.33203125" defaultRowHeight="12.75"/>
  <cols>
    <col min="1" max="1" width="70.33203125" customWidth="1"/>
    <col min="2" max="2" width="32.83203125" customWidth="1"/>
    <col min="3" max="3" width="36.33203125" customWidth="1"/>
    <col min="4" max="4" width="2.5" customWidth="1"/>
    <col min="8" max="8" width="9.83203125" customWidth="1"/>
  </cols>
  <sheetData>
    <row r="1" spans="1:18" s="40" customFormat="1" ht="75.95" customHeight="1">
      <c r="A1" s="229" t="str">
        <f>TSS!H2</f>
        <v>INFORME TSS - ENERGIA // PROYECTO SWITCHES ZTE</v>
      </c>
      <c r="B1" s="229"/>
      <c r="C1" s="229"/>
    </row>
    <row r="2" spans="1:18" ht="21.95" customHeight="1">
      <c r="A2" s="230" t="s">
        <v>80</v>
      </c>
      <c r="B2" s="231"/>
      <c r="C2" s="232"/>
    </row>
    <row r="3" spans="1:18" ht="15.75" customHeight="1">
      <c r="A3" s="233" t="s">
        <v>164</v>
      </c>
      <c r="B3" s="235" t="s">
        <v>81</v>
      </c>
      <c r="C3" s="3" t="s">
        <v>82</v>
      </c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</row>
    <row r="4" spans="1:18" ht="12.75" customHeight="1">
      <c r="A4" s="234"/>
      <c r="B4" s="236"/>
      <c r="C4" s="4">
        <f>TSS!E9</f>
        <v>44757</v>
      </c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</row>
    <row r="5" spans="1:18" ht="24" customHeight="1">
      <c r="A5" s="5" t="s">
        <v>83</v>
      </c>
      <c r="B5" s="6" t="s">
        <v>84</v>
      </c>
      <c r="C5" s="7" t="s">
        <v>85</v>
      </c>
      <c r="F5" s="60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0"/>
    </row>
    <row r="6" spans="1:18" s="31" customFormat="1" ht="21.95" customHeight="1">
      <c r="A6" s="226" t="s">
        <v>175</v>
      </c>
      <c r="B6" s="227"/>
      <c r="C6" s="228"/>
      <c r="F6" s="60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0"/>
    </row>
    <row r="7" spans="1:18" s="31" customFormat="1" ht="315" customHeight="1">
      <c r="A7" s="88" t="s">
        <v>167</v>
      </c>
      <c r="B7" s="218" t="s">
        <v>168</v>
      </c>
      <c r="C7" s="219"/>
      <c r="F7" s="60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</row>
    <row r="8" spans="1:18" s="79" customFormat="1" ht="21.95" customHeight="1">
      <c r="A8" s="226" t="s">
        <v>169</v>
      </c>
      <c r="B8" s="227"/>
      <c r="C8" s="228"/>
      <c r="F8" s="60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0"/>
    </row>
    <row r="9" spans="1:18" s="79" customFormat="1" ht="315" customHeight="1">
      <c r="A9" s="88" t="s">
        <v>169</v>
      </c>
      <c r="B9" s="218"/>
      <c r="C9" s="219"/>
      <c r="F9" s="60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</row>
    <row r="10" spans="1:18" s="59" customFormat="1" ht="315" customHeight="1">
      <c r="A10" s="88" t="s">
        <v>176</v>
      </c>
      <c r="B10" s="216" t="s">
        <v>147</v>
      </c>
      <c r="C10" s="225"/>
      <c r="F10" s="60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</row>
    <row r="11" spans="1:18" s="79" customFormat="1" ht="315" customHeight="1">
      <c r="A11" s="83" t="s">
        <v>177</v>
      </c>
      <c r="B11" s="216"/>
      <c r="C11" s="225"/>
      <c r="F11" s="60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</row>
    <row r="12" spans="1:18" s="79" customFormat="1" ht="315" customHeight="1">
      <c r="A12" s="83"/>
      <c r="B12" s="216"/>
      <c r="C12" s="225"/>
      <c r="F12" s="60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</row>
    <row r="13" spans="1:18" s="79" customFormat="1" ht="21.95" customHeight="1">
      <c r="A13" s="226" t="s">
        <v>178</v>
      </c>
      <c r="B13" s="227"/>
      <c r="C13" s="228"/>
      <c r="F13" s="60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0"/>
    </row>
    <row r="14" spans="1:18" s="79" customFormat="1" ht="315" customHeight="1">
      <c r="A14" s="88" t="s">
        <v>179</v>
      </c>
      <c r="B14" s="218" t="s">
        <v>180</v>
      </c>
      <c r="C14" s="219"/>
      <c r="F14" s="60"/>
      <c r="G14" s="61"/>
      <c r="H14" s="61"/>
      <c r="I14" s="61"/>
      <c r="J14" s="104" t="s">
        <v>143</v>
      </c>
      <c r="K14" s="61"/>
      <c r="L14" s="61"/>
      <c r="M14" s="61"/>
      <c r="N14" s="61"/>
      <c r="O14" s="61"/>
      <c r="P14" s="61"/>
      <c r="Q14" s="61"/>
      <c r="R14" s="61"/>
    </row>
    <row r="15" spans="1:18" s="79" customFormat="1" ht="27.75" customHeight="1">
      <c r="A15" s="213" t="s">
        <v>157</v>
      </c>
      <c r="B15" s="214"/>
      <c r="C15" s="215"/>
    </row>
    <row r="16" spans="1:18" s="79" customFormat="1" ht="315.75" customHeight="1">
      <c r="A16" s="220"/>
      <c r="B16" s="221"/>
      <c r="C16" s="222"/>
    </row>
    <row r="17" spans="1:18" s="79" customFormat="1" ht="315.75" customHeight="1">
      <c r="A17" s="82" t="s">
        <v>181</v>
      </c>
      <c r="B17" s="216" t="s">
        <v>182</v>
      </c>
      <c r="C17" s="217"/>
    </row>
    <row r="18" spans="1:18" s="79" customFormat="1" ht="315.75" customHeight="1">
      <c r="A18" s="81" t="s">
        <v>183</v>
      </c>
      <c r="B18" s="237"/>
      <c r="C18" s="237"/>
    </row>
    <row r="19" spans="1:18" s="79" customFormat="1" ht="315.75" customHeight="1">
      <c r="A19" s="81"/>
      <c r="B19" s="238"/>
      <c r="C19" s="239"/>
    </row>
    <row r="20" spans="1:18" s="79" customFormat="1" ht="27.75" customHeight="1">
      <c r="A20" s="213" t="s">
        <v>154</v>
      </c>
      <c r="B20" s="214"/>
      <c r="C20" s="215"/>
    </row>
    <row r="21" spans="1:18" s="79" customFormat="1" ht="315.75" customHeight="1">
      <c r="A21" s="220"/>
      <c r="B21" s="221"/>
      <c r="C21" s="222"/>
    </row>
    <row r="22" spans="1:18" s="79" customFormat="1" ht="315.75" customHeight="1">
      <c r="A22" s="82"/>
      <c r="B22" s="216"/>
      <c r="C22" s="217"/>
    </row>
    <row r="23" spans="1:18" s="79" customFormat="1" ht="27.75" customHeight="1">
      <c r="A23" s="213" t="s">
        <v>153</v>
      </c>
      <c r="B23" s="214"/>
      <c r="C23" s="215"/>
    </row>
    <row r="24" spans="1:18" s="79" customFormat="1" ht="315.75" customHeight="1">
      <c r="A24" s="82" t="s">
        <v>184</v>
      </c>
      <c r="B24" s="216" t="s">
        <v>184</v>
      </c>
      <c r="C24" s="217"/>
    </row>
    <row r="25" spans="1:18" s="79" customFormat="1" ht="315.75" customHeight="1">
      <c r="A25" s="81"/>
      <c r="B25" s="223"/>
      <c r="C25" s="224"/>
    </row>
    <row r="26" spans="1:18" s="79" customFormat="1" ht="315" customHeight="1">
      <c r="A26" s="88"/>
      <c r="B26" s="218"/>
      <c r="C26" s="219"/>
      <c r="F26" s="60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</row>
  </sheetData>
  <mergeCells count="25">
    <mergeCell ref="B18:C18"/>
    <mergeCell ref="B19:C19"/>
    <mergeCell ref="B17:C17"/>
    <mergeCell ref="A13:C13"/>
    <mergeCell ref="B14:C14"/>
    <mergeCell ref="A1:C1"/>
    <mergeCell ref="A2:C2"/>
    <mergeCell ref="B7:C7"/>
    <mergeCell ref="B10:C10"/>
    <mergeCell ref="A3:A4"/>
    <mergeCell ref="B3:B4"/>
    <mergeCell ref="A6:C6"/>
    <mergeCell ref="B11:C11"/>
    <mergeCell ref="A16:C16"/>
    <mergeCell ref="A8:C8"/>
    <mergeCell ref="B9:C9"/>
    <mergeCell ref="A15:C15"/>
    <mergeCell ref="B12:C12"/>
    <mergeCell ref="A20:C20"/>
    <mergeCell ref="B22:C22"/>
    <mergeCell ref="B26:C26"/>
    <mergeCell ref="A23:C23"/>
    <mergeCell ref="B24:C24"/>
    <mergeCell ref="A21:C21"/>
    <mergeCell ref="B25:C25"/>
  </mergeCells>
  <printOptions horizontalCentered="1"/>
  <pageMargins left="0.51181102362204722" right="0.51181102362204722" top="0.55118110236220474" bottom="0.74803149606299213" header="0.31496062992125984" footer="0.31496062992125984"/>
  <pageSetup paperSize="9" scale="13" orientation="portrait" r:id="rId1"/>
  <colBreaks count="1" manualBreakCount="1">
    <brk id="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77"/>
  <sheetViews>
    <sheetView showGridLines="0" view="pageBreakPreview" topLeftCell="A28" zoomScale="40" zoomScaleNormal="40" zoomScaleSheetLayoutView="40" workbookViewId="0">
      <selection activeCell="P43" sqref="P43"/>
    </sheetView>
  </sheetViews>
  <sheetFormatPr baseColWidth="10" defaultColWidth="13.33203125" defaultRowHeight="14.25"/>
  <cols>
    <col min="1" max="1" width="6" style="48" customWidth="1"/>
    <col min="2" max="3" width="24.1640625" style="48" customWidth="1"/>
    <col min="4" max="4" width="23.33203125" style="48" customWidth="1"/>
    <col min="5" max="5" width="21.1640625" style="48" customWidth="1"/>
    <col min="6" max="6" width="24.1640625" style="48" customWidth="1"/>
    <col min="7" max="7" width="4.33203125" style="48" customWidth="1"/>
    <col min="8" max="8" width="5" style="48" customWidth="1"/>
    <col min="9" max="11" width="24.1640625" style="48" customWidth="1"/>
    <col min="12" max="12" width="69" style="48" customWidth="1"/>
    <col min="13" max="16384" width="13.33203125" style="48"/>
  </cols>
  <sheetData>
    <row r="1" spans="1:13" ht="15.75" customHeight="1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245"/>
      <c r="M1" s="47"/>
    </row>
    <row r="2" spans="1:1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245"/>
      <c r="M2" s="47"/>
    </row>
    <row r="3" spans="1:13" ht="15" customHeight="1">
      <c r="A3" s="49"/>
      <c r="B3" s="49"/>
      <c r="C3" s="242" t="str">
        <f>TSS!H2</f>
        <v>INFORME TSS - ENERGIA // PROYECTO SWITCHES ZTE</v>
      </c>
      <c r="D3" s="242"/>
      <c r="E3" s="242"/>
      <c r="F3" s="242"/>
      <c r="G3" s="242"/>
      <c r="H3" s="242"/>
      <c r="I3" s="242"/>
      <c r="J3" s="242"/>
      <c r="K3" s="242"/>
      <c r="L3" s="245"/>
      <c r="M3" s="47"/>
    </row>
    <row r="4" spans="1:13" ht="7.5" customHeight="1">
      <c r="A4" s="49"/>
      <c r="B4" s="49"/>
      <c r="C4" s="242"/>
      <c r="D4" s="242"/>
      <c r="E4" s="242"/>
      <c r="F4" s="242"/>
      <c r="G4" s="242"/>
      <c r="H4" s="242"/>
      <c r="I4" s="242"/>
      <c r="J4" s="242"/>
      <c r="K4" s="242"/>
      <c r="L4" s="245"/>
      <c r="M4" s="47"/>
    </row>
    <row r="5" spans="1:13" ht="8.25" customHeight="1">
      <c r="A5" s="49"/>
      <c r="B5" s="49"/>
      <c r="C5" s="242"/>
      <c r="D5" s="242"/>
      <c r="E5" s="242"/>
      <c r="F5" s="242"/>
      <c r="G5" s="242"/>
      <c r="H5" s="242"/>
      <c r="I5" s="242"/>
      <c r="J5" s="242"/>
      <c r="K5" s="242"/>
      <c r="L5" s="245"/>
      <c r="M5" s="50"/>
    </row>
    <row r="6" spans="1:13" ht="9" customHeight="1">
      <c r="A6" s="49"/>
      <c r="B6" s="49"/>
      <c r="C6" s="242"/>
      <c r="D6" s="242"/>
      <c r="E6" s="242"/>
      <c r="F6" s="242"/>
      <c r="G6" s="242"/>
      <c r="H6" s="242"/>
      <c r="I6" s="242"/>
      <c r="J6" s="242"/>
      <c r="K6" s="242"/>
      <c r="L6" s="245"/>
      <c r="M6" s="50"/>
    </row>
    <row r="7" spans="1:13" ht="21" customHeight="1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245"/>
      <c r="M7" s="51"/>
    </row>
    <row r="8" spans="1:13" ht="4.5" customHeight="1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245"/>
      <c r="M8" s="50"/>
    </row>
    <row r="9" spans="1:13" ht="15.75" customHeight="1" thickBot="1">
      <c r="A9" s="74" t="s">
        <v>100</v>
      </c>
      <c r="B9" s="75"/>
      <c r="C9" s="75"/>
      <c r="D9" s="243" t="str">
        <f>TSS!E10</f>
        <v>SITE PROGRESO CASTILLA TP6170</v>
      </c>
      <c r="E9" s="244"/>
      <c r="F9" s="244"/>
      <c r="G9" s="244"/>
      <c r="H9" s="244"/>
      <c r="I9" s="244"/>
      <c r="J9" s="244"/>
      <c r="K9" s="244"/>
      <c r="L9" s="244"/>
      <c r="M9" s="47"/>
    </row>
    <row r="10" spans="1:13" ht="22.5" customHeight="1" thickTop="1">
      <c r="A10" s="68">
        <v>1</v>
      </c>
      <c r="B10" s="240"/>
      <c r="C10" s="241"/>
      <c r="D10" s="241"/>
      <c r="E10" s="241"/>
      <c r="F10" s="241"/>
      <c r="G10" s="241"/>
      <c r="H10" s="241"/>
      <c r="I10" s="241"/>
      <c r="J10" s="241"/>
      <c r="K10" s="241"/>
      <c r="L10" s="241"/>
      <c r="M10" s="52"/>
    </row>
    <row r="11" spans="1:13" s="127" customFormat="1" ht="22.5" customHeight="1">
      <c r="A11" s="125"/>
      <c r="B11" s="125"/>
      <c r="C11" s="125"/>
      <c r="D11" s="125"/>
      <c r="E11" s="125"/>
      <c r="F11" s="125"/>
      <c r="G11" s="125"/>
      <c r="H11" s="125"/>
      <c r="I11" s="125"/>
      <c r="J11" s="125"/>
      <c r="K11" s="125"/>
      <c r="L11" s="125"/>
      <c r="M11" s="126"/>
    </row>
    <row r="12" spans="1:13" s="127" customFormat="1" ht="22.5" customHeight="1">
      <c r="A12" s="125"/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6"/>
    </row>
    <row r="13" spans="1:13" s="127" customFormat="1" ht="22.5" customHeight="1">
      <c r="A13" s="125"/>
      <c r="B13" s="125"/>
      <c r="C13" s="125"/>
      <c r="D13" s="125"/>
      <c r="E13" s="125"/>
      <c r="F13" s="125"/>
      <c r="G13" s="125"/>
      <c r="H13" s="125"/>
      <c r="I13" s="125"/>
      <c r="J13" s="125"/>
      <c r="K13" s="125"/>
      <c r="L13" s="125"/>
      <c r="M13" s="126"/>
    </row>
    <row r="14" spans="1:13" s="127" customFormat="1" ht="22.5" customHeight="1">
      <c r="A14" s="125"/>
      <c r="B14" s="125"/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6"/>
    </row>
    <row r="15" spans="1:13" s="127" customFormat="1" ht="22.5" customHeight="1">
      <c r="A15" s="125"/>
      <c r="B15" s="125"/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6"/>
    </row>
    <row r="16" spans="1:13" s="127" customFormat="1" ht="22.5" customHeight="1">
      <c r="A16" s="125"/>
      <c r="B16" s="125"/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6"/>
    </row>
    <row r="17" spans="1:13" s="127" customFormat="1" ht="22.5" customHeight="1">
      <c r="A17" s="125"/>
      <c r="B17" s="125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6"/>
    </row>
    <row r="18" spans="1:13" s="127" customFormat="1" ht="22.5" customHeight="1">
      <c r="A18" s="125"/>
      <c r="B18" s="125"/>
      <c r="C18" s="125"/>
      <c r="D18" s="125"/>
      <c r="E18" s="125"/>
      <c r="F18" s="125"/>
      <c r="G18" s="125"/>
      <c r="H18" s="125"/>
      <c r="I18" s="125"/>
      <c r="J18" s="125"/>
      <c r="K18" s="125"/>
      <c r="L18" s="125"/>
      <c r="M18" s="126"/>
    </row>
    <row r="19" spans="1:13" s="127" customFormat="1" ht="22.5" customHeight="1">
      <c r="A19" s="125"/>
      <c r="B19" s="125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6"/>
    </row>
    <row r="20" spans="1:13" s="127" customFormat="1" ht="22.5" customHeight="1">
      <c r="A20" s="125"/>
      <c r="B20" s="125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6"/>
    </row>
    <row r="21" spans="1:13" s="127" customFormat="1" ht="22.5" customHeight="1">
      <c r="A21" s="125"/>
      <c r="B21" s="125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6"/>
    </row>
    <row r="22" spans="1:13" s="127" customFormat="1" ht="22.5" customHeight="1">
      <c r="A22" s="128"/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6"/>
    </row>
    <row r="23" spans="1:13" s="127" customFormat="1" ht="22.5" customHeight="1">
      <c r="A23" s="128"/>
      <c r="B23" s="129"/>
      <c r="C23" s="129"/>
      <c r="E23" s="129"/>
      <c r="F23" s="129"/>
      <c r="G23" s="129"/>
      <c r="H23" s="129"/>
      <c r="I23" s="129"/>
      <c r="J23" s="129"/>
      <c r="K23" s="129"/>
      <c r="L23" s="129"/>
      <c r="M23" s="126"/>
    </row>
    <row r="24" spans="1:13" s="127" customFormat="1" ht="22.5" customHeight="1">
      <c r="A24" s="128"/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6"/>
    </row>
    <row r="25" spans="1:13" s="127" customFormat="1" ht="22.5" customHeight="1">
      <c r="A25" s="128"/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6"/>
    </row>
    <row r="26" spans="1:13" s="127" customFormat="1" ht="18" customHeight="1">
      <c r="A26" s="128"/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30"/>
    </row>
    <row r="27" spans="1:13" s="127" customFormat="1" ht="18" customHeight="1">
      <c r="A27" s="128"/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30"/>
    </row>
    <row r="28" spans="1:13" s="127" customFormat="1" ht="18" customHeight="1">
      <c r="A28" s="128"/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30"/>
    </row>
    <row r="29" spans="1:13" s="127" customFormat="1" ht="18" customHeight="1">
      <c r="A29" s="128"/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30"/>
    </row>
    <row r="30" spans="1:13" s="127" customFormat="1" ht="18" customHeight="1">
      <c r="A30" s="128"/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30"/>
    </row>
    <row r="31" spans="1:13" s="127" customFormat="1" ht="18" customHeight="1">
      <c r="A31" s="128"/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30"/>
    </row>
    <row r="32" spans="1:13" s="127" customFormat="1" ht="18" customHeight="1">
      <c r="A32" s="128"/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30"/>
    </row>
    <row r="33" spans="1:13" s="127" customFormat="1" ht="18" customHeight="1">
      <c r="A33" s="128"/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30"/>
    </row>
    <row r="34" spans="1:13" s="127" customFormat="1" ht="18" customHeight="1">
      <c r="A34" s="128"/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30"/>
    </row>
    <row r="35" spans="1:13" s="127" customFormat="1" ht="18" customHeight="1">
      <c r="A35" s="128"/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30"/>
    </row>
    <row r="36" spans="1:13" s="127" customFormat="1" ht="18" customHeight="1">
      <c r="A36" s="128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30"/>
    </row>
    <row r="37" spans="1:13" s="127" customFormat="1" ht="18" customHeight="1">
      <c r="A37" s="128"/>
      <c r="B37" s="129"/>
      <c r="C37" s="129"/>
      <c r="D37" s="129"/>
      <c r="E37" s="129"/>
      <c r="F37" s="129"/>
      <c r="G37" s="129"/>
      <c r="H37" s="129"/>
      <c r="I37" s="129"/>
      <c r="J37" s="129"/>
      <c r="K37" s="129"/>
      <c r="L37" s="129"/>
      <c r="M37" s="130"/>
    </row>
    <row r="38" spans="1:13" s="127" customFormat="1" ht="18" customHeight="1">
      <c r="A38" s="128"/>
      <c r="B38" s="129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30"/>
    </row>
    <row r="39" spans="1:13" s="127" customFormat="1" ht="18" customHeight="1">
      <c r="A39" s="128"/>
      <c r="B39" s="129"/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30"/>
    </row>
    <row r="40" spans="1:13" s="127" customFormat="1" ht="18" customHeight="1">
      <c r="A40" s="128"/>
      <c r="B40" s="129"/>
      <c r="C40" s="129"/>
      <c r="D40" s="129"/>
      <c r="E40" s="129"/>
      <c r="F40" s="129"/>
      <c r="G40" s="129"/>
      <c r="H40" s="129"/>
      <c r="I40" s="129"/>
      <c r="J40" s="129"/>
      <c r="K40" s="129"/>
      <c r="L40" s="129"/>
      <c r="M40" s="130"/>
    </row>
    <row r="41" spans="1:13" s="127" customFormat="1" ht="18" customHeight="1">
      <c r="A41" s="128"/>
      <c r="B41" s="129"/>
      <c r="C41" s="129"/>
      <c r="D41" s="129"/>
      <c r="E41" s="129"/>
      <c r="F41" s="129"/>
      <c r="G41" s="129"/>
      <c r="H41" s="129"/>
      <c r="I41" s="129"/>
      <c r="J41" s="129"/>
      <c r="K41" s="129"/>
      <c r="L41" s="129"/>
      <c r="M41" s="130"/>
    </row>
    <row r="42" spans="1:13" s="127" customFormat="1" ht="18" customHeight="1">
      <c r="A42" s="128"/>
      <c r="B42" s="129"/>
      <c r="C42" s="129"/>
      <c r="D42" s="129"/>
      <c r="E42" s="129"/>
      <c r="F42" s="129"/>
      <c r="G42" s="129"/>
      <c r="H42" s="129"/>
      <c r="I42" s="129"/>
      <c r="J42" s="129"/>
      <c r="K42" s="129"/>
      <c r="L42" s="129"/>
      <c r="M42" s="130"/>
    </row>
    <row r="43" spans="1:13" s="127" customFormat="1" ht="18" customHeight="1">
      <c r="A43" s="128"/>
      <c r="B43" s="129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30"/>
    </row>
    <row r="44" spans="1:13" s="127" customFormat="1" ht="18" customHeight="1">
      <c r="A44" s="128"/>
      <c r="B44" s="129"/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30"/>
    </row>
    <row r="45" spans="1:13" s="127" customFormat="1" ht="18" customHeight="1">
      <c r="A45" s="128"/>
      <c r="B45" s="129"/>
      <c r="C45" s="129"/>
      <c r="D45" s="129"/>
      <c r="E45" s="129"/>
      <c r="F45" s="129"/>
      <c r="G45" s="129"/>
      <c r="H45" s="129"/>
      <c r="I45" s="129"/>
      <c r="J45" s="129"/>
      <c r="K45" s="129"/>
      <c r="L45" s="129"/>
      <c r="M45" s="130"/>
    </row>
    <row r="46" spans="1:13" s="127" customFormat="1" ht="18" customHeight="1">
      <c r="A46" s="128"/>
      <c r="B46" s="129"/>
      <c r="C46" s="129"/>
      <c r="D46" s="129"/>
      <c r="E46" s="129"/>
      <c r="F46" s="129"/>
      <c r="G46" s="129"/>
      <c r="H46" s="129"/>
      <c r="I46" s="129"/>
      <c r="J46" s="129"/>
      <c r="K46" s="129"/>
      <c r="L46" s="129"/>
      <c r="M46" s="130"/>
    </row>
    <row r="47" spans="1:13" s="127" customFormat="1" ht="18" customHeight="1">
      <c r="A47" s="128"/>
      <c r="B47" s="129"/>
      <c r="C47" s="129"/>
      <c r="D47" s="129"/>
      <c r="E47" s="129"/>
      <c r="F47" s="129"/>
      <c r="G47" s="129"/>
      <c r="H47" s="129"/>
      <c r="I47" s="129"/>
      <c r="J47" s="129"/>
      <c r="K47" s="129"/>
      <c r="L47" s="129"/>
      <c r="M47" s="130"/>
    </row>
    <row r="48" spans="1:13" s="127" customFormat="1" ht="18" customHeight="1">
      <c r="A48" s="128"/>
      <c r="B48" s="129"/>
      <c r="C48" s="129"/>
      <c r="D48" s="129"/>
      <c r="E48" s="129"/>
      <c r="F48" s="129"/>
      <c r="G48" s="129"/>
      <c r="H48" s="129"/>
      <c r="I48" s="129"/>
      <c r="J48" s="129"/>
      <c r="K48" s="129"/>
      <c r="L48" s="129"/>
      <c r="M48" s="130"/>
    </row>
    <row r="49" spans="1:13" s="127" customFormat="1" ht="33" customHeight="1">
      <c r="A49" s="128"/>
      <c r="B49" s="129"/>
      <c r="C49" s="129"/>
      <c r="D49" s="129"/>
      <c r="E49" s="129"/>
      <c r="F49" s="129"/>
      <c r="G49" s="129"/>
      <c r="H49" s="129"/>
      <c r="I49" s="129"/>
      <c r="J49" s="129"/>
      <c r="K49" s="129"/>
      <c r="L49" s="129"/>
      <c r="M49" s="130"/>
    </row>
    <row r="50" spans="1:13" s="127" customFormat="1" ht="33" customHeight="1">
      <c r="A50" s="128"/>
      <c r="B50" s="129"/>
      <c r="C50" s="129"/>
      <c r="D50" s="129"/>
      <c r="E50" s="129"/>
      <c r="F50" s="129"/>
      <c r="G50" s="129"/>
      <c r="H50" s="129"/>
      <c r="I50" s="129"/>
      <c r="J50" s="129"/>
      <c r="K50" s="129"/>
      <c r="L50" s="129"/>
      <c r="M50" s="130"/>
    </row>
    <row r="51" spans="1:13" s="127" customFormat="1" ht="22.5" customHeight="1">
      <c r="A51" s="128"/>
      <c r="B51" s="129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6"/>
    </row>
    <row r="52" spans="1:13" s="127" customFormat="1" ht="18" customHeight="1">
      <c r="A52" s="128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30"/>
    </row>
    <row r="53" spans="1:13" s="127" customFormat="1" ht="18" customHeight="1">
      <c r="A53" s="128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30"/>
    </row>
    <row r="54" spans="1:13" s="127" customFormat="1" ht="18" customHeight="1">
      <c r="A54" s="128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30"/>
    </row>
    <row r="55" spans="1:13" s="127" customFormat="1" ht="18" customHeight="1">
      <c r="A55" s="128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30"/>
    </row>
    <row r="56" spans="1:13" s="127" customFormat="1" ht="18" customHeight="1">
      <c r="A56" s="128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30"/>
    </row>
    <row r="57" spans="1:13" s="127" customFormat="1" ht="18" customHeight="1">
      <c r="A57" s="128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30"/>
    </row>
    <row r="58" spans="1:13" s="127" customFormat="1" ht="18" customHeight="1">
      <c r="A58" s="128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30"/>
    </row>
    <row r="59" spans="1:13" s="127" customFormat="1" ht="18" customHeight="1">
      <c r="A59" s="128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30"/>
    </row>
    <row r="60" spans="1:13" s="127" customFormat="1" ht="21" customHeight="1">
      <c r="A60" s="128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30"/>
    </row>
    <row r="61" spans="1:13" s="127" customFormat="1" ht="18" customHeight="1">
      <c r="A61" s="128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30"/>
    </row>
    <row r="62" spans="1:13" s="127" customFormat="1" ht="18" customHeight="1">
      <c r="A62" s="128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30"/>
    </row>
    <row r="63" spans="1:13" s="127" customFormat="1" ht="18" customHeight="1">
      <c r="A63" s="128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30"/>
    </row>
    <row r="64" spans="1:13" s="127" customFormat="1" ht="18" customHeight="1">
      <c r="A64" s="128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30"/>
    </row>
    <row r="65" spans="1:13" s="127" customFormat="1" ht="18" customHeight="1">
      <c r="A65" s="128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30"/>
    </row>
    <row r="66" spans="1:13" s="127" customFormat="1" ht="18" customHeight="1">
      <c r="A66" s="128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30"/>
    </row>
    <row r="67" spans="1:13" s="127" customFormat="1" ht="18" customHeight="1">
      <c r="A67" s="128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30"/>
    </row>
    <row r="68" spans="1:13" s="127" customFormat="1" ht="21" customHeight="1">
      <c r="A68" s="128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30"/>
    </row>
    <row r="69" spans="1:13" s="127" customFormat="1" ht="18" customHeight="1">
      <c r="A69" s="128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30"/>
    </row>
    <row r="70" spans="1:13" s="127" customFormat="1" ht="18" customHeight="1">
      <c r="A70" s="128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30"/>
    </row>
    <row r="71" spans="1:13" s="127" customFormat="1" ht="18" customHeight="1">
      <c r="A71" s="128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30"/>
    </row>
    <row r="72" spans="1:13" s="127" customFormat="1"/>
    <row r="73" spans="1:13" s="127" customFormat="1"/>
    <row r="74" spans="1:13" s="127" customFormat="1"/>
    <row r="75" spans="1:13" s="127" customFormat="1"/>
    <row r="76" spans="1:13" s="127" customFormat="1"/>
    <row r="77" spans="1:13" s="127" customFormat="1"/>
    <row r="78" spans="1:13" s="127" customFormat="1"/>
    <row r="79" spans="1:13" s="127" customFormat="1"/>
    <row r="80" spans="1:13" s="127" customFormat="1"/>
    <row r="81" s="127" customFormat="1"/>
    <row r="82" s="127" customFormat="1"/>
    <row r="83" s="127" customFormat="1"/>
    <row r="84" s="127" customFormat="1"/>
    <row r="85" s="127" customFormat="1"/>
    <row r="86" s="127" customFormat="1"/>
    <row r="87" s="127" customFormat="1"/>
    <row r="88" s="127" customFormat="1"/>
    <row r="89" s="127" customFormat="1"/>
    <row r="90" s="127" customFormat="1"/>
    <row r="91" s="127" customFormat="1"/>
    <row r="92" s="127" customFormat="1"/>
    <row r="93" s="127" customFormat="1"/>
    <row r="94" s="127" customFormat="1"/>
    <row r="95" s="127" customFormat="1"/>
    <row r="96" s="127" customFormat="1"/>
    <row r="97" s="127" customFormat="1"/>
    <row r="98" s="127" customFormat="1"/>
    <row r="99" s="127" customFormat="1"/>
    <row r="100" s="127" customFormat="1"/>
    <row r="101" s="127" customFormat="1"/>
    <row r="102" s="127" customFormat="1"/>
    <row r="103" s="127" customFormat="1"/>
    <row r="104" s="127" customFormat="1"/>
    <row r="105" s="127" customFormat="1"/>
    <row r="106" s="127" customFormat="1"/>
    <row r="107" s="127" customFormat="1"/>
    <row r="108" s="127" customFormat="1"/>
    <row r="109" s="127" customFormat="1"/>
    <row r="110" s="127" customFormat="1"/>
    <row r="111" s="127" customFormat="1"/>
    <row r="112" s="127" customFormat="1"/>
    <row r="113" s="127" customFormat="1"/>
    <row r="114" s="127" customFormat="1"/>
    <row r="115" s="127" customFormat="1"/>
    <row r="116" s="127" customFormat="1"/>
    <row r="117" s="127" customFormat="1"/>
    <row r="118" s="127" customFormat="1"/>
    <row r="119" s="127" customFormat="1"/>
    <row r="120" s="127" customFormat="1"/>
    <row r="121" s="127" customFormat="1"/>
    <row r="122" s="127" customFormat="1"/>
    <row r="123" s="127" customFormat="1"/>
    <row r="124" s="127" customFormat="1"/>
    <row r="125" s="127" customFormat="1"/>
    <row r="126" s="127" customFormat="1"/>
    <row r="127" s="127" customFormat="1"/>
    <row r="128" s="127" customFormat="1"/>
    <row r="129" s="127" customFormat="1"/>
    <row r="130" s="127" customFormat="1"/>
    <row r="131" s="127" customFormat="1"/>
    <row r="132" s="127" customFormat="1"/>
    <row r="133" s="127" customFormat="1"/>
    <row r="134" s="127" customFormat="1"/>
    <row r="135" s="127" customFormat="1"/>
    <row r="136" s="127" customFormat="1"/>
    <row r="137" s="127" customFormat="1"/>
    <row r="138" s="127" customFormat="1"/>
    <row r="139" s="127" customFormat="1"/>
    <row r="140" s="127" customFormat="1"/>
    <row r="141" s="127" customFormat="1"/>
    <row r="142" s="127" customFormat="1"/>
    <row r="143" s="127" customFormat="1"/>
    <row r="144" s="127" customFormat="1"/>
    <row r="145" s="127" customFormat="1"/>
    <row r="146" s="127" customFormat="1"/>
    <row r="147" s="127" customFormat="1"/>
    <row r="148" s="127" customFormat="1"/>
    <row r="149" s="127" customFormat="1"/>
    <row r="150" s="127" customFormat="1"/>
    <row r="151" s="127" customFormat="1"/>
    <row r="152" s="127" customFormat="1"/>
    <row r="153" s="127" customFormat="1"/>
    <row r="154" s="127" customFormat="1"/>
    <row r="155" s="127" customFormat="1"/>
    <row r="156" s="127" customFormat="1"/>
    <row r="157" s="127" customFormat="1"/>
    <row r="158" s="127" customFormat="1"/>
    <row r="159" s="127" customFormat="1"/>
    <row r="160" s="127" customFormat="1"/>
    <row r="161" s="127" customFormat="1"/>
    <row r="162" s="127" customFormat="1"/>
    <row r="163" s="127" customFormat="1"/>
    <row r="164" s="127" customFormat="1"/>
    <row r="165" s="127" customFormat="1"/>
    <row r="166" s="127" customFormat="1"/>
    <row r="167" s="127" customFormat="1"/>
    <row r="168" s="127" customFormat="1"/>
    <row r="169" s="127" customFormat="1"/>
    <row r="170" s="127" customFormat="1"/>
    <row r="171" s="127" customFormat="1"/>
    <row r="172" s="127" customFormat="1"/>
    <row r="173" s="127" customFormat="1"/>
    <row r="174" s="127" customFormat="1"/>
    <row r="175" s="127" customFormat="1"/>
    <row r="176" s="127" customFormat="1"/>
    <row r="177" s="127" customFormat="1"/>
  </sheetData>
  <mergeCells count="4">
    <mergeCell ref="B10:L10"/>
    <mergeCell ref="C3:K6"/>
    <mergeCell ref="D9:L9"/>
    <mergeCell ref="L1:L8"/>
  </mergeCells>
  <printOptions horizontalCentered="1"/>
  <pageMargins left="0" right="0" top="0" bottom="0" header="0.31496062992125984" footer="0.31496062992125984"/>
  <pageSetup paperSize="9" scale="2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6"/>
  <sheetViews>
    <sheetView zoomScale="70" zoomScaleNormal="70" workbookViewId="0">
      <selection activeCell="H9" sqref="H9"/>
    </sheetView>
  </sheetViews>
  <sheetFormatPr baseColWidth="10" defaultRowHeight="12.75"/>
  <cols>
    <col min="1" max="1" width="29" style="89" customWidth="1"/>
    <col min="2" max="2" width="37.1640625" style="89" customWidth="1"/>
    <col min="3" max="3" width="19.6640625" style="89" customWidth="1"/>
    <col min="4" max="4" width="12.33203125" style="89" customWidth="1"/>
    <col min="5" max="5" width="20.1640625" style="89" customWidth="1"/>
    <col min="6" max="6" width="17.6640625" style="89" customWidth="1"/>
    <col min="7" max="7" width="15.33203125" style="89" customWidth="1"/>
    <col min="8" max="11" width="19.1640625" style="89" customWidth="1"/>
    <col min="12" max="12" width="22.83203125" style="89" customWidth="1"/>
    <col min="13" max="13" width="12" style="89"/>
    <col min="14" max="14" width="14" style="89" customWidth="1"/>
    <col min="15" max="15" width="5.83203125" style="89" customWidth="1"/>
    <col min="16" max="259" width="12" style="89"/>
    <col min="260" max="260" width="29" style="89" customWidth="1"/>
    <col min="261" max="262" width="14.5" style="89" customWidth="1"/>
    <col min="263" max="263" width="4.1640625" style="89" customWidth="1"/>
    <col min="264" max="264" width="29.33203125" style="89" bestFit="1" customWidth="1"/>
    <col min="265" max="265" width="12" style="89"/>
    <col min="266" max="266" width="14" style="89" customWidth="1"/>
    <col min="267" max="267" width="5.83203125" style="89" customWidth="1"/>
    <col min="268" max="268" width="29.33203125" style="89" bestFit="1" customWidth="1"/>
    <col min="269" max="269" width="12" style="89"/>
    <col min="270" max="270" width="14" style="89" customWidth="1"/>
    <col min="271" max="271" width="5.83203125" style="89" customWidth="1"/>
    <col min="272" max="515" width="12" style="89"/>
    <col min="516" max="516" width="29" style="89" customWidth="1"/>
    <col min="517" max="518" width="14.5" style="89" customWidth="1"/>
    <col min="519" max="519" width="4.1640625" style="89" customWidth="1"/>
    <col min="520" max="520" width="29.33203125" style="89" bestFit="1" customWidth="1"/>
    <col min="521" max="521" width="12" style="89"/>
    <col min="522" max="522" width="14" style="89" customWidth="1"/>
    <col min="523" max="523" width="5.83203125" style="89" customWidth="1"/>
    <col min="524" max="524" width="29.33203125" style="89" bestFit="1" customWidth="1"/>
    <col min="525" max="525" width="12" style="89"/>
    <col min="526" max="526" width="14" style="89" customWidth="1"/>
    <col min="527" max="527" width="5.83203125" style="89" customWidth="1"/>
    <col min="528" max="771" width="12" style="89"/>
    <col min="772" max="772" width="29" style="89" customWidth="1"/>
    <col min="773" max="774" width="14.5" style="89" customWidth="1"/>
    <col min="775" max="775" width="4.1640625" style="89" customWidth="1"/>
    <col min="776" max="776" width="29.33203125" style="89" bestFit="1" customWidth="1"/>
    <col min="777" max="777" width="12" style="89"/>
    <col min="778" max="778" width="14" style="89" customWidth="1"/>
    <col min="779" max="779" width="5.83203125" style="89" customWidth="1"/>
    <col min="780" max="780" width="29.33203125" style="89" bestFit="1" customWidth="1"/>
    <col min="781" max="781" width="12" style="89"/>
    <col min="782" max="782" width="14" style="89" customWidth="1"/>
    <col min="783" max="783" width="5.83203125" style="89" customWidth="1"/>
    <col min="784" max="1027" width="12" style="89"/>
    <col min="1028" max="1028" width="29" style="89" customWidth="1"/>
    <col min="1029" max="1030" width="14.5" style="89" customWidth="1"/>
    <col min="1031" max="1031" width="4.1640625" style="89" customWidth="1"/>
    <col min="1032" max="1032" width="29.33203125" style="89" bestFit="1" customWidth="1"/>
    <col min="1033" max="1033" width="12" style="89"/>
    <col min="1034" max="1034" width="14" style="89" customWidth="1"/>
    <col min="1035" max="1035" width="5.83203125" style="89" customWidth="1"/>
    <col min="1036" max="1036" width="29.33203125" style="89" bestFit="1" customWidth="1"/>
    <col min="1037" max="1037" width="12" style="89"/>
    <col min="1038" max="1038" width="14" style="89" customWidth="1"/>
    <col min="1039" max="1039" width="5.83203125" style="89" customWidth="1"/>
    <col min="1040" max="1283" width="12" style="89"/>
    <col min="1284" max="1284" width="29" style="89" customWidth="1"/>
    <col min="1285" max="1286" width="14.5" style="89" customWidth="1"/>
    <col min="1287" max="1287" width="4.1640625" style="89" customWidth="1"/>
    <col min="1288" max="1288" width="29.33203125" style="89" bestFit="1" customWidth="1"/>
    <col min="1289" max="1289" width="12" style="89"/>
    <col min="1290" max="1290" width="14" style="89" customWidth="1"/>
    <col min="1291" max="1291" width="5.83203125" style="89" customWidth="1"/>
    <col min="1292" max="1292" width="29.33203125" style="89" bestFit="1" customWidth="1"/>
    <col min="1293" max="1293" width="12" style="89"/>
    <col min="1294" max="1294" width="14" style="89" customWidth="1"/>
    <col min="1295" max="1295" width="5.83203125" style="89" customWidth="1"/>
    <col min="1296" max="1539" width="12" style="89"/>
    <col min="1540" max="1540" width="29" style="89" customWidth="1"/>
    <col min="1541" max="1542" width="14.5" style="89" customWidth="1"/>
    <col min="1543" max="1543" width="4.1640625" style="89" customWidth="1"/>
    <col min="1544" max="1544" width="29.33203125" style="89" bestFit="1" customWidth="1"/>
    <col min="1545" max="1545" width="12" style="89"/>
    <col min="1546" max="1546" width="14" style="89" customWidth="1"/>
    <col min="1547" max="1547" width="5.83203125" style="89" customWidth="1"/>
    <col min="1548" max="1548" width="29.33203125" style="89" bestFit="1" customWidth="1"/>
    <col min="1549" max="1549" width="12" style="89"/>
    <col min="1550" max="1550" width="14" style="89" customWidth="1"/>
    <col min="1551" max="1551" width="5.83203125" style="89" customWidth="1"/>
    <col min="1552" max="1795" width="12" style="89"/>
    <col min="1796" max="1796" width="29" style="89" customWidth="1"/>
    <col min="1797" max="1798" width="14.5" style="89" customWidth="1"/>
    <col min="1799" max="1799" width="4.1640625" style="89" customWidth="1"/>
    <col min="1800" max="1800" width="29.33203125" style="89" bestFit="1" customWidth="1"/>
    <col min="1801" max="1801" width="12" style="89"/>
    <col min="1802" max="1802" width="14" style="89" customWidth="1"/>
    <col min="1803" max="1803" width="5.83203125" style="89" customWidth="1"/>
    <col min="1804" max="1804" width="29.33203125" style="89" bestFit="1" customWidth="1"/>
    <col min="1805" max="1805" width="12" style="89"/>
    <col min="1806" max="1806" width="14" style="89" customWidth="1"/>
    <col min="1807" max="1807" width="5.83203125" style="89" customWidth="1"/>
    <col min="1808" max="2051" width="12" style="89"/>
    <col min="2052" max="2052" width="29" style="89" customWidth="1"/>
    <col min="2053" max="2054" width="14.5" style="89" customWidth="1"/>
    <col min="2055" max="2055" width="4.1640625" style="89" customWidth="1"/>
    <col min="2056" max="2056" width="29.33203125" style="89" bestFit="1" customWidth="1"/>
    <col min="2057" max="2057" width="12" style="89"/>
    <col min="2058" max="2058" width="14" style="89" customWidth="1"/>
    <col min="2059" max="2059" width="5.83203125" style="89" customWidth="1"/>
    <col min="2060" max="2060" width="29.33203125" style="89" bestFit="1" customWidth="1"/>
    <col min="2061" max="2061" width="12" style="89"/>
    <col min="2062" max="2062" width="14" style="89" customWidth="1"/>
    <col min="2063" max="2063" width="5.83203125" style="89" customWidth="1"/>
    <col min="2064" max="2307" width="12" style="89"/>
    <col min="2308" max="2308" width="29" style="89" customWidth="1"/>
    <col min="2309" max="2310" width="14.5" style="89" customWidth="1"/>
    <col min="2311" max="2311" width="4.1640625" style="89" customWidth="1"/>
    <col min="2312" max="2312" width="29.33203125" style="89" bestFit="1" customWidth="1"/>
    <col min="2313" max="2313" width="12" style="89"/>
    <col min="2314" max="2314" width="14" style="89" customWidth="1"/>
    <col min="2315" max="2315" width="5.83203125" style="89" customWidth="1"/>
    <col min="2316" max="2316" width="29.33203125" style="89" bestFit="1" customWidth="1"/>
    <col min="2317" max="2317" width="12" style="89"/>
    <col min="2318" max="2318" width="14" style="89" customWidth="1"/>
    <col min="2319" max="2319" width="5.83203125" style="89" customWidth="1"/>
    <col min="2320" max="2563" width="12" style="89"/>
    <col min="2564" max="2564" width="29" style="89" customWidth="1"/>
    <col min="2565" max="2566" width="14.5" style="89" customWidth="1"/>
    <col min="2567" max="2567" width="4.1640625" style="89" customWidth="1"/>
    <col min="2568" max="2568" width="29.33203125" style="89" bestFit="1" customWidth="1"/>
    <col min="2569" max="2569" width="12" style="89"/>
    <col min="2570" max="2570" width="14" style="89" customWidth="1"/>
    <col min="2571" max="2571" width="5.83203125" style="89" customWidth="1"/>
    <col min="2572" max="2572" width="29.33203125" style="89" bestFit="1" customWidth="1"/>
    <col min="2573" max="2573" width="12" style="89"/>
    <col min="2574" max="2574" width="14" style="89" customWidth="1"/>
    <col min="2575" max="2575" width="5.83203125" style="89" customWidth="1"/>
    <col min="2576" max="2819" width="12" style="89"/>
    <col min="2820" max="2820" width="29" style="89" customWidth="1"/>
    <col min="2821" max="2822" width="14.5" style="89" customWidth="1"/>
    <col min="2823" max="2823" width="4.1640625" style="89" customWidth="1"/>
    <col min="2824" max="2824" width="29.33203125" style="89" bestFit="1" customWidth="1"/>
    <col min="2825" max="2825" width="12" style="89"/>
    <col min="2826" max="2826" width="14" style="89" customWidth="1"/>
    <col min="2827" max="2827" width="5.83203125" style="89" customWidth="1"/>
    <col min="2828" max="2828" width="29.33203125" style="89" bestFit="1" customWidth="1"/>
    <col min="2829" max="2829" width="12" style="89"/>
    <col min="2830" max="2830" width="14" style="89" customWidth="1"/>
    <col min="2831" max="2831" width="5.83203125" style="89" customWidth="1"/>
    <col min="2832" max="3075" width="12" style="89"/>
    <col min="3076" max="3076" width="29" style="89" customWidth="1"/>
    <col min="3077" max="3078" width="14.5" style="89" customWidth="1"/>
    <col min="3079" max="3079" width="4.1640625" style="89" customWidth="1"/>
    <col min="3080" max="3080" width="29.33203125" style="89" bestFit="1" customWidth="1"/>
    <col min="3081" max="3081" width="12" style="89"/>
    <col min="3082" max="3082" width="14" style="89" customWidth="1"/>
    <col min="3083" max="3083" width="5.83203125" style="89" customWidth="1"/>
    <col min="3084" max="3084" width="29.33203125" style="89" bestFit="1" customWidth="1"/>
    <col min="3085" max="3085" width="12" style="89"/>
    <col min="3086" max="3086" width="14" style="89" customWidth="1"/>
    <col min="3087" max="3087" width="5.83203125" style="89" customWidth="1"/>
    <col min="3088" max="3331" width="12" style="89"/>
    <col min="3332" max="3332" width="29" style="89" customWidth="1"/>
    <col min="3333" max="3334" width="14.5" style="89" customWidth="1"/>
    <col min="3335" max="3335" width="4.1640625" style="89" customWidth="1"/>
    <col min="3336" max="3336" width="29.33203125" style="89" bestFit="1" customWidth="1"/>
    <col min="3337" max="3337" width="12" style="89"/>
    <col min="3338" max="3338" width="14" style="89" customWidth="1"/>
    <col min="3339" max="3339" width="5.83203125" style="89" customWidth="1"/>
    <col min="3340" max="3340" width="29.33203125" style="89" bestFit="1" customWidth="1"/>
    <col min="3341" max="3341" width="12" style="89"/>
    <col min="3342" max="3342" width="14" style="89" customWidth="1"/>
    <col min="3343" max="3343" width="5.83203125" style="89" customWidth="1"/>
    <col min="3344" max="3587" width="12" style="89"/>
    <col min="3588" max="3588" width="29" style="89" customWidth="1"/>
    <col min="3589" max="3590" width="14.5" style="89" customWidth="1"/>
    <col min="3591" max="3591" width="4.1640625" style="89" customWidth="1"/>
    <col min="3592" max="3592" width="29.33203125" style="89" bestFit="1" customWidth="1"/>
    <col min="3593" max="3593" width="12" style="89"/>
    <col min="3594" max="3594" width="14" style="89" customWidth="1"/>
    <col min="3595" max="3595" width="5.83203125" style="89" customWidth="1"/>
    <col min="3596" max="3596" width="29.33203125" style="89" bestFit="1" customWidth="1"/>
    <col min="3597" max="3597" width="12" style="89"/>
    <col min="3598" max="3598" width="14" style="89" customWidth="1"/>
    <col min="3599" max="3599" width="5.83203125" style="89" customWidth="1"/>
    <col min="3600" max="3843" width="12" style="89"/>
    <col min="3844" max="3844" width="29" style="89" customWidth="1"/>
    <col min="3845" max="3846" width="14.5" style="89" customWidth="1"/>
    <col min="3847" max="3847" width="4.1640625" style="89" customWidth="1"/>
    <col min="3848" max="3848" width="29.33203125" style="89" bestFit="1" customWidth="1"/>
    <col min="3849" max="3849" width="12" style="89"/>
    <col min="3850" max="3850" width="14" style="89" customWidth="1"/>
    <col min="3851" max="3851" width="5.83203125" style="89" customWidth="1"/>
    <col min="3852" max="3852" width="29.33203125" style="89" bestFit="1" customWidth="1"/>
    <col min="3853" max="3853" width="12" style="89"/>
    <col min="3854" max="3854" width="14" style="89" customWidth="1"/>
    <col min="3855" max="3855" width="5.83203125" style="89" customWidth="1"/>
    <col min="3856" max="4099" width="12" style="89"/>
    <col min="4100" max="4100" width="29" style="89" customWidth="1"/>
    <col min="4101" max="4102" width="14.5" style="89" customWidth="1"/>
    <col min="4103" max="4103" width="4.1640625" style="89" customWidth="1"/>
    <col min="4104" max="4104" width="29.33203125" style="89" bestFit="1" customWidth="1"/>
    <col min="4105" max="4105" width="12" style="89"/>
    <col min="4106" max="4106" width="14" style="89" customWidth="1"/>
    <col min="4107" max="4107" width="5.83203125" style="89" customWidth="1"/>
    <col min="4108" max="4108" width="29.33203125" style="89" bestFit="1" customWidth="1"/>
    <col min="4109" max="4109" width="12" style="89"/>
    <col min="4110" max="4110" width="14" style="89" customWidth="1"/>
    <col min="4111" max="4111" width="5.83203125" style="89" customWidth="1"/>
    <col min="4112" max="4355" width="12" style="89"/>
    <col min="4356" max="4356" width="29" style="89" customWidth="1"/>
    <col min="4357" max="4358" width="14.5" style="89" customWidth="1"/>
    <col min="4359" max="4359" width="4.1640625" style="89" customWidth="1"/>
    <col min="4360" max="4360" width="29.33203125" style="89" bestFit="1" customWidth="1"/>
    <col min="4361" max="4361" width="12" style="89"/>
    <col min="4362" max="4362" width="14" style="89" customWidth="1"/>
    <col min="4363" max="4363" width="5.83203125" style="89" customWidth="1"/>
    <col min="4364" max="4364" width="29.33203125" style="89" bestFit="1" customWidth="1"/>
    <col min="4365" max="4365" width="12" style="89"/>
    <col min="4366" max="4366" width="14" style="89" customWidth="1"/>
    <col min="4367" max="4367" width="5.83203125" style="89" customWidth="1"/>
    <col min="4368" max="4611" width="12" style="89"/>
    <col min="4612" max="4612" width="29" style="89" customWidth="1"/>
    <col min="4613" max="4614" width="14.5" style="89" customWidth="1"/>
    <col min="4615" max="4615" width="4.1640625" style="89" customWidth="1"/>
    <col min="4616" max="4616" width="29.33203125" style="89" bestFit="1" customWidth="1"/>
    <col min="4617" max="4617" width="12" style="89"/>
    <col min="4618" max="4618" width="14" style="89" customWidth="1"/>
    <col min="4619" max="4619" width="5.83203125" style="89" customWidth="1"/>
    <col min="4620" max="4620" width="29.33203125" style="89" bestFit="1" customWidth="1"/>
    <col min="4621" max="4621" width="12" style="89"/>
    <col min="4622" max="4622" width="14" style="89" customWidth="1"/>
    <col min="4623" max="4623" width="5.83203125" style="89" customWidth="1"/>
    <col min="4624" max="4867" width="12" style="89"/>
    <col min="4868" max="4868" width="29" style="89" customWidth="1"/>
    <col min="4869" max="4870" width="14.5" style="89" customWidth="1"/>
    <col min="4871" max="4871" width="4.1640625" style="89" customWidth="1"/>
    <col min="4872" max="4872" width="29.33203125" style="89" bestFit="1" customWidth="1"/>
    <col min="4873" max="4873" width="12" style="89"/>
    <col min="4874" max="4874" width="14" style="89" customWidth="1"/>
    <col min="4875" max="4875" width="5.83203125" style="89" customWidth="1"/>
    <col min="4876" max="4876" width="29.33203125" style="89" bestFit="1" customWidth="1"/>
    <col min="4877" max="4877" width="12" style="89"/>
    <col min="4878" max="4878" width="14" style="89" customWidth="1"/>
    <col min="4879" max="4879" width="5.83203125" style="89" customWidth="1"/>
    <col min="4880" max="5123" width="12" style="89"/>
    <col min="5124" max="5124" width="29" style="89" customWidth="1"/>
    <col min="5125" max="5126" width="14.5" style="89" customWidth="1"/>
    <col min="5127" max="5127" width="4.1640625" style="89" customWidth="1"/>
    <col min="5128" max="5128" width="29.33203125" style="89" bestFit="1" customWidth="1"/>
    <col min="5129" max="5129" width="12" style="89"/>
    <col min="5130" max="5130" width="14" style="89" customWidth="1"/>
    <col min="5131" max="5131" width="5.83203125" style="89" customWidth="1"/>
    <col min="5132" max="5132" width="29.33203125" style="89" bestFit="1" customWidth="1"/>
    <col min="5133" max="5133" width="12" style="89"/>
    <col min="5134" max="5134" width="14" style="89" customWidth="1"/>
    <col min="5135" max="5135" width="5.83203125" style="89" customWidth="1"/>
    <col min="5136" max="5379" width="12" style="89"/>
    <col min="5380" max="5380" width="29" style="89" customWidth="1"/>
    <col min="5381" max="5382" width="14.5" style="89" customWidth="1"/>
    <col min="5383" max="5383" width="4.1640625" style="89" customWidth="1"/>
    <col min="5384" max="5384" width="29.33203125" style="89" bestFit="1" customWidth="1"/>
    <col min="5385" max="5385" width="12" style="89"/>
    <col min="5386" max="5386" width="14" style="89" customWidth="1"/>
    <col min="5387" max="5387" width="5.83203125" style="89" customWidth="1"/>
    <col min="5388" max="5388" width="29.33203125" style="89" bestFit="1" customWidth="1"/>
    <col min="5389" max="5389" width="12" style="89"/>
    <col min="5390" max="5390" width="14" style="89" customWidth="1"/>
    <col min="5391" max="5391" width="5.83203125" style="89" customWidth="1"/>
    <col min="5392" max="5635" width="12" style="89"/>
    <col min="5636" max="5636" width="29" style="89" customWidth="1"/>
    <col min="5637" max="5638" width="14.5" style="89" customWidth="1"/>
    <col min="5639" max="5639" width="4.1640625" style="89" customWidth="1"/>
    <col min="5640" max="5640" width="29.33203125" style="89" bestFit="1" customWidth="1"/>
    <col min="5641" max="5641" width="12" style="89"/>
    <col min="5642" max="5642" width="14" style="89" customWidth="1"/>
    <col min="5643" max="5643" width="5.83203125" style="89" customWidth="1"/>
    <col min="5644" max="5644" width="29.33203125" style="89" bestFit="1" customWidth="1"/>
    <col min="5645" max="5645" width="12" style="89"/>
    <col min="5646" max="5646" width="14" style="89" customWidth="1"/>
    <col min="5647" max="5647" width="5.83203125" style="89" customWidth="1"/>
    <col min="5648" max="5891" width="12" style="89"/>
    <col min="5892" max="5892" width="29" style="89" customWidth="1"/>
    <col min="5893" max="5894" width="14.5" style="89" customWidth="1"/>
    <col min="5895" max="5895" width="4.1640625" style="89" customWidth="1"/>
    <col min="5896" max="5896" width="29.33203125" style="89" bestFit="1" customWidth="1"/>
    <col min="5897" max="5897" width="12" style="89"/>
    <col min="5898" max="5898" width="14" style="89" customWidth="1"/>
    <col min="5899" max="5899" width="5.83203125" style="89" customWidth="1"/>
    <col min="5900" max="5900" width="29.33203125" style="89" bestFit="1" customWidth="1"/>
    <col min="5901" max="5901" width="12" style="89"/>
    <col min="5902" max="5902" width="14" style="89" customWidth="1"/>
    <col min="5903" max="5903" width="5.83203125" style="89" customWidth="1"/>
    <col min="5904" max="6147" width="12" style="89"/>
    <col min="6148" max="6148" width="29" style="89" customWidth="1"/>
    <col min="6149" max="6150" width="14.5" style="89" customWidth="1"/>
    <col min="6151" max="6151" width="4.1640625" style="89" customWidth="1"/>
    <col min="6152" max="6152" width="29.33203125" style="89" bestFit="1" customWidth="1"/>
    <col min="6153" max="6153" width="12" style="89"/>
    <col min="6154" max="6154" width="14" style="89" customWidth="1"/>
    <col min="6155" max="6155" width="5.83203125" style="89" customWidth="1"/>
    <col min="6156" max="6156" width="29.33203125" style="89" bestFit="1" customWidth="1"/>
    <col min="6157" max="6157" width="12" style="89"/>
    <col min="6158" max="6158" width="14" style="89" customWidth="1"/>
    <col min="6159" max="6159" width="5.83203125" style="89" customWidth="1"/>
    <col min="6160" max="6403" width="12" style="89"/>
    <col min="6404" max="6404" width="29" style="89" customWidth="1"/>
    <col min="6405" max="6406" width="14.5" style="89" customWidth="1"/>
    <col min="6407" max="6407" width="4.1640625" style="89" customWidth="1"/>
    <col min="6408" max="6408" width="29.33203125" style="89" bestFit="1" customWidth="1"/>
    <col min="6409" max="6409" width="12" style="89"/>
    <col min="6410" max="6410" width="14" style="89" customWidth="1"/>
    <col min="6411" max="6411" width="5.83203125" style="89" customWidth="1"/>
    <col min="6412" max="6412" width="29.33203125" style="89" bestFit="1" customWidth="1"/>
    <col min="6413" max="6413" width="12" style="89"/>
    <col min="6414" max="6414" width="14" style="89" customWidth="1"/>
    <col min="6415" max="6415" width="5.83203125" style="89" customWidth="1"/>
    <col min="6416" max="6659" width="12" style="89"/>
    <col min="6660" max="6660" width="29" style="89" customWidth="1"/>
    <col min="6661" max="6662" width="14.5" style="89" customWidth="1"/>
    <col min="6663" max="6663" width="4.1640625" style="89" customWidth="1"/>
    <col min="6664" max="6664" width="29.33203125" style="89" bestFit="1" customWidth="1"/>
    <col min="6665" max="6665" width="12" style="89"/>
    <col min="6666" max="6666" width="14" style="89" customWidth="1"/>
    <col min="6667" max="6667" width="5.83203125" style="89" customWidth="1"/>
    <col min="6668" max="6668" width="29.33203125" style="89" bestFit="1" customWidth="1"/>
    <col min="6669" max="6669" width="12" style="89"/>
    <col min="6670" max="6670" width="14" style="89" customWidth="1"/>
    <col min="6671" max="6671" width="5.83203125" style="89" customWidth="1"/>
    <col min="6672" max="6915" width="12" style="89"/>
    <col min="6916" max="6916" width="29" style="89" customWidth="1"/>
    <col min="6917" max="6918" width="14.5" style="89" customWidth="1"/>
    <col min="6919" max="6919" width="4.1640625" style="89" customWidth="1"/>
    <col min="6920" max="6920" width="29.33203125" style="89" bestFit="1" customWidth="1"/>
    <col min="6921" max="6921" width="12" style="89"/>
    <col min="6922" max="6922" width="14" style="89" customWidth="1"/>
    <col min="6923" max="6923" width="5.83203125" style="89" customWidth="1"/>
    <col min="6924" max="6924" width="29.33203125" style="89" bestFit="1" customWidth="1"/>
    <col min="6925" max="6925" width="12" style="89"/>
    <col min="6926" max="6926" width="14" style="89" customWidth="1"/>
    <col min="6927" max="6927" width="5.83203125" style="89" customWidth="1"/>
    <col min="6928" max="7171" width="12" style="89"/>
    <col min="7172" max="7172" width="29" style="89" customWidth="1"/>
    <col min="7173" max="7174" width="14.5" style="89" customWidth="1"/>
    <col min="7175" max="7175" width="4.1640625" style="89" customWidth="1"/>
    <col min="7176" max="7176" width="29.33203125" style="89" bestFit="1" customWidth="1"/>
    <col min="7177" max="7177" width="12" style="89"/>
    <col min="7178" max="7178" width="14" style="89" customWidth="1"/>
    <col min="7179" max="7179" width="5.83203125" style="89" customWidth="1"/>
    <col min="7180" max="7180" width="29.33203125" style="89" bestFit="1" customWidth="1"/>
    <col min="7181" max="7181" width="12" style="89"/>
    <col min="7182" max="7182" width="14" style="89" customWidth="1"/>
    <col min="7183" max="7183" width="5.83203125" style="89" customWidth="1"/>
    <col min="7184" max="7427" width="12" style="89"/>
    <col min="7428" max="7428" width="29" style="89" customWidth="1"/>
    <col min="7429" max="7430" width="14.5" style="89" customWidth="1"/>
    <col min="7431" max="7431" width="4.1640625" style="89" customWidth="1"/>
    <col min="7432" max="7432" width="29.33203125" style="89" bestFit="1" customWidth="1"/>
    <col min="7433" max="7433" width="12" style="89"/>
    <col min="7434" max="7434" width="14" style="89" customWidth="1"/>
    <col min="7435" max="7435" width="5.83203125" style="89" customWidth="1"/>
    <col min="7436" max="7436" width="29.33203125" style="89" bestFit="1" customWidth="1"/>
    <col min="7437" max="7437" width="12" style="89"/>
    <col min="7438" max="7438" width="14" style="89" customWidth="1"/>
    <col min="7439" max="7439" width="5.83203125" style="89" customWidth="1"/>
    <col min="7440" max="7683" width="12" style="89"/>
    <col min="7684" max="7684" width="29" style="89" customWidth="1"/>
    <col min="7685" max="7686" width="14.5" style="89" customWidth="1"/>
    <col min="7687" max="7687" width="4.1640625" style="89" customWidth="1"/>
    <col min="7688" max="7688" width="29.33203125" style="89" bestFit="1" customWidth="1"/>
    <col min="7689" max="7689" width="12" style="89"/>
    <col min="7690" max="7690" width="14" style="89" customWidth="1"/>
    <col min="7691" max="7691" width="5.83203125" style="89" customWidth="1"/>
    <col min="7692" max="7692" width="29.33203125" style="89" bestFit="1" customWidth="1"/>
    <col min="7693" max="7693" width="12" style="89"/>
    <col min="7694" max="7694" width="14" style="89" customWidth="1"/>
    <col min="7695" max="7695" width="5.83203125" style="89" customWidth="1"/>
    <col min="7696" max="7939" width="12" style="89"/>
    <col min="7940" max="7940" width="29" style="89" customWidth="1"/>
    <col min="7941" max="7942" width="14.5" style="89" customWidth="1"/>
    <col min="7943" max="7943" width="4.1640625" style="89" customWidth="1"/>
    <col min="7944" max="7944" width="29.33203125" style="89" bestFit="1" customWidth="1"/>
    <col min="7945" max="7945" width="12" style="89"/>
    <col min="7946" max="7946" width="14" style="89" customWidth="1"/>
    <col min="7947" max="7947" width="5.83203125" style="89" customWidth="1"/>
    <col min="7948" max="7948" width="29.33203125" style="89" bestFit="1" customWidth="1"/>
    <col min="7949" max="7949" width="12" style="89"/>
    <col min="7950" max="7950" width="14" style="89" customWidth="1"/>
    <col min="7951" max="7951" width="5.83203125" style="89" customWidth="1"/>
    <col min="7952" max="8195" width="12" style="89"/>
    <col min="8196" max="8196" width="29" style="89" customWidth="1"/>
    <col min="8197" max="8198" width="14.5" style="89" customWidth="1"/>
    <col min="8199" max="8199" width="4.1640625" style="89" customWidth="1"/>
    <col min="8200" max="8200" width="29.33203125" style="89" bestFit="1" customWidth="1"/>
    <col min="8201" max="8201" width="12" style="89"/>
    <col min="8202" max="8202" width="14" style="89" customWidth="1"/>
    <col min="8203" max="8203" width="5.83203125" style="89" customWidth="1"/>
    <col min="8204" max="8204" width="29.33203125" style="89" bestFit="1" customWidth="1"/>
    <col min="8205" max="8205" width="12" style="89"/>
    <col min="8206" max="8206" width="14" style="89" customWidth="1"/>
    <col min="8207" max="8207" width="5.83203125" style="89" customWidth="1"/>
    <col min="8208" max="8451" width="12" style="89"/>
    <col min="8452" max="8452" width="29" style="89" customWidth="1"/>
    <col min="8453" max="8454" width="14.5" style="89" customWidth="1"/>
    <col min="8455" max="8455" width="4.1640625" style="89" customWidth="1"/>
    <col min="8456" max="8456" width="29.33203125" style="89" bestFit="1" customWidth="1"/>
    <col min="8457" max="8457" width="12" style="89"/>
    <col min="8458" max="8458" width="14" style="89" customWidth="1"/>
    <col min="8459" max="8459" width="5.83203125" style="89" customWidth="1"/>
    <col min="8460" max="8460" width="29.33203125" style="89" bestFit="1" customWidth="1"/>
    <col min="8461" max="8461" width="12" style="89"/>
    <col min="8462" max="8462" width="14" style="89" customWidth="1"/>
    <col min="8463" max="8463" width="5.83203125" style="89" customWidth="1"/>
    <col min="8464" max="8707" width="12" style="89"/>
    <col min="8708" max="8708" width="29" style="89" customWidth="1"/>
    <col min="8709" max="8710" width="14.5" style="89" customWidth="1"/>
    <col min="8711" max="8711" width="4.1640625" style="89" customWidth="1"/>
    <col min="8712" max="8712" width="29.33203125" style="89" bestFit="1" customWidth="1"/>
    <col min="8713" max="8713" width="12" style="89"/>
    <col min="8714" max="8714" width="14" style="89" customWidth="1"/>
    <col min="8715" max="8715" width="5.83203125" style="89" customWidth="1"/>
    <col min="8716" max="8716" width="29.33203125" style="89" bestFit="1" customWidth="1"/>
    <col min="8717" max="8717" width="12" style="89"/>
    <col min="8718" max="8718" width="14" style="89" customWidth="1"/>
    <col min="8719" max="8719" width="5.83203125" style="89" customWidth="1"/>
    <col min="8720" max="8963" width="12" style="89"/>
    <col min="8964" max="8964" width="29" style="89" customWidth="1"/>
    <col min="8965" max="8966" width="14.5" style="89" customWidth="1"/>
    <col min="8967" max="8967" width="4.1640625" style="89" customWidth="1"/>
    <col min="8968" max="8968" width="29.33203125" style="89" bestFit="1" customWidth="1"/>
    <col min="8969" max="8969" width="12" style="89"/>
    <col min="8970" max="8970" width="14" style="89" customWidth="1"/>
    <col min="8971" max="8971" width="5.83203125" style="89" customWidth="1"/>
    <col min="8972" max="8972" width="29.33203125" style="89" bestFit="1" customWidth="1"/>
    <col min="8973" max="8973" width="12" style="89"/>
    <col min="8974" max="8974" width="14" style="89" customWidth="1"/>
    <col min="8975" max="8975" width="5.83203125" style="89" customWidth="1"/>
    <col min="8976" max="9219" width="12" style="89"/>
    <col min="9220" max="9220" width="29" style="89" customWidth="1"/>
    <col min="9221" max="9222" width="14.5" style="89" customWidth="1"/>
    <col min="9223" max="9223" width="4.1640625" style="89" customWidth="1"/>
    <col min="9224" max="9224" width="29.33203125" style="89" bestFit="1" customWidth="1"/>
    <col min="9225" max="9225" width="12" style="89"/>
    <col min="9226" max="9226" width="14" style="89" customWidth="1"/>
    <col min="9227" max="9227" width="5.83203125" style="89" customWidth="1"/>
    <col min="9228" max="9228" width="29.33203125" style="89" bestFit="1" customWidth="1"/>
    <col min="9229" max="9229" width="12" style="89"/>
    <col min="9230" max="9230" width="14" style="89" customWidth="1"/>
    <col min="9231" max="9231" width="5.83203125" style="89" customWidth="1"/>
    <col min="9232" max="9475" width="12" style="89"/>
    <col min="9476" max="9476" width="29" style="89" customWidth="1"/>
    <col min="9477" max="9478" width="14.5" style="89" customWidth="1"/>
    <col min="9479" max="9479" width="4.1640625" style="89" customWidth="1"/>
    <col min="9480" max="9480" width="29.33203125" style="89" bestFit="1" customWidth="1"/>
    <col min="9481" max="9481" width="12" style="89"/>
    <col min="9482" max="9482" width="14" style="89" customWidth="1"/>
    <col min="9483" max="9483" width="5.83203125" style="89" customWidth="1"/>
    <col min="9484" max="9484" width="29.33203125" style="89" bestFit="1" customWidth="1"/>
    <col min="9485" max="9485" width="12" style="89"/>
    <col min="9486" max="9486" width="14" style="89" customWidth="1"/>
    <col min="9487" max="9487" width="5.83203125" style="89" customWidth="1"/>
    <col min="9488" max="9731" width="12" style="89"/>
    <col min="9732" max="9732" width="29" style="89" customWidth="1"/>
    <col min="9733" max="9734" width="14.5" style="89" customWidth="1"/>
    <col min="9735" max="9735" width="4.1640625" style="89" customWidth="1"/>
    <col min="9736" max="9736" width="29.33203125" style="89" bestFit="1" customWidth="1"/>
    <col min="9737" max="9737" width="12" style="89"/>
    <col min="9738" max="9738" width="14" style="89" customWidth="1"/>
    <col min="9739" max="9739" width="5.83203125" style="89" customWidth="1"/>
    <col min="9740" max="9740" width="29.33203125" style="89" bestFit="1" customWidth="1"/>
    <col min="9741" max="9741" width="12" style="89"/>
    <col min="9742" max="9742" width="14" style="89" customWidth="1"/>
    <col min="9743" max="9743" width="5.83203125" style="89" customWidth="1"/>
    <col min="9744" max="9987" width="12" style="89"/>
    <col min="9988" max="9988" width="29" style="89" customWidth="1"/>
    <col min="9989" max="9990" width="14.5" style="89" customWidth="1"/>
    <col min="9991" max="9991" width="4.1640625" style="89" customWidth="1"/>
    <col min="9992" max="9992" width="29.33203125" style="89" bestFit="1" customWidth="1"/>
    <col min="9993" max="9993" width="12" style="89"/>
    <col min="9994" max="9994" width="14" style="89" customWidth="1"/>
    <col min="9995" max="9995" width="5.83203125" style="89" customWidth="1"/>
    <col min="9996" max="9996" width="29.33203125" style="89" bestFit="1" customWidth="1"/>
    <col min="9997" max="9997" width="12" style="89"/>
    <col min="9998" max="9998" width="14" style="89" customWidth="1"/>
    <col min="9999" max="9999" width="5.83203125" style="89" customWidth="1"/>
    <col min="10000" max="10243" width="12" style="89"/>
    <col min="10244" max="10244" width="29" style="89" customWidth="1"/>
    <col min="10245" max="10246" width="14.5" style="89" customWidth="1"/>
    <col min="10247" max="10247" width="4.1640625" style="89" customWidth="1"/>
    <col min="10248" max="10248" width="29.33203125" style="89" bestFit="1" customWidth="1"/>
    <col min="10249" max="10249" width="12" style="89"/>
    <col min="10250" max="10250" width="14" style="89" customWidth="1"/>
    <col min="10251" max="10251" width="5.83203125" style="89" customWidth="1"/>
    <col min="10252" max="10252" width="29.33203125" style="89" bestFit="1" customWidth="1"/>
    <col min="10253" max="10253" width="12" style="89"/>
    <col min="10254" max="10254" width="14" style="89" customWidth="1"/>
    <col min="10255" max="10255" width="5.83203125" style="89" customWidth="1"/>
    <col min="10256" max="10499" width="12" style="89"/>
    <col min="10500" max="10500" width="29" style="89" customWidth="1"/>
    <col min="10501" max="10502" width="14.5" style="89" customWidth="1"/>
    <col min="10503" max="10503" width="4.1640625" style="89" customWidth="1"/>
    <col min="10504" max="10504" width="29.33203125" style="89" bestFit="1" customWidth="1"/>
    <col min="10505" max="10505" width="12" style="89"/>
    <col min="10506" max="10506" width="14" style="89" customWidth="1"/>
    <col min="10507" max="10507" width="5.83203125" style="89" customWidth="1"/>
    <col min="10508" max="10508" width="29.33203125" style="89" bestFit="1" customWidth="1"/>
    <col min="10509" max="10509" width="12" style="89"/>
    <col min="10510" max="10510" width="14" style="89" customWidth="1"/>
    <col min="10511" max="10511" width="5.83203125" style="89" customWidth="1"/>
    <col min="10512" max="10755" width="12" style="89"/>
    <col min="10756" max="10756" width="29" style="89" customWidth="1"/>
    <col min="10757" max="10758" width="14.5" style="89" customWidth="1"/>
    <col min="10759" max="10759" width="4.1640625" style="89" customWidth="1"/>
    <col min="10760" max="10760" width="29.33203125" style="89" bestFit="1" customWidth="1"/>
    <col min="10761" max="10761" width="12" style="89"/>
    <col min="10762" max="10762" width="14" style="89" customWidth="1"/>
    <col min="10763" max="10763" width="5.83203125" style="89" customWidth="1"/>
    <col min="10764" max="10764" width="29.33203125" style="89" bestFit="1" customWidth="1"/>
    <col min="10765" max="10765" width="12" style="89"/>
    <col min="10766" max="10766" width="14" style="89" customWidth="1"/>
    <col min="10767" max="10767" width="5.83203125" style="89" customWidth="1"/>
    <col min="10768" max="11011" width="12" style="89"/>
    <col min="11012" max="11012" width="29" style="89" customWidth="1"/>
    <col min="11013" max="11014" width="14.5" style="89" customWidth="1"/>
    <col min="11015" max="11015" width="4.1640625" style="89" customWidth="1"/>
    <col min="11016" max="11016" width="29.33203125" style="89" bestFit="1" customWidth="1"/>
    <col min="11017" max="11017" width="12" style="89"/>
    <col min="11018" max="11018" width="14" style="89" customWidth="1"/>
    <col min="11019" max="11019" width="5.83203125" style="89" customWidth="1"/>
    <col min="11020" max="11020" width="29.33203125" style="89" bestFit="1" customWidth="1"/>
    <col min="11021" max="11021" width="12" style="89"/>
    <col min="11022" max="11022" width="14" style="89" customWidth="1"/>
    <col min="11023" max="11023" width="5.83203125" style="89" customWidth="1"/>
    <col min="11024" max="11267" width="12" style="89"/>
    <col min="11268" max="11268" width="29" style="89" customWidth="1"/>
    <col min="11269" max="11270" width="14.5" style="89" customWidth="1"/>
    <col min="11271" max="11271" width="4.1640625" style="89" customWidth="1"/>
    <col min="11272" max="11272" width="29.33203125" style="89" bestFit="1" customWidth="1"/>
    <col min="11273" max="11273" width="12" style="89"/>
    <col min="11274" max="11274" width="14" style="89" customWidth="1"/>
    <col min="11275" max="11275" width="5.83203125" style="89" customWidth="1"/>
    <col min="11276" max="11276" width="29.33203125" style="89" bestFit="1" customWidth="1"/>
    <col min="11277" max="11277" width="12" style="89"/>
    <col min="11278" max="11278" width="14" style="89" customWidth="1"/>
    <col min="11279" max="11279" width="5.83203125" style="89" customWidth="1"/>
    <col min="11280" max="11523" width="12" style="89"/>
    <col min="11524" max="11524" width="29" style="89" customWidth="1"/>
    <col min="11525" max="11526" width="14.5" style="89" customWidth="1"/>
    <col min="11527" max="11527" width="4.1640625" style="89" customWidth="1"/>
    <col min="11528" max="11528" width="29.33203125" style="89" bestFit="1" customWidth="1"/>
    <col min="11529" max="11529" width="12" style="89"/>
    <col min="11530" max="11530" width="14" style="89" customWidth="1"/>
    <col min="11531" max="11531" width="5.83203125" style="89" customWidth="1"/>
    <col min="11532" max="11532" width="29.33203125" style="89" bestFit="1" customWidth="1"/>
    <col min="11533" max="11533" width="12" style="89"/>
    <col min="11534" max="11534" width="14" style="89" customWidth="1"/>
    <col min="11535" max="11535" width="5.83203125" style="89" customWidth="1"/>
    <col min="11536" max="11779" width="12" style="89"/>
    <col min="11780" max="11780" width="29" style="89" customWidth="1"/>
    <col min="11781" max="11782" width="14.5" style="89" customWidth="1"/>
    <col min="11783" max="11783" width="4.1640625" style="89" customWidth="1"/>
    <col min="11784" max="11784" width="29.33203125" style="89" bestFit="1" customWidth="1"/>
    <col min="11785" max="11785" width="12" style="89"/>
    <col min="11786" max="11786" width="14" style="89" customWidth="1"/>
    <col min="11787" max="11787" width="5.83203125" style="89" customWidth="1"/>
    <col min="11788" max="11788" width="29.33203125" style="89" bestFit="1" customWidth="1"/>
    <col min="11789" max="11789" width="12" style="89"/>
    <col min="11790" max="11790" width="14" style="89" customWidth="1"/>
    <col min="11791" max="11791" width="5.83203125" style="89" customWidth="1"/>
    <col min="11792" max="12035" width="12" style="89"/>
    <col min="12036" max="12036" width="29" style="89" customWidth="1"/>
    <col min="12037" max="12038" width="14.5" style="89" customWidth="1"/>
    <col min="12039" max="12039" width="4.1640625" style="89" customWidth="1"/>
    <col min="12040" max="12040" width="29.33203125" style="89" bestFit="1" customWidth="1"/>
    <col min="12041" max="12041" width="12" style="89"/>
    <col min="12042" max="12042" width="14" style="89" customWidth="1"/>
    <col min="12043" max="12043" width="5.83203125" style="89" customWidth="1"/>
    <col min="12044" max="12044" width="29.33203125" style="89" bestFit="1" customWidth="1"/>
    <col min="12045" max="12045" width="12" style="89"/>
    <col min="12046" max="12046" width="14" style="89" customWidth="1"/>
    <col min="12047" max="12047" width="5.83203125" style="89" customWidth="1"/>
    <col min="12048" max="12291" width="12" style="89"/>
    <col min="12292" max="12292" width="29" style="89" customWidth="1"/>
    <col min="12293" max="12294" width="14.5" style="89" customWidth="1"/>
    <col min="12295" max="12295" width="4.1640625" style="89" customWidth="1"/>
    <col min="12296" max="12296" width="29.33203125" style="89" bestFit="1" customWidth="1"/>
    <col min="12297" max="12297" width="12" style="89"/>
    <col min="12298" max="12298" width="14" style="89" customWidth="1"/>
    <col min="12299" max="12299" width="5.83203125" style="89" customWidth="1"/>
    <col min="12300" max="12300" width="29.33203125" style="89" bestFit="1" customWidth="1"/>
    <col min="12301" max="12301" width="12" style="89"/>
    <col min="12302" max="12302" width="14" style="89" customWidth="1"/>
    <col min="12303" max="12303" width="5.83203125" style="89" customWidth="1"/>
    <col min="12304" max="12547" width="12" style="89"/>
    <col min="12548" max="12548" width="29" style="89" customWidth="1"/>
    <col min="12549" max="12550" width="14.5" style="89" customWidth="1"/>
    <col min="12551" max="12551" width="4.1640625" style="89" customWidth="1"/>
    <col min="12552" max="12552" width="29.33203125" style="89" bestFit="1" customWidth="1"/>
    <col min="12553" max="12553" width="12" style="89"/>
    <col min="12554" max="12554" width="14" style="89" customWidth="1"/>
    <col min="12555" max="12555" width="5.83203125" style="89" customWidth="1"/>
    <col min="12556" max="12556" width="29.33203125" style="89" bestFit="1" customWidth="1"/>
    <col min="12557" max="12557" width="12" style="89"/>
    <col min="12558" max="12558" width="14" style="89" customWidth="1"/>
    <col min="12559" max="12559" width="5.83203125" style="89" customWidth="1"/>
    <col min="12560" max="12803" width="12" style="89"/>
    <col min="12804" max="12804" width="29" style="89" customWidth="1"/>
    <col min="12805" max="12806" width="14.5" style="89" customWidth="1"/>
    <col min="12807" max="12807" width="4.1640625" style="89" customWidth="1"/>
    <col min="12808" max="12808" width="29.33203125" style="89" bestFit="1" customWidth="1"/>
    <col min="12809" max="12809" width="12" style="89"/>
    <col min="12810" max="12810" width="14" style="89" customWidth="1"/>
    <col min="12811" max="12811" width="5.83203125" style="89" customWidth="1"/>
    <col min="12812" max="12812" width="29.33203125" style="89" bestFit="1" customWidth="1"/>
    <col min="12813" max="12813" width="12" style="89"/>
    <col min="12814" max="12814" width="14" style="89" customWidth="1"/>
    <col min="12815" max="12815" width="5.83203125" style="89" customWidth="1"/>
    <col min="12816" max="13059" width="12" style="89"/>
    <col min="13060" max="13060" width="29" style="89" customWidth="1"/>
    <col min="13061" max="13062" width="14.5" style="89" customWidth="1"/>
    <col min="13063" max="13063" width="4.1640625" style="89" customWidth="1"/>
    <col min="13064" max="13064" width="29.33203125" style="89" bestFit="1" customWidth="1"/>
    <col min="13065" max="13065" width="12" style="89"/>
    <col min="13066" max="13066" width="14" style="89" customWidth="1"/>
    <col min="13067" max="13067" width="5.83203125" style="89" customWidth="1"/>
    <col min="13068" max="13068" width="29.33203125" style="89" bestFit="1" customWidth="1"/>
    <col min="13069" max="13069" width="12" style="89"/>
    <col min="13070" max="13070" width="14" style="89" customWidth="1"/>
    <col min="13071" max="13071" width="5.83203125" style="89" customWidth="1"/>
    <col min="13072" max="13315" width="12" style="89"/>
    <col min="13316" max="13316" width="29" style="89" customWidth="1"/>
    <col min="13317" max="13318" width="14.5" style="89" customWidth="1"/>
    <col min="13319" max="13319" width="4.1640625" style="89" customWidth="1"/>
    <col min="13320" max="13320" width="29.33203125" style="89" bestFit="1" customWidth="1"/>
    <col min="13321" max="13321" width="12" style="89"/>
    <col min="13322" max="13322" width="14" style="89" customWidth="1"/>
    <col min="13323" max="13323" width="5.83203125" style="89" customWidth="1"/>
    <col min="13324" max="13324" width="29.33203125" style="89" bestFit="1" customWidth="1"/>
    <col min="13325" max="13325" width="12" style="89"/>
    <col min="13326" max="13326" width="14" style="89" customWidth="1"/>
    <col min="13327" max="13327" width="5.83203125" style="89" customWidth="1"/>
    <col min="13328" max="13571" width="12" style="89"/>
    <col min="13572" max="13572" width="29" style="89" customWidth="1"/>
    <col min="13573" max="13574" width="14.5" style="89" customWidth="1"/>
    <col min="13575" max="13575" width="4.1640625" style="89" customWidth="1"/>
    <col min="13576" max="13576" width="29.33203125" style="89" bestFit="1" customWidth="1"/>
    <col min="13577" max="13577" width="12" style="89"/>
    <col min="13578" max="13578" width="14" style="89" customWidth="1"/>
    <col min="13579" max="13579" width="5.83203125" style="89" customWidth="1"/>
    <col min="13580" max="13580" width="29.33203125" style="89" bestFit="1" customWidth="1"/>
    <col min="13581" max="13581" width="12" style="89"/>
    <col min="13582" max="13582" width="14" style="89" customWidth="1"/>
    <col min="13583" max="13583" width="5.83203125" style="89" customWidth="1"/>
    <col min="13584" max="13827" width="12" style="89"/>
    <col min="13828" max="13828" width="29" style="89" customWidth="1"/>
    <col min="13829" max="13830" width="14.5" style="89" customWidth="1"/>
    <col min="13831" max="13831" width="4.1640625" style="89" customWidth="1"/>
    <col min="13832" max="13832" width="29.33203125" style="89" bestFit="1" customWidth="1"/>
    <col min="13833" max="13833" width="12" style="89"/>
    <col min="13834" max="13834" width="14" style="89" customWidth="1"/>
    <col min="13835" max="13835" width="5.83203125" style="89" customWidth="1"/>
    <col min="13836" max="13836" width="29.33203125" style="89" bestFit="1" customWidth="1"/>
    <col min="13837" max="13837" width="12" style="89"/>
    <col min="13838" max="13838" width="14" style="89" customWidth="1"/>
    <col min="13839" max="13839" width="5.83203125" style="89" customWidth="1"/>
    <col min="13840" max="14083" width="12" style="89"/>
    <col min="14084" max="14084" width="29" style="89" customWidth="1"/>
    <col min="14085" max="14086" width="14.5" style="89" customWidth="1"/>
    <col min="14087" max="14087" width="4.1640625" style="89" customWidth="1"/>
    <col min="14088" max="14088" width="29.33203125" style="89" bestFit="1" customWidth="1"/>
    <col min="14089" max="14089" width="12" style="89"/>
    <col min="14090" max="14090" width="14" style="89" customWidth="1"/>
    <col min="14091" max="14091" width="5.83203125" style="89" customWidth="1"/>
    <col min="14092" max="14092" width="29.33203125" style="89" bestFit="1" customWidth="1"/>
    <col min="14093" max="14093" width="12" style="89"/>
    <col min="14094" max="14094" width="14" style="89" customWidth="1"/>
    <col min="14095" max="14095" width="5.83203125" style="89" customWidth="1"/>
    <col min="14096" max="14339" width="12" style="89"/>
    <col min="14340" max="14340" width="29" style="89" customWidth="1"/>
    <col min="14341" max="14342" width="14.5" style="89" customWidth="1"/>
    <col min="14343" max="14343" width="4.1640625" style="89" customWidth="1"/>
    <col min="14344" max="14344" width="29.33203125" style="89" bestFit="1" customWidth="1"/>
    <col min="14345" max="14345" width="12" style="89"/>
    <col min="14346" max="14346" width="14" style="89" customWidth="1"/>
    <col min="14347" max="14347" width="5.83203125" style="89" customWidth="1"/>
    <col min="14348" max="14348" width="29.33203125" style="89" bestFit="1" customWidth="1"/>
    <col min="14349" max="14349" width="12" style="89"/>
    <col min="14350" max="14350" width="14" style="89" customWidth="1"/>
    <col min="14351" max="14351" width="5.83203125" style="89" customWidth="1"/>
    <col min="14352" max="14595" width="12" style="89"/>
    <col min="14596" max="14596" width="29" style="89" customWidth="1"/>
    <col min="14597" max="14598" width="14.5" style="89" customWidth="1"/>
    <col min="14599" max="14599" width="4.1640625" style="89" customWidth="1"/>
    <col min="14600" max="14600" width="29.33203125" style="89" bestFit="1" customWidth="1"/>
    <col min="14601" max="14601" width="12" style="89"/>
    <col min="14602" max="14602" width="14" style="89" customWidth="1"/>
    <col min="14603" max="14603" width="5.83203125" style="89" customWidth="1"/>
    <col min="14604" max="14604" width="29.33203125" style="89" bestFit="1" customWidth="1"/>
    <col min="14605" max="14605" width="12" style="89"/>
    <col min="14606" max="14606" width="14" style="89" customWidth="1"/>
    <col min="14607" max="14607" width="5.83203125" style="89" customWidth="1"/>
    <col min="14608" max="14851" width="12" style="89"/>
    <col min="14852" max="14852" width="29" style="89" customWidth="1"/>
    <col min="14853" max="14854" width="14.5" style="89" customWidth="1"/>
    <col min="14855" max="14855" width="4.1640625" style="89" customWidth="1"/>
    <col min="14856" max="14856" width="29.33203125" style="89" bestFit="1" customWidth="1"/>
    <col min="14857" max="14857" width="12" style="89"/>
    <col min="14858" max="14858" width="14" style="89" customWidth="1"/>
    <col min="14859" max="14859" width="5.83203125" style="89" customWidth="1"/>
    <col min="14860" max="14860" width="29.33203125" style="89" bestFit="1" customWidth="1"/>
    <col min="14861" max="14861" width="12" style="89"/>
    <col min="14862" max="14862" width="14" style="89" customWidth="1"/>
    <col min="14863" max="14863" width="5.83203125" style="89" customWidth="1"/>
    <col min="14864" max="15107" width="12" style="89"/>
    <col min="15108" max="15108" width="29" style="89" customWidth="1"/>
    <col min="15109" max="15110" width="14.5" style="89" customWidth="1"/>
    <col min="15111" max="15111" width="4.1640625" style="89" customWidth="1"/>
    <col min="15112" max="15112" width="29.33203125" style="89" bestFit="1" customWidth="1"/>
    <col min="15113" max="15113" width="12" style="89"/>
    <col min="15114" max="15114" width="14" style="89" customWidth="1"/>
    <col min="15115" max="15115" width="5.83203125" style="89" customWidth="1"/>
    <col min="15116" max="15116" width="29.33203125" style="89" bestFit="1" customWidth="1"/>
    <col min="15117" max="15117" width="12" style="89"/>
    <col min="15118" max="15118" width="14" style="89" customWidth="1"/>
    <col min="15119" max="15119" width="5.83203125" style="89" customWidth="1"/>
    <col min="15120" max="15363" width="12" style="89"/>
    <col min="15364" max="15364" width="29" style="89" customWidth="1"/>
    <col min="15365" max="15366" width="14.5" style="89" customWidth="1"/>
    <col min="15367" max="15367" width="4.1640625" style="89" customWidth="1"/>
    <col min="15368" max="15368" width="29.33203125" style="89" bestFit="1" customWidth="1"/>
    <col min="15369" max="15369" width="12" style="89"/>
    <col min="15370" max="15370" width="14" style="89" customWidth="1"/>
    <col min="15371" max="15371" width="5.83203125" style="89" customWidth="1"/>
    <col min="15372" max="15372" width="29.33203125" style="89" bestFit="1" customWidth="1"/>
    <col min="15373" max="15373" width="12" style="89"/>
    <col min="15374" max="15374" width="14" style="89" customWidth="1"/>
    <col min="15375" max="15375" width="5.83203125" style="89" customWidth="1"/>
    <col min="15376" max="15619" width="12" style="89"/>
    <col min="15620" max="15620" width="29" style="89" customWidth="1"/>
    <col min="15621" max="15622" width="14.5" style="89" customWidth="1"/>
    <col min="15623" max="15623" width="4.1640625" style="89" customWidth="1"/>
    <col min="15624" max="15624" width="29.33203125" style="89" bestFit="1" customWidth="1"/>
    <col min="15625" max="15625" width="12" style="89"/>
    <col min="15626" max="15626" width="14" style="89" customWidth="1"/>
    <col min="15627" max="15627" width="5.83203125" style="89" customWidth="1"/>
    <col min="15628" max="15628" width="29.33203125" style="89" bestFit="1" customWidth="1"/>
    <col min="15629" max="15629" width="12" style="89"/>
    <col min="15630" max="15630" width="14" style="89" customWidth="1"/>
    <col min="15631" max="15631" width="5.83203125" style="89" customWidth="1"/>
    <col min="15632" max="15875" width="12" style="89"/>
    <col min="15876" max="15876" width="29" style="89" customWidth="1"/>
    <col min="15877" max="15878" width="14.5" style="89" customWidth="1"/>
    <col min="15879" max="15879" width="4.1640625" style="89" customWidth="1"/>
    <col min="15880" max="15880" width="29.33203125" style="89" bestFit="1" customWidth="1"/>
    <col min="15881" max="15881" width="12" style="89"/>
    <col min="15882" max="15882" width="14" style="89" customWidth="1"/>
    <col min="15883" max="15883" width="5.83203125" style="89" customWidth="1"/>
    <col min="15884" max="15884" width="29.33203125" style="89" bestFit="1" customWidth="1"/>
    <col min="15885" max="15885" width="12" style="89"/>
    <col min="15886" max="15886" width="14" style="89" customWidth="1"/>
    <col min="15887" max="15887" width="5.83203125" style="89" customWidth="1"/>
    <col min="15888" max="16131" width="12" style="89"/>
    <col min="16132" max="16132" width="29" style="89" customWidth="1"/>
    <col min="16133" max="16134" width="14.5" style="89" customWidth="1"/>
    <col min="16135" max="16135" width="4.1640625" style="89" customWidth="1"/>
    <col min="16136" max="16136" width="29.33203125" style="89" bestFit="1" customWidth="1"/>
    <col min="16137" max="16137" width="12" style="89"/>
    <col min="16138" max="16138" width="14" style="89" customWidth="1"/>
    <col min="16139" max="16139" width="5.83203125" style="89" customWidth="1"/>
    <col min="16140" max="16140" width="29.33203125" style="89" bestFit="1" customWidth="1"/>
    <col min="16141" max="16141" width="12" style="89"/>
    <col min="16142" max="16142" width="14" style="89" customWidth="1"/>
    <col min="16143" max="16143" width="5.83203125" style="89" customWidth="1"/>
    <col min="16144" max="16384" width="12" style="89"/>
  </cols>
  <sheetData>
    <row r="1" spans="1:14" ht="52.5" customHeight="1">
      <c r="A1" s="246" t="s">
        <v>112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</row>
    <row r="2" spans="1:14" s="108" customFormat="1" ht="30" customHeight="1">
      <c r="B2" s="109" t="s">
        <v>148</v>
      </c>
      <c r="C2" s="110">
        <v>5816240</v>
      </c>
      <c r="D2" s="247" t="s">
        <v>156</v>
      </c>
      <c r="E2" s="248"/>
    </row>
    <row r="3" spans="1:14" s="108" customFormat="1" ht="31.5">
      <c r="B3" s="111" t="s">
        <v>173</v>
      </c>
      <c r="C3" s="110" t="s">
        <v>174</v>
      </c>
    </row>
    <row r="4" spans="1:14" s="108" customFormat="1" ht="15"/>
    <row r="5" spans="1:14" s="108" customFormat="1" ht="56.25" customHeight="1">
      <c r="B5" s="111" t="s">
        <v>185</v>
      </c>
      <c r="C5" s="112">
        <v>3.9</v>
      </c>
      <c r="D5" s="113" t="s">
        <v>93</v>
      </c>
    </row>
    <row r="6" spans="1:14" s="108" customFormat="1" ht="21.75" customHeight="1">
      <c r="B6" s="109" t="s">
        <v>155</v>
      </c>
      <c r="C6" s="113">
        <v>1.3</v>
      </c>
      <c r="D6" s="113" t="s">
        <v>93</v>
      </c>
    </row>
    <row r="8" spans="1:14" s="108" customFormat="1" ht="15"/>
    <row r="9" spans="1:14" s="108" customFormat="1" ht="99" customHeight="1">
      <c r="B9" s="109" t="s">
        <v>149</v>
      </c>
      <c r="C9" s="114" t="s">
        <v>159</v>
      </c>
      <c r="D9" s="114" t="s">
        <v>160</v>
      </c>
      <c r="E9" s="114" t="s">
        <v>151</v>
      </c>
      <c r="F9" s="115" t="s">
        <v>161</v>
      </c>
      <c r="G9" s="115" t="s">
        <v>150</v>
      </c>
    </row>
    <row r="10" spans="1:14" s="108" customFormat="1" ht="15.75">
      <c r="B10" s="116">
        <v>0.1</v>
      </c>
      <c r="C10" s="117">
        <v>1.84</v>
      </c>
      <c r="D10" s="120">
        <f>C5</f>
        <v>3.9</v>
      </c>
      <c r="E10" s="120">
        <f t="shared" ref="E10:E16" si="0">C10+D10</f>
        <v>5.74</v>
      </c>
      <c r="F10" s="117">
        <f>C6</f>
        <v>1.3</v>
      </c>
      <c r="G10" s="120">
        <f t="shared" ref="G10:G16" si="1">E10+F10</f>
        <v>7.04</v>
      </c>
    </row>
    <row r="11" spans="1:14" s="108" customFormat="1" ht="15.75">
      <c r="B11" s="118">
        <v>0.09</v>
      </c>
      <c r="C11" s="119">
        <v>1.7</v>
      </c>
      <c r="D11" s="121">
        <f>C5</f>
        <v>3.9</v>
      </c>
      <c r="E11" s="122">
        <f t="shared" si="0"/>
        <v>5.6</v>
      </c>
      <c r="F11" s="119">
        <f>C6</f>
        <v>1.3</v>
      </c>
      <c r="G11" s="122">
        <f t="shared" si="1"/>
        <v>6.8999999999999995</v>
      </c>
    </row>
    <row r="12" spans="1:14" s="108" customFormat="1" ht="15.75">
      <c r="B12" s="118">
        <v>0.08</v>
      </c>
      <c r="C12" s="119">
        <v>1.47</v>
      </c>
      <c r="D12" s="121">
        <f>C5</f>
        <v>3.9</v>
      </c>
      <c r="E12" s="122">
        <f t="shared" si="0"/>
        <v>5.37</v>
      </c>
      <c r="F12" s="119">
        <f>C6</f>
        <v>1.3</v>
      </c>
      <c r="G12" s="122">
        <f t="shared" si="1"/>
        <v>6.67</v>
      </c>
    </row>
    <row r="13" spans="1:14" s="108" customFormat="1" ht="15.75">
      <c r="B13" s="118">
        <v>7.0000000000000007E-2</v>
      </c>
      <c r="C13" s="119">
        <v>1.3</v>
      </c>
      <c r="D13" s="121">
        <f>C5</f>
        <v>3.9</v>
      </c>
      <c r="E13" s="122">
        <f t="shared" si="0"/>
        <v>5.2</v>
      </c>
      <c r="F13" s="119">
        <f>C6</f>
        <v>1.3</v>
      </c>
      <c r="G13" s="122">
        <f t="shared" si="1"/>
        <v>6.5</v>
      </c>
    </row>
    <row r="14" spans="1:14" s="108" customFormat="1" ht="15.75">
      <c r="B14" s="118">
        <v>0.06</v>
      </c>
      <c r="C14" s="119">
        <v>1.1000000000000001</v>
      </c>
      <c r="D14" s="121">
        <f>C5</f>
        <v>3.9</v>
      </c>
      <c r="E14" s="122">
        <f t="shared" si="0"/>
        <v>5</v>
      </c>
      <c r="F14" s="119">
        <f>C6</f>
        <v>1.3</v>
      </c>
      <c r="G14" s="122">
        <f t="shared" si="1"/>
        <v>6.3</v>
      </c>
    </row>
    <row r="15" spans="1:14" s="108" customFormat="1" ht="15.75">
      <c r="B15" s="118">
        <v>0.05</v>
      </c>
      <c r="C15" s="119">
        <v>0.91</v>
      </c>
      <c r="D15" s="121">
        <f>C5</f>
        <v>3.9</v>
      </c>
      <c r="E15" s="122">
        <f t="shared" si="0"/>
        <v>4.8099999999999996</v>
      </c>
      <c r="F15" s="119">
        <f>C6</f>
        <v>1.3</v>
      </c>
      <c r="G15" s="122">
        <f t="shared" si="1"/>
        <v>6.1099999999999994</v>
      </c>
    </row>
    <row r="16" spans="1:14" s="108" customFormat="1" ht="15.75">
      <c r="B16" s="118">
        <v>0.04</v>
      </c>
      <c r="C16" s="119">
        <v>0.73</v>
      </c>
      <c r="D16" s="121">
        <f>C5</f>
        <v>3.9</v>
      </c>
      <c r="E16" s="122">
        <f t="shared" si="0"/>
        <v>4.63</v>
      </c>
      <c r="F16" s="119">
        <f>C6</f>
        <v>1.3</v>
      </c>
      <c r="G16" s="122">
        <f t="shared" si="1"/>
        <v>5.93</v>
      </c>
    </row>
  </sheetData>
  <mergeCells count="2">
    <mergeCell ref="A1:N1"/>
    <mergeCell ref="D2:E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2:H8"/>
  <sheetViews>
    <sheetView view="pageBreakPreview" zoomScale="115" zoomScaleNormal="115" zoomScaleSheetLayoutView="115" workbookViewId="0">
      <selection activeCell="H7" sqref="H7"/>
    </sheetView>
  </sheetViews>
  <sheetFormatPr baseColWidth="10" defaultColWidth="9" defaultRowHeight="12.75"/>
  <cols>
    <col min="1" max="1" width="14.1640625" style="69" customWidth="1"/>
    <col min="2" max="6" width="9" style="69" customWidth="1"/>
    <col min="7" max="7" width="51" style="69" customWidth="1"/>
    <col min="8" max="8" width="117.5" style="69" customWidth="1"/>
    <col min="9" max="16384" width="9" style="69"/>
  </cols>
  <sheetData>
    <row r="2" spans="1:8" ht="97.5" customHeight="1">
      <c r="A2" s="252" t="s">
        <v>190</v>
      </c>
      <c r="B2" s="253"/>
      <c r="C2" s="253"/>
      <c r="D2" s="253"/>
      <c r="E2" s="253"/>
      <c r="F2" s="253"/>
      <c r="G2" s="253"/>
    </row>
    <row r="3" spans="1:8" ht="13.5">
      <c r="A3" s="1" t="s">
        <v>86</v>
      </c>
      <c r="B3" s="254" t="s">
        <v>87</v>
      </c>
      <c r="C3" s="255"/>
      <c r="D3" s="255"/>
      <c r="E3" s="255"/>
      <c r="F3" s="255"/>
      <c r="G3" s="256"/>
    </row>
    <row r="4" spans="1:8" s="90" customFormat="1" ht="13.5">
      <c r="A4" s="258" t="s">
        <v>162</v>
      </c>
      <c r="B4" s="259"/>
      <c r="C4" s="259"/>
      <c r="D4" s="259"/>
      <c r="E4" s="259"/>
      <c r="F4" s="259"/>
      <c r="G4" s="260"/>
    </row>
    <row r="5" spans="1:8" s="79" customFormat="1" ht="32.25" customHeight="1">
      <c r="A5" s="56">
        <v>1</v>
      </c>
      <c r="B5" s="257" t="s">
        <v>188</v>
      </c>
      <c r="C5" s="257"/>
      <c r="D5" s="257"/>
      <c r="E5" s="257"/>
      <c r="F5" s="257"/>
      <c r="G5" s="257"/>
      <c r="H5" s="2"/>
    </row>
    <row r="6" spans="1:8" s="73" customFormat="1" ht="30" customHeight="1">
      <c r="A6" s="56">
        <v>2</v>
      </c>
      <c r="B6" s="257" t="s">
        <v>186</v>
      </c>
      <c r="C6" s="257"/>
      <c r="D6" s="257"/>
      <c r="E6" s="257"/>
      <c r="F6" s="257"/>
      <c r="G6" s="257"/>
      <c r="H6" s="2"/>
    </row>
    <row r="7" spans="1:8" s="79" customFormat="1" ht="30" customHeight="1">
      <c r="A7" s="56">
        <v>3</v>
      </c>
      <c r="B7" s="249" t="s">
        <v>187</v>
      </c>
      <c r="C7" s="250"/>
      <c r="D7" s="250"/>
      <c r="E7" s="250"/>
      <c r="F7" s="250"/>
      <c r="G7" s="251"/>
      <c r="H7" s="2"/>
    </row>
    <row r="8" spans="1:8" s="79" customFormat="1" ht="30" customHeight="1">
      <c r="A8" s="56">
        <v>4</v>
      </c>
      <c r="B8" s="249" t="s">
        <v>189</v>
      </c>
      <c r="C8" s="250"/>
      <c r="D8" s="250"/>
      <c r="E8" s="250"/>
      <c r="F8" s="250"/>
      <c r="G8" s="251"/>
      <c r="H8" s="2"/>
    </row>
  </sheetData>
  <mergeCells count="7">
    <mergeCell ref="B8:G8"/>
    <mergeCell ref="B7:G7"/>
    <mergeCell ref="A2:G2"/>
    <mergeCell ref="B3:G3"/>
    <mergeCell ref="B5:G5"/>
    <mergeCell ref="B6:G6"/>
    <mergeCell ref="A4:G4"/>
  </mergeCells>
  <pageMargins left="0.70866141732283472" right="0.70866141732283472" top="0.74803149606299213" bottom="0.74803149606299213" header="0.31496062992125984" footer="0.31496062992125984"/>
  <pageSetup paperSize="9"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7</vt:i4>
      </vt:variant>
    </vt:vector>
  </HeadingPairs>
  <TitlesOfParts>
    <vt:vector size="12" baseType="lpstr">
      <vt:lpstr>TSS</vt:lpstr>
      <vt:lpstr>REPORTE FOTOGRAFICO</vt:lpstr>
      <vt:lpstr>Plano</vt:lpstr>
      <vt:lpstr>CALCULO POTENCIA TOTAL</vt:lpstr>
      <vt:lpstr>PROPUESTO</vt:lpstr>
      <vt:lpstr>Plano!Área_de_impresión</vt:lpstr>
      <vt:lpstr>PROPUESTO!Área_de_impresión</vt:lpstr>
      <vt:lpstr>'REPORTE FOTOGRAFICO'!Área_de_impresión</vt:lpstr>
      <vt:lpstr>TSS!Área_de_impresión</vt:lpstr>
      <vt:lpstr>Plano!Títulos_a_imprimir</vt:lpstr>
      <vt:lpstr>'REPORTE FOTOGRAFICO'!Títulos_a_imprimir</vt:lpstr>
      <vt:lpstr>TSS!Títulos_a_imprimir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2017-08-28T20:26:29Z</dcterms:created>
  <dcterms:modified xsi:type="dcterms:W3CDTF">2022-08-02T22:30:01Z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PowerLiteLastOptimized">
    <vt:lpwstr>1580976</vt:lpwstr>
  </property>
  <property fmtid="{D5CDD505-2E9C-101B-9397-08002B2CF9AE}" pid="3" name="NXPowerLiteSettings">
    <vt:lpwstr>C7000400038000</vt:lpwstr>
  </property>
  <property fmtid="{D5CDD505-2E9C-101B-9397-08002B2CF9AE}" pid="4" name="NXPowerLiteVersion">
    <vt:lpwstr>S9.1.4</vt:lpwstr>
  </property>
</Properties>
</file>