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weifeng/GitHub/Tax-Calculator-thru74/"/>
    </mc:Choice>
  </mc:AlternateContent>
  <xr:revisionPtr revIDLastSave="0" documentId="13_ncr:1_{FEA62481-2B6F-FF4B-B972-E65CE4A97967}" xr6:coauthVersionLast="47" xr6:coauthVersionMax="47" xr10:uidLastSave="{00000000-0000-0000-0000-000000000000}"/>
  <bookViews>
    <workbookView xWindow="0" yWindow="500" windowWidth="38400" windowHeight="18640" xr2:uid="{00000000-000D-0000-FFFF-FFFF00000000}"/>
  </bookViews>
  <sheets>
    <sheet name="transfer" sheetId="2" r:id="rId1"/>
    <sheet name="transfer_doubled" sheetId="6" r:id="rId2"/>
    <sheet name="transfer_doubled_deductable" sheetId="8" r:id="rId3"/>
    <sheet name="Sheet6" sheetId="7" r:id="rId4"/>
    <sheet name="loan" sheetId="3" r:id="rId5"/>
    <sheet name="transfer (younger)" sheetId="5" r:id="rId6"/>
    <sheet name="Sheet9" sheetId="10" r:id="rId7"/>
    <sheet name="Sheet3" sheetId="4" r:id="rId8"/>
    <sheet name="Main series" sheetId="1" r:id="rId9"/>
  </sheets>
  <definedNames>
    <definedName name="_xlnm.Print_Titles" localSheetId="8">'Main series'!$2:$2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11" i="2"/>
  <c r="F12" i="2"/>
  <c r="F13" i="2"/>
  <c r="F14" i="2"/>
  <c r="F9" i="2"/>
  <c r="F8" i="2"/>
  <c r="F7" i="2"/>
  <c r="F6" i="2"/>
  <c r="I5" i="8"/>
  <c r="J17" i="8"/>
  <c r="J16" i="8"/>
  <c r="I14" i="5"/>
  <c r="I5" i="5"/>
  <c r="J6" i="8"/>
  <c r="J7" i="8"/>
  <c r="J8" i="8"/>
  <c r="J9" i="8"/>
  <c r="J10" i="8"/>
  <c r="J11" i="8"/>
  <c r="J12" i="8"/>
  <c r="J13" i="8"/>
  <c r="J14" i="8"/>
  <c r="J5" i="8"/>
  <c r="I6" i="8"/>
  <c r="I7" i="8"/>
  <c r="I8" i="8"/>
  <c r="I9" i="8"/>
  <c r="I10" i="8"/>
  <c r="I11" i="8"/>
  <c r="I12" i="8"/>
  <c r="I13" i="8"/>
  <c r="I14" i="8"/>
  <c r="F5" i="8"/>
  <c r="F6" i="8"/>
  <c r="F7" i="8"/>
  <c r="F8" i="8"/>
  <c r="F9" i="8"/>
  <c r="F10" i="8"/>
  <c r="F11" i="8"/>
  <c r="F12" i="8"/>
  <c r="F13" i="8"/>
  <c r="F14" i="8"/>
  <c r="I6" i="6"/>
  <c r="I7" i="6"/>
  <c r="I8" i="6"/>
  <c r="I9" i="6"/>
  <c r="I10" i="6"/>
  <c r="I11" i="6"/>
  <c r="I12" i="6"/>
  <c r="I13" i="6"/>
  <c r="I14" i="6"/>
  <c r="I5" i="6"/>
  <c r="H6" i="6"/>
  <c r="H7" i="6"/>
  <c r="H8" i="6"/>
  <c r="H9" i="6"/>
  <c r="H10" i="6"/>
  <c r="H11" i="6"/>
  <c r="H12" i="6"/>
  <c r="H13" i="6"/>
  <c r="H14" i="6"/>
  <c r="H5" i="6"/>
  <c r="I6" i="5"/>
  <c r="I7" i="5"/>
  <c r="I8" i="5"/>
  <c r="I9" i="5"/>
  <c r="I10" i="5"/>
  <c r="I11" i="5"/>
  <c r="I12" i="5"/>
  <c r="I13" i="5"/>
  <c r="H6" i="5"/>
  <c r="H7" i="5"/>
  <c r="H8" i="5"/>
  <c r="H9" i="5"/>
  <c r="H10" i="5"/>
  <c r="H11" i="5"/>
  <c r="H12" i="5"/>
  <c r="H13" i="5"/>
  <c r="H14" i="5"/>
  <c r="H5" i="5"/>
  <c r="I6" i="3"/>
  <c r="I7" i="3"/>
  <c r="I8" i="3"/>
  <c r="I15" i="3" s="1"/>
  <c r="I9" i="3"/>
  <c r="I10" i="3"/>
  <c r="I11" i="3"/>
  <c r="I12" i="3"/>
  <c r="I13" i="3"/>
  <c r="I14" i="3"/>
  <c r="I5" i="3"/>
  <c r="H5" i="3"/>
  <c r="J15" i="2"/>
  <c r="J6" i="2"/>
  <c r="J7" i="2"/>
  <c r="J8" i="2"/>
  <c r="J9" i="2"/>
  <c r="J10" i="2"/>
  <c r="J11" i="2"/>
  <c r="J12" i="2"/>
  <c r="J13" i="2"/>
  <c r="J14" i="2"/>
  <c r="J5" i="2"/>
  <c r="I8" i="2"/>
  <c r="I9" i="2"/>
  <c r="I10" i="2"/>
  <c r="I13" i="2"/>
  <c r="I14" i="2"/>
  <c r="L14" i="8"/>
  <c r="K14" i="8"/>
  <c r="E14" i="8"/>
  <c r="D14" i="8"/>
  <c r="L13" i="8"/>
  <c r="K13" i="8"/>
  <c r="E13" i="8"/>
  <c r="D13" i="8"/>
  <c r="L12" i="8"/>
  <c r="K12" i="8"/>
  <c r="E12" i="8"/>
  <c r="D12" i="8"/>
  <c r="L11" i="8"/>
  <c r="K11" i="8"/>
  <c r="E11" i="8"/>
  <c r="D11" i="8"/>
  <c r="L10" i="8"/>
  <c r="K10" i="8"/>
  <c r="E10" i="8"/>
  <c r="D10" i="8"/>
  <c r="L9" i="8"/>
  <c r="K9" i="8"/>
  <c r="E9" i="8"/>
  <c r="D9" i="8"/>
  <c r="L8" i="8"/>
  <c r="K8" i="8"/>
  <c r="E8" i="8"/>
  <c r="D8" i="8"/>
  <c r="L7" i="8"/>
  <c r="K7" i="8"/>
  <c r="E7" i="8"/>
  <c r="D7" i="8"/>
  <c r="L6" i="8"/>
  <c r="K6" i="8"/>
  <c r="E6" i="8"/>
  <c r="D6" i="8"/>
  <c r="L5" i="8"/>
  <c r="K5" i="8"/>
  <c r="E5" i="8"/>
  <c r="D5" i="8"/>
  <c r="C2" i="7"/>
  <c r="C3" i="7"/>
  <c r="C1" i="7"/>
  <c r="E6" i="6"/>
  <c r="E7" i="6"/>
  <c r="E8" i="6"/>
  <c r="E9" i="6"/>
  <c r="E10" i="6"/>
  <c r="E11" i="6"/>
  <c r="E12" i="6"/>
  <c r="E13" i="6"/>
  <c r="E14" i="6"/>
  <c r="E5" i="6"/>
  <c r="K14" i="6"/>
  <c r="J14" i="6"/>
  <c r="D14" i="6"/>
  <c r="K13" i="6"/>
  <c r="J13" i="6"/>
  <c r="D13" i="6"/>
  <c r="K12" i="6"/>
  <c r="J12" i="6"/>
  <c r="D12" i="6"/>
  <c r="K11" i="6"/>
  <c r="J11" i="6"/>
  <c r="D11" i="6"/>
  <c r="K10" i="6"/>
  <c r="J10" i="6"/>
  <c r="D10" i="6"/>
  <c r="K9" i="6"/>
  <c r="J9" i="6"/>
  <c r="D9" i="6"/>
  <c r="K8" i="6"/>
  <c r="J8" i="6"/>
  <c r="D8" i="6"/>
  <c r="K7" i="6"/>
  <c r="J7" i="6"/>
  <c r="D7" i="6"/>
  <c r="K6" i="6"/>
  <c r="J6" i="6"/>
  <c r="D6" i="6"/>
  <c r="K5" i="6"/>
  <c r="J5" i="6"/>
  <c r="D5" i="6"/>
  <c r="K14" i="5"/>
  <c r="J14" i="5"/>
  <c r="E14" i="5"/>
  <c r="D14" i="5"/>
  <c r="K13" i="5"/>
  <c r="J13" i="5"/>
  <c r="E13" i="5"/>
  <c r="D13" i="5"/>
  <c r="K12" i="5"/>
  <c r="J12" i="5"/>
  <c r="E12" i="5"/>
  <c r="D12" i="5"/>
  <c r="K11" i="5"/>
  <c r="J11" i="5"/>
  <c r="E11" i="5"/>
  <c r="D11" i="5"/>
  <c r="K10" i="5"/>
  <c r="J10" i="5"/>
  <c r="E10" i="5"/>
  <c r="D10" i="5"/>
  <c r="K9" i="5"/>
  <c r="J9" i="5"/>
  <c r="E9" i="5"/>
  <c r="D9" i="5"/>
  <c r="K8" i="5"/>
  <c r="J8" i="5"/>
  <c r="E8" i="5"/>
  <c r="D8" i="5"/>
  <c r="K7" i="5"/>
  <c r="J7" i="5"/>
  <c r="E7" i="5"/>
  <c r="D7" i="5"/>
  <c r="K6" i="5"/>
  <c r="J6" i="5"/>
  <c r="E6" i="5"/>
  <c r="D6" i="5"/>
  <c r="K5" i="5"/>
  <c r="J5" i="5"/>
  <c r="E5" i="5"/>
  <c r="D5" i="5"/>
  <c r="H14" i="3"/>
  <c r="H13" i="3"/>
  <c r="H12" i="3"/>
  <c r="H11" i="3"/>
  <c r="H10" i="3"/>
  <c r="H9" i="3"/>
  <c r="H8" i="3"/>
  <c r="H7" i="3"/>
  <c r="H6" i="3"/>
  <c r="H15" i="3"/>
  <c r="L14" i="2"/>
  <c r="K14" i="2"/>
  <c r="E14" i="2"/>
  <c r="D14" i="2"/>
  <c r="L13" i="2"/>
  <c r="K13" i="2"/>
  <c r="E13" i="2"/>
  <c r="D13" i="2"/>
  <c r="L12" i="2"/>
  <c r="K12" i="2"/>
  <c r="E12" i="2"/>
  <c r="I12" i="2" s="1"/>
  <c r="D12" i="2"/>
  <c r="L11" i="2"/>
  <c r="K11" i="2"/>
  <c r="E11" i="2"/>
  <c r="I11" i="2" s="1"/>
  <c r="D11" i="2"/>
  <c r="L10" i="2"/>
  <c r="K10" i="2"/>
  <c r="E10" i="2"/>
  <c r="D10" i="2"/>
  <c r="L9" i="2"/>
  <c r="K9" i="2"/>
  <c r="E9" i="2"/>
  <c r="D9" i="2"/>
  <c r="L8" i="2"/>
  <c r="K8" i="2"/>
  <c r="E8" i="2"/>
  <c r="D8" i="2"/>
  <c r="L7" i="2"/>
  <c r="K7" i="2"/>
  <c r="E7" i="2"/>
  <c r="I7" i="2" s="1"/>
  <c r="D7" i="2"/>
  <c r="L6" i="2"/>
  <c r="K6" i="2"/>
  <c r="E6" i="2"/>
  <c r="I6" i="2" s="1"/>
  <c r="D6" i="2"/>
  <c r="L5" i="2"/>
  <c r="K5" i="2"/>
  <c r="E5" i="2"/>
  <c r="I5" i="2" s="1"/>
  <c r="D5" i="2"/>
  <c r="E15" i="2" l="1"/>
  <c r="F15" i="8"/>
  <c r="H15" i="5"/>
  <c r="I15" i="5"/>
  <c r="I16" i="5" s="1"/>
  <c r="I16" i="3"/>
  <c r="J15" i="8"/>
  <c r="I15" i="2"/>
  <c r="J16" i="2" s="1"/>
  <c r="I15" i="8"/>
  <c r="I15" i="6"/>
  <c r="H15" i="6"/>
  <c r="I16" i="6" l="1"/>
  <c r="I17" i="6"/>
</calcChain>
</file>

<file path=xl/sharedStrings.xml><?xml version="1.0" encoding="utf-8"?>
<sst xmlns="http://schemas.openxmlformats.org/spreadsheetml/2006/main" count="133" uniqueCount="32">
  <si>
    <t>Projected Population and Components of Change</t>
  </si>
  <si>
    <t>Projections for the United States: 2022-2100</t>
  </si>
  <si>
    <t>Main series. Table 1</t>
  </si>
  <si>
    <t>(Resident population as of July 1. Numbers in thousands)</t>
  </si>
  <si>
    <t>Year</t>
  </si>
  <si>
    <t>Population</t>
  </si>
  <si>
    <t>Numeric change since prior year</t>
  </si>
  <si>
    <t>Percent change since prior year</t>
  </si>
  <si>
    <t>Vital events</t>
  </si>
  <si>
    <r>
      <t xml:space="preserve">Natural change (births </t>
    </r>
    <r>
      <rPr>
        <b/>
        <sz val="10"/>
        <color theme="1"/>
        <rFont val="Calibri"/>
        <family val="2"/>
      </rPr>
      <t>–</t>
    </r>
    <r>
      <rPr>
        <b/>
        <sz val="10"/>
        <color theme="1"/>
        <rFont val="Arial"/>
        <family val="2"/>
      </rPr>
      <t xml:space="preserve"> deaths)</t>
    </r>
  </si>
  <si>
    <r>
      <t>Net international
migration</t>
    </r>
    <r>
      <rPr>
        <b/>
        <vertAlign val="superscript"/>
        <sz val="10"/>
        <color indexed="8"/>
        <rFont val="Arial"/>
        <family val="2"/>
      </rPr>
      <t>1</t>
    </r>
  </si>
  <si>
    <t>Births</t>
  </si>
  <si>
    <t>Deaths</t>
  </si>
  <si>
    <r>
      <t>1</t>
    </r>
    <r>
      <rPr>
        <sz val="10"/>
        <rFont val="Arial"/>
        <family val="2"/>
      </rPr>
      <t xml:space="preserve"> Net international migration includes the international migration of both native and foreign-born populations. Specifically, it includes: (a) the net international migration of the foreign born, (b) the net international migration of the native born, including migration to and from Puerto Rico.</t>
    </r>
  </si>
  <si>
    <t>Notes: 2023 National Population Projections data products are associated with Data Management System projects P-6000042, P-7501659, and P-7527355. The U.S. Census Bureau reviewed these data products for unauthorized disclosure of confidential information and approved the disclosure avoidance practices applied to this release (CBDRB‑FY24‑0008).</t>
  </si>
  <si>
    <t>For population projections methodology statements, see https://www.census.gov/programs-surveys/popproj/technical-documentation/methodology.html.</t>
  </si>
  <si>
    <t>2022 is the base population estimate for the projections. Data on population change and components of change refer to events occurring between July 1 of the preceding year and June 30 of the indicated year.</t>
  </si>
  <si>
    <t xml:space="preserve">Suggested Citation: </t>
  </si>
  <si>
    <t xml:space="preserve">Projected Population and Components of Change for the United States, Main Series: 2022-2100. </t>
  </si>
  <si>
    <t>Source: U.S. Census Bureau, Population Division</t>
  </si>
  <si>
    <t>Release Date: November 2023</t>
  </si>
  <si>
    <r>
      <t>Net international migration</t>
    </r>
    <r>
      <rPr>
        <b/>
        <vertAlign val="superscript"/>
        <sz val="10"/>
        <color indexed="8"/>
        <rFont val="Arial"/>
        <family val="2"/>
      </rPr>
      <t>1</t>
    </r>
  </si>
  <si>
    <t>Baby Bond Costs with
$500/newborn ($ million)</t>
  </si>
  <si>
    <t>Baby Bond Costs with
$1000/newborn ($ million)</t>
  </si>
  <si>
    <t>Baby Bond Costs with
$2000/newborn ($ million)</t>
  </si>
  <si>
    <t>Baby Bond Costs with
$3000/newborn ($ million)</t>
  </si>
  <si>
    <t>NPV</t>
  </si>
  <si>
    <t>year</t>
  </si>
  <si>
    <t>cap gains discounted value</t>
  </si>
  <si>
    <t>NPV from cap gains</t>
  </si>
  <si>
    <t>if deductable and doubled</t>
  </si>
  <si>
    <t>Baby Bond Costs with
$1000/newborn ($ million)
FY (July4, 2026 start)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</si>
</sst>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1"/>
      <color theme="0"/>
      <name val="arial"/>
      <family val="2"/>
    </font>
    <font>
      <b/>
      <sz val="10"/>
      <color theme="1"/>
      <name val="Calibri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0"/>
      </left>
      <right/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/>
      <diagonal/>
    </border>
    <border>
      <left/>
      <right style="thin">
        <color indexed="0"/>
      </right>
      <top/>
      <bottom style="thin">
        <color indexed="64"/>
      </bottom>
      <diagonal/>
    </border>
    <border>
      <left style="thin">
        <color indexed="0"/>
      </left>
      <right/>
      <top/>
      <bottom/>
      <diagonal/>
    </border>
    <border>
      <left/>
      <right style="thin">
        <color indexed="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0" applyNumberFormat="0" applyBorder="0" applyAlignment="0" applyProtection="0"/>
    <xf numFmtId="0" fontId="5" fillId="28" borderId="9" applyNumberFormat="0" applyAlignment="0" applyProtection="0"/>
    <xf numFmtId="0" fontId="6" fillId="29" borderId="10" applyNumberFormat="0" applyAlignment="0" applyProtection="0"/>
    <xf numFmtId="0" fontId="7" fillId="0" borderId="0" applyNumberFormat="0" applyFill="0" applyBorder="0" applyAlignment="0" applyProtection="0"/>
    <xf numFmtId="0" fontId="8" fillId="30" borderId="0" applyNumberFormat="0" applyBorder="0" applyAlignment="0" applyProtection="0"/>
    <xf numFmtId="0" fontId="9" fillId="0" borderId="11" applyNumberFormat="0" applyFill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1" fillId="0" borderId="0" applyNumberFormat="0" applyFill="0" applyBorder="0" applyAlignment="0" applyProtection="0"/>
    <xf numFmtId="0" fontId="12" fillId="31" borderId="9" applyNumberFormat="0" applyAlignment="0" applyProtection="0"/>
    <xf numFmtId="0" fontId="13" fillId="0" borderId="14" applyNumberFormat="0" applyFill="0" applyAlignment="0" applyProtection="0"/>
    <xf numFmtId="0" fontId="14" fillId="32" borderId="0" applyNumberFormat="0" applyBorder="0" applyAlignment="0" applyProtection="0"/>
    <xf numFmtId="0" fontId="2" fillId="33" borderId="15" applyNumberFormat="0" applyFont="0" applyAlignment="0" applyProtection="0"/>
    <xf numFmtId="0" fontId="15" fillId="28" borderId="16" applyNumberFormat="0" applyAlignment="0" applyProtection="0"/>
    <xf numFmtId="0" fontId="16" fillId="0" borderId="0" applyNumberFormat="0" applyFill="0" applyBorder="0" applyAlignment="0" applyProtection="0"/>
    <xf numFmtId="0" fontId="17" fillId="0" borderId="17" applyNumberFormat="0" applyFill="0" applyAlignment="0" applyProtection="0"/>
    <xf numFmtId="0" fontId="18" fillId="0" borderId="0" applyNumberFormat="0" applyFill="0" applyBorder="0" applyAlignment="0" applyProtection="0"/>
  </cellStyleXfs>
  <cellXfs count="67">
    <xf numFmtId="0" fontId="0" fillId="0" borderId="0" xfId="0"/>
    <xf numFmtId="0" fontId="19" fillId="0" borderId="0" xfId="0" applyFont="1" applyProtection="1"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19" fillId="0" borderId="1" xfId="0" applyFont="1" applyBorder="1" applyAlignment="1" applyProtection="1">
      <alignment horizontal="center"/>
      <protection locked="0"/>
    </xf>
    <xf numFmtId="3" fontId="19" fillId="0" borderId="1" xfId="0" applyNumberFormat="1" applyFont="1" applyBorder="1" applyAlignment="1" applyProtection="1">
      <alignment horizontal="right"/>
      <protection locked="0"/>
    </xf>
    <xf numFmtId="0" fontId="20" fillId="0" borderId="0" xfId="0" applyFont="1" applyProtection="1">
      <protection locked="0"/>
    </xf>
    <xf numFmtId="0" fontId="19" fillId="35" borderId="1" xfId="0" applyFont="1" applyFill="1" applyBorder="1" applyAlignment="1" applyProtection="1">
      <alignment horizontal="center"/>
      <protection locked="0"/>
    </xf>
    <xf numFmtId="3" fontId="19" fillId="35" borderId="1" xfId="0" applyNumberFormat="1" applyFont="1" applyFill="1" applyBorder="1" applyAlignment="1" applyProtection="1">
      <alignment horizontal="right"/>
      <protection locked="0"/>
    </xf>
    <xf numFmtId="3" fontId="19" fillId="35" borderId="21" xfId="0" applyNumberFormat="1" applyFont="1" applyFill="1" applyBorder="1" applyAlignment="1" applyProtection="1">
      <alignment horizontal="right"/>
      <protection locked="0"/>
    </xf>
    <xf numFmtId="3" fontId="19" fillId="35" borderId="0" xfId="0" applyNumberFormat="1" applyFont="1" applyFill="1" applyAlignment="1" applyProtection="1">
      <alignment horizontal="right"/>
      <protection locked="0"/>
    </xf>
    <xf numFmtId="3" fontId="19" fillId="35" borderId="22" xfId="0" applyNumberFormat="1" applyFont="1" applyFill="1" applyBorder="1" applyAlignment="1" applyProtection="1">
      <alignment horizontal="right"/>
      <protection locked="0"/>
    </xf>
    <xf numFmtId="3" fontId="19" fillId="0" borderId="21" xfId="0" applyNumberFormat="1" applyFont="1" applyBorder="1" applyAlignment="1" applyProtection="1">
      <alignment horizontal="right"/>
      <protection locked="0"/>
    </xf>
    <xf numFmtId="3" fontId="19" fillId="0" borderId="0" xfId="0" applyNumberFormat="1" applyFont="1" applyAlignment="1" applyProtection="1">
      <alignment horizontal="right"/>
      <protection locked="0"/>
    </xf>
    <xf numFmtId="3" fontId="19" fillId="0" borderId="22" xfId="0" applyNumberFormat="1" applyFont="1" applyBorder="1" applyAlignment="1" applyProtection="1">
      <alignment horizontal="right"/>
      <protection locked="0"/>
    </xf>
    <xf numFmtId="0" fontId="20" fillId="0" borderId="4" xfId="0" applyFont="1" applyBorder="1" applyAlignment="1" applyProtection="1">
      <alignment horizontal="center" vertical="center" wrapText="1"/>
      <protection locked="0"/>
    </xf>
    <xf numFmtId="0" fontId="20" fillId="0" borderId="5" xfId="0" applyFont="1" applyBorder="1" applyAlignment="1" applyProtection="1">
      <alignment horizontal="center" vertical="center" wrapText="1"/>
      <protection locked="0"/>
    </xf>
    <xf numFmtId="0" fontId="25" fillId="34" borderId="0" xfId="0" applyFont="1" applyFill="1" applyAlignment="1" applyProtection="1">
      <alignment horizontal="left" vertical="center"/>
      <protection locked="0"/>
    </xf>
    <xf numFmtId="2" fontId="19" fillId="0" borderId="23" xfId="0" applyNumberFormat="1" applyFont="1" applyBorder="1" applyAlignment="1" applyProtection="1">
      <alignment horizontal="right"/>
      <protection locked="0"/>
    </xf>
    <xf numFmtId="2" fontId="19" fillId="35" borderId="23" xfId="0" applyNumberFormat="1" applyFont="1" applyFill="1" applyBorder="1" applyAlignment="1" applyProtection="1">
      <alignment horizontal="right"/>
      <protection locked="0"/>
    </xf>
    <xf numFmtId="0" fontId="19" fillId="35" borderId="2" xfId="0" applyFont="1" applyFill="1" applyBorder="1" applyAlignment="1" applyProtection="1">
      <alignment horizontal="center"/>
      <protection locked="0"/>
    </xf>
    <xf numFmtId="3" fontId="19" fillId="35" borderId="18" xfId="0" applyNumberFormat="1" applyFont="1" applyFill="1" applyBorder="1" applyAlignment="1" applyProtection="1">
      <alignment horizontal="right"/>
      <protection locked="0"/>
    </xf>
    <xf numFmtId="3" fontId="19" fillId="35" borderId="6" xfId="0" applyNumberFormat="1" applyFont="1" applyFill="1" applyBorder="1" applyAlignment="1" applyProtection="1">
      <alignment horizontal="right"/>
      <protection locked="0"/>
    </xf>
    <xf numFmtId="2" fontId="19" fillId="35" borderId="24" xfId="0" applyNumberFormat="1" applyFont="1" applyFill="1" applyBorder="1" applyAlignment="1" applyProtection="1">
      <alignment horizontal="right"/>
      <protection locked="0"/>
    </xf>
    <xf numFmtId="3" fontId="19" fillId="35" borderId="20" xfId="0" applyNumberFormat="1" applyFont="1" applyFill="1" applyBorder="1" applyAlignment="1" applyProtection="1">
      <alignment horizontal="right"/>
      <protection locked="0"/>
    </xf>
    <xf numFmtId="3" fontId="19" fillId="35" borderId="2" xfId="0" applyNumberFormat="1" applyFont="1" applyFill="1" applyBorder="1" applyAlignment="1" applyProtection="1">
      <alignment horizontal="right"/>
      <protection locked="0"/>
    </xf>
    <xf numFmtId="0" fontId="19" fillId="35" borderId="6" xfId="0" applyFont="1" applyFill="1" applyBorder="1" applyProtection="1">
      <protection locked="0"/>
    </xf>
    <xf numFmtId="0" fontId="19" fillId="35" borderId="24" xfId="0" applyFont="1" applyFill="1" applyBorder="1" applyProtection="1">
      <protection locked="0"/>
    </xf>
    <xf numFmtId="0" fontId="19" fillId="35" borderId="28" xfId="0" applyFont="1" applyFill="1" applyBorder="1" applyAlignment="1" applyProtection="1">
      <alignment vertical="center"/>
      <protection locked="0"/>
    </xf>
    <xf numFmtId="0" fontId="20" fillId="35" borderId="8" xfId="0" applyFont="1" applyFill="1" applyBorder="1" applyAlignment="1" applyProtection="1">
      <alignment vertical="center"/>
      <protection locked="0"/>
    </xf>
    <xf numFmtId="0" fontId="20" fillId="35" borderId="29" xfId="0" applyFont="1" applyFill="1" applyBorder="1" applyAlignment="1" applyProtection="1">
      <alignment vertical="center"/>
      <protection locked="0"/>
    </xf>
    <xf numFmtId="0" fontId="19" fillId="35" borderId="30" xfId="0" applyFont="1" applyFill="1" applyBorder="1" applyAlignment="1" applyProtection="1">
      <alignment vertical="center"/>
      <protection locked="0"/>
    </xf>
    <xf numFmtId="0" fontId="19" fillId="35" borderId="0" xfId="0" applyFont="1" applyFill="1" applyAlignment="1" applyProtection="1">
      <alignment vertical="center"/>
      <protection locked="0"/>
    </xf>
    <xf numFmtId="0" fontId="19" fillId="35" borderId="23" xfId="0" applyFont="1" applyFill="1" applyBorder="1" applyAlignment="1" applyProtection="1">
      <alignment vertical="center"/>
      <protection locked="0"/>
    </xf>
    <xf numFmtId="0" fontId="19" fillId="35" borderId="31" xfId="0" applyFont="1" applyFill="1" applyBorder="1" applyAlignment="1" applyProtection="1">
      <alignment vertical="center"/>
      <protection locked="0"/>
    </xf>
    <xf numFmtId="3" fontId="20" fillId="0" borderId="0" xfId="0" applyNumberFormat="1" applyFont="1" applyAlignment="1" applyProtection="1">
      <alignment horizontal="right"/>
      <protection locked="0"/>
    </xf>
    <xf numFmtId="0" fontId="29" fillId="0" borderId="0" xfId="0" applyFont="1"/>
    <xf numFmtId="4" fontId="29" fillId="0" borderId="0" xfId="0" applyNumberFormat="1" applyFont="1"/>
    <xf numFmtId="0" fontId="20" fillId="35" borderId="1" xfId="0" applyFont="1" applyFill="1" applyBorder="1" applyAlignment="1" applyProtection="1">
      <alignment horizontal="center"/>
      <protection locked="0"/>
    </xf>
    <xf numFmtId="3" fontId="20" fillId="35" borderId="21" xfId="0" applyNumberFormat="1" applyFont="1" applyFill="1" applyBorder="1" applyAlignment="1" applyProtection="1">
      <alignment horizontal="right"/>
      <protection locked="0"/>
    </xf>
    <xf numFmtId="3" fontId="20" fillId="35" borderId="0" xfId="0" applyNumberFormat="1" applyFont="1" applyFill="1" applyAlignment="1" applyProtection="1">
      <alignment horizontal="right"/>
      <protection locked="0"/>
    </xf>
    <xf numFmtId="0" fontId="20" fillId="0" borderId="1" xfId="0" applyFont="1" applyBorder="1" applyAlignment="1" applyProtection="1">
      <alignment horizontal="center"/>
      <protection locked="0"/>
    </xf>
    <xf numFmtId="3" fontId="20" fillId="0" borderId="21" xfId="0" applyNumberFormat="1" applyFont="1" applyBorder="1" applyAlignment="1" applyProtection="1">
      <alignment horizontal="right"/>
      <protection locked="0"/>
    </xf>
    <xf numFmtId="0" fontId="27" fillId="0" borderId="25" xfId="0" applyFont="1" applyBorder="1" applyAlignment="1" applyProtection="1">
      <alignment horizontal="left" vertical="center" wrapText="1"/>
      <protection locked="0"/>
    </xf>
    <xf numFmtId="0" fontId="27" fillId="0" borderId="26" xfId="0" applyFont="1" applyBorder="1" applyAlignment="1" applyProtection="1">
      <alignment horizontal="left" vertical="center" wrapText="1"/>
      <protection locked="0"/>
    </xf>
    <xf numFmtId="0" fontId="27" fillId="0" borderId="27" xfId="0" applyFont="1" applyBorder="1" applyAlignment="1" applyProtection="1">
      <alignment horizontal="left" vertical="center" wrapText="1"/>
      <protection locked="0"/>
    </xf>
    <xf numFmtId="0" fontId="28" fillId="0" borderId="25" xfId="0" applyFont="1" applyBorder="1" applyAlignment="1" applyProtection="1">
      <alignment horizontal="left" vertical="center" wrapText="1"/>
      <protection locked="0"/>
    </xf>
    <xf numFmtId="0" fontId="28" fillId="0" borderId="26" xfId="0" applyFont="1" applyBorder="1" applyAlignment="1" applyProtection="1">
      <alignment horizontal="left" vertical="center" wrapText="1"/>
      <protection locked="0"/>
    </xf>
    <xf numFmtId="0" fontId="28" fillId="0" borderId="27" xfId="0" applyFont="1" applyBorder="1" applyAlignment="1" applyProtection="1">
      <alignment horizontal="left" vertical="center" wrapText="1"/>
      <protection locked="0"/>
    </xf>
    <xf numFmtId="0" fontId="19" fillId="35" borderId="30" xfId="0" applyFont="1" applyFill="1" applyBorder="1" applyAlignment="1" applyProtection="1">
      <alignment horizontal="left" vertical="center" wrapText="1"/>
      <protection locked="0"/>
    </xf>
    <xf numFmtId="0" fontId="19" fillId="35" borderId="0" xfId="0" applyFont="1" applyFill="1" applyAlignment="1" applyProtection="1">
      <alignment horizontal="left" vertical="center" wrapText="1"/>
      <protection locked="0"/>
    </xf>
    <xf numFmtId="0" fontId="19" fillId="35" borderId="23" xfId="0" applyFont="1" applyFill="1" applyBorder="1" applyAlignment="1" applyProtection="1">
      <alignment horizontal="left" vertical="center" wrapText="1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0" fontId="20" fillId="0" borderId="3" xfId="0" applyFont="1" applyBorder="1" applyAlignment="1" applyProtection="1">
      <alignment horizontal="center" vertical="center" wrapText="1"/>
      <protection locked="0"/>
    </xf>
    <xf numFmtId="0" fontId="20" fillId="0" borderId="2" xfId="0" applyFont="1" applyBorder="1" applyAlignment="1" applyProtection="1">
      <alignment horizontal="center" vertical="center"/>
      <protection locked="0"/>
    </xf>
    <xf numFmtId="0" fontId="21" fillId="34" borderId="6" xfId="0" applyFont="1" applyFill="1" applyBorder="1" applyAlignment="1" applyProtection="1">
      <alignment horizontal="left" vertical="center"/>
      <protection locked="0"/>
    </xf>
    <xf numFmtId="0" fontId="21" fillId="34" borderId="2" xfId="0" applyFont="1" applyFill="1" applyBorder="1" applyAlignment="1" applyProtection="1">
      <alignment horizontal="left" vertical="center"/>
      <protection locked="0"/>
    </xf>
    <xf numFmtId="0" fontId="21" fillId="34" borderId="18" xfId="0" applyFont="1" applyFill="1" applyBorder="1" applyAlignment="1" applyProtection="1">
      <alignment horizontal="left" vertical="center"/>
      <protection locked="0"/>
    </xf>
    <xf numFmtId="0" fontId="23" fillId="34" borderId="0" xfId="0" applyFont="1" applyFill="1" applyAlignment="1" applyProtection="1">
      <alignment horizontal="left" vertical="center"/>
      <protection locked="0"/>
    </xf>
    <xf numFmtId="0" fontId="24" fillId="34" borderId="0" xfId="0" applyFont="1" applyFill="1" applyAlignment="1" applyProtection="1">
      <alignment horizontal="left" vertical="center"/>
      <protection locked="0"/>
    </xf>
    <xf numFmtId="0" fontId="20" fillId="0" borderId="19" xfId="0" applyFont="1" applyBorder="1" applyAlignment="1" applyProtection="1">
      <alignment horizontal="center" vertical="center" wrapText="1"/>
      <protection locked="0"/>
    </xf>
    <xf numFmtId="0" fontId="20" fillId="0" borderId="20" xfId="0" applyFont="1" applyBorder="1" applyAlignment="1" applyProtection="1">
      <alignment horizontal="center" vertical="center"/>
      <protection locked="0"/>
    </xf>
    <xf numFmtId="0" fontId="20" fillId="0" borderId="8" xfId="0" applyFont="1" applyBorder="1" applyAlignment="1" applyProtection="1">
      <alignment horizontal="center" vertical="center" wrapText="1"/>
      <protection locked="0"/>
    </xf>
    <xf numFmtId="0" fontId="20" fillId="0" borderId="6" xfId="0" applyFont="1" applyBorder="1" applyAlignment="1" applyProtection="1">
      <alignment horizontal="center" vertical="center"/>
      <protection locked="0"/>
    </xf>
    <xf numFmtId="0" fontId="20" fillId="0" borderId="7" xfId="0" applyFont="1" applyBorder="1" applyAlignment="1" applyProtection="1">
      <alignment horizontal="center" vertical="center" wrapText="1"/>
      <protection locked="0"/>
    </xf>
    <xf numFmtId="0" fontId="20" fillId="0" borderId="18" xfId="0" applyFont="1" applyBorder="1" applyAlignment="1" applyProtection="1">
      <alignment horizontal="center" vertical="center"/>
      <protection locked="0"/>
    </xf>
    <xf numFmtId="0" fontId="20" fillId="0" borderId="4" xfId="0" applyFont="1" applyBorder="1" applyAlignment="1" applyProtection="1">
      <alignment horizontal="center" vertical="center"/>
      <protection locked="0"/>
    </xf>
    <xf numFmtId="0" fontId="20" fillId="0" borderId="5" xfId="0" applyFont="1" applyBorder="1" applyAlignment="1" applyProtection="1">
      <alignment horizontal="center"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85EB-2E17-FD40-BFC3-ACB95A07BA30}">
  <dimension ref="A1:S88"/>
  <sheetViews>
    <sheetView tabSelected="1" zoomScale="200" zoomScaleNormal="200" workbookViewId="0">
      <selection activeCell="F7" sqref="F7"/>
    </sheetView>
  </sheetViews>
  <sheetFormatPr baseColWidth="10" defaultRowHeight="15" x14ac:dyDescent="0.2"/>
  <cols>
    <col min="4" max="4" width="21.5" bestFit="1" customWidth="1"/>
    <col min="5" max="5" width="22.5" bestFit="1" customWidth="1"/>
    <col min="6" max="10" width="22.5" customWidth="1"/>
    <col min="11" max="12" width="22.5" bestFit="1" customWidth="1"/>
    <col min="14" max="14" width="27.5" bestFit="1" customWidth="1"/>
    <col min="15" max="15" width="23.6640625" bestFit="1" customWidth="1"/>
  </cols>
  <sheetData>
    <row r="1" spans="1:19" ht="42" x14ac:dyDescent="0.2">
      <c r="A1" s="14" t="s">
        <v>4</v>
      </c>
      <c r="B1" s="14" t="s">
        <v>5</v>
      </c>
      <c r="C1" s="14" t="s">
        <v>11</v>
      </c>
      <c r="D1" s="14" t="s">
        <v>22</v>
      </c>
      <c r="E1" s="14" t="s">
        <v>23</v>
      </c>
      <c r="F1" s="14" t="s">
        <v>31</v>
      </c>
      <c r="G1" s="14" t="s">
        <v>28</v>
      </c>
      <c r="H1" s="14" t="s">
        <v>27</v>
      </c>
      <c r="I1" s="14" t="s">
        <v>26</v>
      </c>
      <c r="J1" s="14" t="s">
        <v>29</v>
      </c>
      <c r="K1" s="14" t="s">
        <v>24</v>
      </c>
      <c r="L1" s="14" t="s">
        <v>25</v>
      </c>
      <c r="M1" s="14" t="s">
        <v>12</v>
      </c>
      <c r="N1" s="14" t="s">
        <v>9</v>
      </c>
      <c r="O1" s="14" t="s">
        <v>21</v>
      </c>
      <c r="P1" s="14"/>
      <c r="Q1" s="14"/>
      <c r="R1" s="14"/>
      <c r="S1" s="14"/>
    </row>
    <row r="2" spans="1:19" x14ac:dyDescent="0.2">
      <c r="A2" s="3">
        <v>2022</v>
      </c>
      <c r="B2" s="11">
        <v>333288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  <c r="N2" s="13"/>
      <c r="O2" s="4"/>
    </row>
    <row r="3" spans="1:19" x14ac:dyDescent="0.2">
      <c r="A3" s="3">
        <v>2023</v>
      </c>
      <c r="B3" s="11">
        <v>334906</v>
      </c>
      <c r="C3" s="12">
        <v>3627</v>
      </c>
      <c r="D3" s="12"/>
      <c r="E3" s="12"/>
      <c r="F3" s="12"/>
      <c r="G3" s="12"/>
      <c r="H3" s="12"/>
      <c r="I3" s="12"/>
      <c r="J3" s="12"/>
      <c r="K3" s="12"/>
      <c r="L3" s="12"/>
      <c r="M3" s="13">
        <v>2862</v>
      </c>
      <c r="N3" s="13">
        <v>766</v>
      </c>
      <c r="O3" s="4">
        <v>853</v>
      </c>
    </row>
    <row r="4" spans="1:19" x14ac:dyDescent="0.2">
      <c r="A4" s="3">
        <v>2024</v>
      </c>
      <c r="B4" s="11">
        <v>336482</v>
      </c>
      <c r="C4" s="12">
        <v>3632</v>
      </c>
      <c r="D4" s="12"/>
      <c r="E4" s="12"/>
      <c r="F4" s="12"/>
      <c r="G4" s="12"/>
      <c r="H4" s="12"/>
      <c r="I4" s="12"/>
      <c r="J4" s="12"/>
      <c r="K4" s="12"/>
      <c r="L4" s="12"/>
      <c r="M4" s="13">
        <v>2912</v>
      </c>
      <c r="N4" s="13">
        <v>721</v>
      </c>
      <c r="O4" s="4">
        <v>855</v>
      </c>
    </row>
    <row r="5" spans="1:19" x14ac:dyDescent="0.2">
      <c r="A5" s="37">
        <v>2025</v>
      </c>
      <c r="B5" s="38">
        <v>338016</v>
      </c>
      <c r="C5" s="39">
        <v>3637</v>
      </c>
      <c r="D5" s="9">
        <f>(C5*1000)*500/1000000</f>
        <v>1818.5</v>
      </c>
      <c r="E5" s="9">
        <f>(C5*1000)*1000/1000000</f>
        <v>3637</v>
      </c>
      <c r="F5" s="9"/>
      <c r="G5" s="9">
        <v>17559</v>
      </c>
      <c r="H5" s="9">
        <v>1</v>
      </c>
      <c r="I5" s="9">
        <f>E5/(1+0.048)^(H5-1)</f>
        <v>3637</v>
      </c>
      <c r="J5" s="9">
        <f>G5/(1+0.048)^(H5-1)</f>
        <v>17559</v>
      </c>
      <c r="K5" s="9">
        <f>(C5*1000)*2000/1000000</f>
        <v>7274</v>
      </c>
      <c r="L5" s="9">
        <f>(C5*1000)*3000/1000000</f>
        <v>10911</v>
      </c>
      <c r="M5" s="10">
        <v>2960</v>
      </c>
      <c r="N5" s="10">
        <v>676</v>
      </c>
      <c r="O5" s="7">
        <v>858</v>
      </c>
    </row>
    <row r="6" spans="1:19" x14ac:dyDescent="0.2">
      <c r="A6" s="40">
        <v>2026</v>
      </c>
      <c r="B6" s="41">
        <v>339513</v>
      </c>
      <c r="C6" s="34">
        <v>3641</v>
      </c>
      <c r="D6" s="12">
        <f t="shared" ref="D6:D14" si="0">(C6*1000)*500/1000000</f>
        <v>1820.5</v>
      </c>
      <c r="E6" s="12">
        <f t="shared" ref="E6:E14" si="1">(C6*1000)*1000/1000000</f>
        <v>3641</v>
      </c>
      <c r="F6" s="12">
        <f>E6/4</f>
        <v>910.25</v>
      </c>
      <c r="G6" s="12">
        <v>17615</v>
      </c>
      <c r="H6" s="12">
        <v>2</v>
      </c>
      <c r="I6" s="9">
        <f t="shared" ref="I6:I14" si="2">E6/(1+0.048)^(H6-1)</f>
        <v>3474.2366412213737</v>
      </c>
      <c r="J6" s="9">
        <f t="shared" ref="J6:J14" si="3">G6/(1+0.048)^(H6-1)</f>
        <v>16808.206106870228</v>
      </c>
      <c r="K6" s="12">
        <f t="shared" ref="K6:K14" si="4">(C6*1000)*2000/1000000</f>
        <v>7282</v>
      </c>
      <c r="L6" s="12">
        <f t="shared" ref="L6:L14" si="5">(C6*1000)*3000/1000000</f>
        <v>10923</v>
      </c>
      <c r="M6" s="13">
        <v>3009</v>
      </c>
      <c r="N6" s="13">
        <v>632</v>
      </c>
      <c r="O6" s="4">
        <v>865</v>
      </c>
    </row>
    <row r="7" spans="1:19" x14ac:dyDescent="0.2">
      <c r="A7" s="40">
        <v>2027</v>
      </c>
      <c r="B7" s="41">
        <v>340970</v>
      </c>
      <c r="C7" s="34">
        <v>3645</v>
      </c>
      <c r="D7" s="12">
        <f t="shared" si="0"/>
        <v>1822.5</v>
      </c>
      <c r="E7" s="12">
        <f t="shared" si="1"/>
        <v>3645</v>
      </c>
      <c r="F7" s="12">
        <f>E7</f>
        <v>3645</v>
      </c>
      <c r="G7" s="12">
        <v>17594</v>
      </c>
      <c r="H7" s="9">
        <v>3</v>
      </c>
      <c r="I7" s="9">
        <f t="shared" si="2"/>
        <v>3318.7532777810147</v>
      </c>
      <c r="J7" s="9">
        <f t="shared" si="3"/>
        <v>16019.244216537496</v>
      </c>
      <c r="K7" s="12">
        <f t="shared" si="4"/>
        <v>7290</v>
      </c>
      <c r="L7" s="12">
        <f t="shared" si="5"/>
        <v>10935</v>
      </c>
      <c r="M7" s="13">
        <v>3058</v>
      </c>
      <c r="N7" s="13">
        <v>587</v>
      </c>
      <c r="O7" s="4">
        <v>871</v>
      </c>
    </row>
    <row r="8" spans="1:19" x14ac:dyDescent="0.2">
      <c r="A8" s="40">
        <v>2028</v>
      </c>
      <c r="B8" s="41">
        <v>342385</v>
      </c>
      <c r="C8" s="34">
        <v>3648</v>
      </c>
      <c r="D8" s="12">
        <f t="shared" si="0"/>
        <v>1824</v>
      </c>
      <c r="E8" s="12">
        <f t="shared" si="1"/>
        <v>3648</v>
      </c>
      <c r="F8" s="12">
        <f>E8</f>
        <v>3648</v>
      </c>
      <c r="G8" s="12">
        <v>17615</v>
      </c>
      <c r="H8" s="12">
        <v>4</v>
      </c>
      <c r="I8" s="9">
        <f t="shared" si="2"/>
        <v>3169.3556888933763</v>
      </c>
      <c r="J8" s="9">
        <f t="shared" si="3"/>
        <v>15303.783020794086</v>
      </c>
      <c r="K8" s="12">
        <f t="shared" si="4"/>
        <v>7296</v>
      </c>
      <c r="L8" s="12">
        <f t="shared" si="5"/>
        <v>10944</v>
      </c>
      <c r="M8" s="13">
        <v>3108</v>
      </c>
      <c r="N8" s="13">
        <v>540</v>
      </c>
      <c r="O8" s="4">
        <v>874</v>
      </c>
    </row>
    <row r="9" spans="1:19" x14ac:dyDescent="0.2">
      <c r="A9" s="40">
        <v>2029</v>
      </c>
      <c r="B9" s="41">
        <v>343754</v>
      </c>
      <c r="C9" s="34">
        <v>3651</v>
      </c>
      <c r="D9" s="12">
        <f t="shared" si="0"/>
        <v>1825.5</v>
      </c>
      <c r="E9" s="12">
        <f t="shared" si="1"/>
        <v>3651</v>
      </c>
      <c r="F9" s="12">
        <f>E9</f>
        <v>3651</v>
      </c>
      <c r="G9" s="12">
        <v>17626</v>
      </c>
      <c r="H9" s="9">
        <v>5</v>
      </c>
      <c r="I9" s="9">
        <f t="shared" si="2"/>
        <v>3026.6813615715696</v>
      </c>
      <c r="J9" s="9">
        <f t="shared" si="3"/>
        <v>14611.965401002599</v>
      </c>
      <c r="K9" s="12">
        <f t="shared" si="4"/>
        <v>7302</v>
      </c>
      <c r="L9" s="12">
        <f t="shared" si="5"/>
        <v>10953</v>
      </c>
      <c r="M9" s="13">
        <v>3160</v>
      </c>
      <c r="N9" s="13">
        <v>491</v>
      </c>
      <c r="O9" s="4">
        <v>878</v>
      </c>
    </row>
    <row r="10" spans="1:19" x14ac:dyDescent="0.2">
      <c r="A10" s="37">
        <v>2030</v>
      </c>
      <c r="B10" s="38">
        <v>345074</v>
      </c>
      <c r="C10" s="39">
        <v>3653</v>
      </c>
      <c r="D10" s="9">
        <f t="shared" si="0"/>
        <v>1826.5</v>
      </c>
      <c r="E10" s="9">
        <f t="shared" si="1"/>
        <v>3653</v>
      </c>
      <c r="F10" s="12">
        <f t="shared" ref="F10:F14" si="6">E10</f>
        <v>3653</v>
      </c>
      <c r="G10" s="9">
        <v>17606</v>
      </c>
      <c r="H10" s="12">
        <v>6</v>
      </c>
      <c r="I10" s="9">
        <f t="shared" si="2"/>
        <v>2889.636796627125</v>
      </c>
      <c r="J10" s="9">
        <f t="shared" si="3"/>
        <v>13926.894454261474</v>
      </c>
      <c r="K10" s="9">
        <f t="shared" si="4"/>
        <v>7306</v>
      </c>
      <c r="L10" s="9">
        <f t="shared" si="5"/>
        <v>10959</v>
      </c>
      <c r="M10" s="10">
        <v>3212</v>
      </c>
      <c r="N10" s="10">
        <v>441</v>
      </c>
      <c r="O10" s="7">
        <v>879</v>
      </c>
    </row>
    <row r="11" spans="1:19" x14ac:dyDescent="0.2">
      <c r="A11" s="40">
        <v>2031</v>
      </c>
      <c r="B11" s="41">
        <v>346339</v>
      </c>
      <c r="C11" s="34">
        <v>3654</v>
      </c>
      <c r="D11" s="12">
        <f t="shared" si="0"/>
        <v>1827</v>
      </c>
      <c r="E11" s="12">
        <f t="shared" si="1"/>
        <v>3654</v>
      </c>
      <c r="F11" s="12">
        <f t="shared" si="6"/>
        <v>3654</v>
      </c>
      <c r="G11" s="12">
        <v>17614</v>
      </c>
      <c r="H11" s="9">
        <v>7</v>
      </c>
      <c r="I11" s="9">
        <f t="shared" si="2"/>
        <v>2758.0418203995027</v>
      </c>
      <c r="J11" s="9">
        <f t="shared" si="3"/>
        <v>13295.059831559069</v>
      </c>
      <c r="K11" s="12">
        <f t="shared" si="4"/>
        <v>7308</v>
      </c>
      <c r="L11" s="12">
        <f t="shared" si="5"/>
        <v>10962</v>
      </c>
      <c r="M11" s="13">
        <v>3265</v>
      </c>
      <c r="N11" s="13">
        <v>389</v>
      </c>
      <c r="O11" s="4">
        <v>877</v>
      </c>
    </row>
    <row r="12" spans="1:19" x14ac:dyDescent="0.2">
      <c r="A12" s="40">
        <v>2032</v>
      </c>
      <c r="B12" s="41">
        <v>347545</v>
      </c>
      <c r="C12" s="34">
        <v>3654</v>
      </c>
      <c r="D12" s="12">
        <f t="shared" si="0"/>
        <v>1827</v>
      </c>
      <c r="E12" s="12">
        <f t="shared" si="1"/>
        <v>3654</v>
      </c>
      <c r="F12" s="12">
        <f t="shared" si="6"/>
        <v>3654</v>
      </c>
      <c r="G12" s="12">
        <v>17614</v>
      </c>
      <c r="H12" s="12">
        <v>8</v>
      </c>
      <c r="I12" s="9">
        <f t="shared" si="2"/>
        <v>2631.7192942743345</v>
      </c>
      <c r="J12" s="9">
        <f t="shared" si="3"/>
        <v>12686.125793472394</v>
      </c>
      <c r="K12" s="12">
        <f t="shared" si="4"/>
        <v>7308</v>
      </c>
      <c r="L12" s="12">
        <f t="shared" si="5"/>
        <v>10962</v>
      </c>
      <c r="M12" s="13">
        <v>3319</v>
      </c>
      <c r="N12" s="13">
        <v>336</v>
      </c>
      <c r="O12" s="4">
        <v>870</v>
      </c>
    </row>
    <row r="13" spans="1:19" x14ac:dyDescent="0.2">
      <c r="A13" s="40">
        <v>2033</v>
      </c>
      <c r="B13" s="41">
        <v>348702</v>
      </c>
      <c r="C13" s="34">
        <v>3653</v>
      </c>
      <c r="D13" s="12">
        <f t="shared" si="0"/>
        <v>1826.5</v>
      </c>
      <c r="E13" s="12">
        <f t="shared" si="1"/>
        <v>3653</v>
      </c>
      <c r="F13" s="12">
        <f t="shared" si="6"/>
        <v>3653</v>
      </c>
      <c r="G13" s="12">
        <v>17606</v>
      </c>
      <c r="H13" s="9">
        <v>9</v>
      </c>
      <c r="I13" s="9">
        <f t="shared" si="2"/>
        <v>2510.4952906320746</v>
      </c>
      <c r="J13" s="9">
        <f t="shared" si="3"/>
        <v>12099.583927420834</v>
      </c>
      <c r="K13" s="12">
        <f t="shared" si="4"/>
        <v>7306</v>
      </c>
      <c r="L13" s="12">
        <f t="shared" si="5"/>
        <v>10959</v>
      </c>
      <c r="M13" s="13">
        <v>3373</v>
      </c>
      <c r="N13" s="13">
        <v>280</v>
      </c>
      <c r="O13" s="4">
        <v>876</v>
      </c>
    </row>
    <row r="14" spans="1:19" x14ac:dyDescent="0.2">
      <c r="A14" s="40">
        <v>2034</v>
      </c>
      <c r="B14" s="41">
        <v>349808</v>
      </c>
      <c r="C14" s="34">
        <v>3650</v>
      </c>
      <c r="D14" s="12">
        <f t="shared" si="0"/>
        <v>1825</v>
      </c>
      <c r="E14" s="12">
        <f t="shared" si="1"/>
        <v>3650</v>
      </c>
      <c r="F14" s="12">
        <f t="shared" si="6"/>
        <v>3650</v>
      </c>
      <c r="G14" s="12">
        <v>17587</v>
      </c>
      <c r="H14" s="12">
        <v>10</v>
      </c>
      <c r="I14" s="9">
        <f t="shared" si="2"/>
        <v>2393.5434774949881</v>
      </c>
      <c r="J14" s="9">
        <f t="shared" si="3"/>
        <v>11532.944969508042</v>
      </c>
      <c r="K14" s="12">
        <f t="shared" si="4"/>
        <v>7300</v>
      </c>
      <c r="L14" s="12">
        <f t="shared" si="5"/>
        <v>10950</v>
      </c>
      <c r="M14" s="13">
        <v>3426</v>
      </c>
      <c r="N14" s="13">
        <v>224</v>
      </c>
      <c r="O14" s="4">
        <v>882</v>
      </c>
    </row>
    <row r="15" spans="1:19" x14ac:dyDescent="0.2">
      <c r="A15" s="6">
        <v>2035</v>
      </c>
      <c r="B15" s="8">
        <v>350861</v>
      </c>
      <c r="C15" s="9">
        <v>3645</v>
      </c>
      <c r="D15" s="9"/>
      <c r="E15" s="9">
        <f>SUM(E5:E14)</f>
        <v>36486</v>
      </c>
      <c r="F15" s="9"/>
      <c r="G15" s="9"/>
      <c r="H15" s="9"/>
      <c r="I15" s="9">
        <f>SUM(I5:I14)</f>
        <v>29809.463648895362</v>
      </c>
      <c r="J15" s="9">
        <f>SUM(J5:J14)</f>
        <v>143842.80772142624</v>
      </c>
      <c r="K15" s="9"/>
      <c r="L15" s="9"/>
      <c r="M15" s="10">
        <v>3480</v>
      </c>
      <c r="N15" s="10">
        <v>166</v>
      </c>
      <c r="O15" s="7">
        <v>888</v>
      </c>
    </row>
    <row r="16" spans="1:19" x14ac:dyDescent="0.2">
      <c r="A16" s="3">
        <v>2036</v>
      </c>
      <c r="B16" s="11">
        <v>351861</v>
      </c>
      <c r="C16" s="12">
        <v>3639</v>
      </c>
      <c r="D16" s="12"/>
      <c r="E16" s="12"/>
      <c r="F16" s="12"/>
      <c r="G16" s="12"/>
      <c r="H16" s="12"/>
      <c r="I16" s="12"/>
      <c r="J16" s="34">
        <f>J15-I15</f>
        <v>114033.34407253089</v>
      </c>
      <c r="K16" s="12"/>
      <c r="L16" s="12"/>
      <c r="M16" s="13">
        <v>3532</v>
      </c>
      <c r="N16" s="13">
        <v>107</v>
      </c>
      <c r="O16" s="4">
        <v>893</v>
      </c>
    </row>
    <row r="17" spans="1:15" x14ac:dyDescent="0.2">
      <c r="A17" s="3">
        <v>2037</v>
      </c>
      <c r="B17" s="11">
        <v>352806</v>
      </c>
      <c r="C17" s="12">
        <v>3630</v>
      </c>
      <c r="D17" s="12"/>
      <c r="E17" s="12"/>
      <c r="F17" s="12"/>
      <c r="G17" s="12"/>
      <c r="H17" s="12"/>
      <c r="I17" s="12"/>
      <c r="J17" s="12"/>
      <c r="K17" s="12"/>
      <c r="L17" s="12"/>
      <c r="M17" s="13">
        <v>3583</v>
      </c>
      <c r="N17" s="13">
        <v>47</v>
      </c>
      <c r="O17" s="4">
        <v>898</v>
      </c>
    </row>
    <row r="18" spans="1:15" x14ac:dyDescent="0.2">
      <c r="A18" s="3">
        <v>2038</v>
      </c>
      <c r="B18" s="11">
        <v>353696</v>
      </c>
      <c r="C18" s="12">
        <v>3619</v>
      </c>
      <c r="D18" s="12"/>
      <c r="E18" s="12"/>
      <c r="F18" s="12"/>
      <c r="G18" s="12"/>
      <c r="H18" s="12"/>
      <c r="I18" s="12"/>
      <c r="J18" s="12"/>
      <c r="K18" s="12"/>
      <c r="L18" s="12"/>
      <c r="M18" s="13">
        <v>3633</v>
      </c>
      <c r="N18" s="13">
        <v>-13</v>
      </c>
      <c r="O18" s="4">
        <v>903</v>
      </c>
    </row>
    <row r="19" spans="1:15" x14ac:dyDescent="0.2">
      <c r="A19" s="3">
        <v>2039</v>
      </c>
      <c r="B19" s="11">
        <v>354530</v>
      </c>
      <c r="C19" s="12">
        <v>3607</v>
      </c>
      <c r="D19" s="12"/>
      <c r="E19" s="12"/>
      <c r="F19" s="12"/>
      <c r="G19" s="12"/>
      <c r="H19" s="12"/>
      <c r="I19" s="12"/>
      <c r="J19" s="12"/>
      <c r="K19" s="12"/>
      <c r="L19" s="12"/>
      <c r="M19" s="13">
        <v>3680</v>
      </c>
      <c r="N19" s="13">
        <v>-73</v>
      </c>
      <c r="O19" s="4">
        <v>908</v>
      </c>
    </row>
    <row r="20" spans="1:15" x14ac:dyDescent="0.2">
      <c r="A20" s="6">
        <v>2040</v>
      </c>
      <c r="B20" s="8">
        <v>355309</v>
      </c>
      <c r="C20" s="9">
        <v>3592</v>
      </c>
      <c r="D20" s="9"/>
      <c r="E20" s="9"/>
      <c r="F20" s="9"/>
      <c r="G20" s="9"/>
      <c r="H20" s="9"/>
      <c r="I20" s="9"/>
      <c r="J20" s="9"/>
      <c r="K20" s="9"/>
      <c r="L20" s="9"/>
      <c r="M20" s="10">
        <v>3725</v>
      </c>
      <c r="N20" s="10">
        <v>-133</v>
      </c>
      <c r="O20" s="7">
        <v>912</v>
      </c>
    </row>
    <row r="21" spans="1:15" x14ac:dyDescent="0.2">
      <c r="A21" s="3">
        <v>2041</v>
      </c>
      <c r="B21" s="11">
        <v>356034</v>
      </c>
      <c r="C21" s="12">
        <v>3576</v>
      </c>
      <c r="D21" s="12"/>
      <c r="E21" s="12"/>
      <c r="F21" s="12"/>
      <c r="G21" s="12"/>
      <c r="H21" s="12"/>
      <c r="I21" s="12"/>
      <c r="J21" s="12"/>
      <c r="K21" s="12"/>
      <c r="L21" s="12"/>
      <c r="M21" s="13">
        <v>3767</v>
      </c>
      <c r="N21" s="13">
        <v>-191</v>
      </c>
      <c r="O21" s="4">
        <v>916</v>
      </c>
    </row>
    <row r="22" spans="1:15" x14ac:dyDescent="0.2">
      <c r="A22" s="3">
        <v>2042</v>
      </c>
      <c r="B22" s="11">
        <v>356705</v>
      </c>
      <c r="C22" s="12">
        <v>3559</v>
      </c>
      <c r="D22" s="12"/>
      <c r="E22" s="12"/>
      <c r="F22" s="12"/>
      <c r="G22" s="12"/>
      <c r="H22" s="12"/>
      <c r="I22" s="12"/>
      <c r="J22" s="12"/>
      <c r="K22" s="12"/>
      <c r="L22" s="12"/>
      <c r="M22" s="13">
        <v>3806</v>
      </c>
      <c r="N22" s="13">
        <v>-247</v>
      </c>
      <c r="O22" s="4">
        <v>919</v>
      </c>
    </row>
    <row r="23" spans="1:15" x14ac:dyDescent="0.2">
      <c r="A23" s="3">
        <v>2043</v>
      </c>
      <c r="B23" s="11">
        <v>357327</v>
      </c>
      <c r="C23" s="12">
        <v>3541</v>
      </c>
      <c r="D23" s="12"/>
      <c r="E23" s="12"/>
      <c r="F23" s="12"/>
      <c r="G23" s="12"/>
      <c r="H23" s="12"/>
      <c r="I23" s="12"/>
      <c r="J23" s="12"/>
      <c r="K23" s="12"/>
      <c r="L23" s="12"/>
      <c r="M23" s="13">
        <v>3841</v>
      </c>
      <c r="N23" s="13">
        <v>-300</v>
      </c>
      <c r="O23" s="4">
        <v>922</v>
      </c>
    </row>
    <row r="24" spans="1:15" x14ac:dyDescent="0.2">
      <c r="A24" s="3">
        <v>2044</v>
      </c>
      <c r="B24" s="11">
        <v>357903</v>
      </c>
      <c r="C24" s="12">
        <v>3524</v>
      </c>
      <c r="D24" s="12"/>
      <c r="E24" s="12"/>
      <c r="F24" s="12"/>
      <c r="G24" s="12"/>
      <c r="H24" s="12"/>
      <c r="I24" s="12"/>
      <c r="J24" s="12"/>
      <c r="K24" s="12"/>
      <c r="L24" s="12"/>
      <c r="M24" s="13">
        <v>3873</v>
      </c>
      <c r="N24" s="13">
        <v>-349</v>
      </c>
      <c r="O24" s="4">
        <v>925</v>
      </c>
    </row>
    <row r="25" spans="1:15" x14ac:dyDescent="0.2">
      <c r="A25" s="6">
        <v>2045</v>
      </c>
      <c r="B25" s="8">
        <v>358438</v>
      </c>
      <c r="C25" s="9">
        <v>3506</v>
      </c>
      <c r="D25" s="9"/>
      <c r="E25" s="9"/>
      <c r="F25" s="9"/>
      <c r="G25" s="9"/>
      <c r="H25" s="9"/>
      <c r="I25" s="9"/>
      <c r="J25" s="9"/>
      <c r="K25" s="9"/>
      <c r="L25" s="9"/>
      <c r="M25" s="10">
        <v>3900</v>
      </c>
      <c r="N25" s="10">
        <v>-394</v>
      </c>
      <c r="O25" s="7">
        <v>928</v>
      </c>
    </row>
    <row r="26" spans="1:15" x14ac:dyDescent="0.2">
      <c r="A26" s="3">
        <v>2046</v>
      </c>
      <c r="B26" s="11">
        <v>358936</v>
      </c>
      <c r="C26" s="12">
        <v>3490</v>
      </c>
      <c r="D26" s="12"/>
      <c r="E26" s="12"/>
      <c r="F26" s="12"/>
      <c r="G26" s="12"/>
      <c r="H26" s="12"/>
      <c r="I26" s="12"/>
      <c r="J26" s="12"/>
      <c r="K26" s="12"/>
      <c r="L26" s="12"/>
      <c r="M26" s="13">
        <v>3923</v>
      </c>
      <c r="N26" s="13">
        <v>-433</v>
      </c>
      <c r="O26" s="4">
        <v>931</v>
      </c>
    </row>
    <row r="27" spans="1:15" x14ac:dyDescent="0.2">
      <c r="A27" s="3">
        <v>2047</v>
      </c>
      <c r="B27" s="11">
        <v>359400</v>
      </c>
      <c r="C27" s="12">
        <v>3474</v>
      </c>
      <c r="D27" s="12"/>
      <c r="E27" s="12"/>
      <c r="F27" s="12"/>
      <c r="G27" s="12"/>
      <c r="H27" s="12"/>
      <c r="I27" s="12"/>
      <c r="J27" s="12"/>
      <c r="K27" s="12"/>
      <c r="L27" s="12"/>
      <c r="M27" s="13">
        <v>3943</v>
      </c>
      <c r="N27" s="13">
        <v>-469</v>
      </c>
      <c r="O27" s="4">
        <v>933</v>
      </c>
    </row>
    <row r="28" spans="1:15" x14ac:dyDescent="0.2">
      <c r="A28" s="3">
        <v>2048</v>
      </c>
      <c r="B28" s="11">
        <v>359836</v>
      </c>
      <c r="C28" s="12">
        <v>3459</v>
      </c>
      <c r="D28" s="12"/>
      <c r="E28" s="12"/>
      <c r="F28" s="12"/>
      <c r="G28" s="12"/>
      <c r="H28" s="12"/>
      <c r="I28" s="12"/>
      <c r="J28" s="12"/>
      <c r="K28" s="12"/>
      <c r="L28" s="12"/>
      <c r="M28" s="13">
        <v>3959</v>
      </c>
      <c r="N28" s="13">
        <v>-500</v>
      </c>
      <c r="O28" s="4">
        <v>936</v>
      </c>
    </row>
    <row r="29" spans="1:15" x14ac:dyDescent="0.2">
      <c r="A29" s="3">
        <v>2049</v>
      </c>
      <c r="B29" s="11">
        <v>360247</v>
      </c>
      <c r="C29" s="12">
        <v>3444</v>
      </c>
      <c r="D29" s="12"/>
      <c r="E29" s="12"/>
      <c r="F29" s="12"/>
      <c r="G29" s="12"/>
      <c r="H29" s="12"/>
      <c r="I29" s="12"/>
      <c r="J29" s="12"/>
      <c r="K29" s="12"/>
      <c r="L29" s="12"/>
      <c r="M29" s="13">
        <v>3971</v>
      </c>
      <c r="N29" s="13">
        <v>-527</v>
      </c>
      <c r="O29" s="4">
        <v>938</v>
      </c>
    </row>
    <row r="30" spans="1:15" x14ac:dyDescent="0.2">
      <c r="A30" s="6">
        <v>2050</v>
      </c>
      <c r="B30" s="8">
        <v>360639</v>
      </c>
      <c r="C30" s="9">
        <v>3431</v>
      </c>
      <c r="D30" s="9"/>
      <c r="E30" s="9"/>
      <c r="F30" s="9"/>
      <c r="G30" s="9"/>
      <c r="H30" s="9"/>
      <c r="I30" s="9"/>
      <c r="J30" s="9"/>
      <c r="K30" s="9"/>
      <c r="L30" s="9"/>
      <c r="M30" s="10">
        <v>3979</v>
      </c>
      <c r="N30" s="10">
        <v>-549</v>
      </c>
      <c r="O30" s="7">
        <v>940</v>
      </c>
    </row>
    <row r="31" spans="1:15" x14ac:dyDescent="0.2">
      <c r="A31" s="3">
        <v>2051</v>
      </c>
      <c r="B31" s="11">
        <v>361015</v>
      </c>
      <c r="C31" s="12">
        <v>3418</v>
      </c>
      <c r="D31" s="12"/>
      <c r="E31" s="12"/>
      <c r="F31" s="12"/>
      <c r="G31" s="12"/>
      <c r="H31" s="12"/>
      <c r="I31" s="12"/>
      <c r="J31" s="12"/>
      <c r="K31" s="12"/>
      <c r="L31" s="12"/>
      <c r="M31" s="13">
        <v>3984</v>
      </c>
      <c r="N31" s="13">
        <v>-566</v>
      </c>
      <c r="O31" s="4">
        <v>942</v>
      </c>
    </row>
    <row r="32" spans="1:15" x14ac:dyDescent="0.2">
      <c r="A32" s="3">
        <v>2052</v>
      </c>
      <c r="B32" s="11">
        <v>361381</v>
      </c>
      <c r="C32" s="12">
        <v>3407</v>
      </c>
      <c r="D32" s="12"/>
      <c r="E32" s="12"/>
      <c r="F32" s="12"/>
      <c r="G32" s="12"/>
      <c r="H32" s="12"/>
      <c r="I32" s="12"/>
      <c r="J32" s="12"/>
      <c r="K32" s="12"/>
      <c r="L32" s="12"/>
      <c r="M32" s="13">
        <v>3986</v>
      </c>
      <c r="N32" s="13">
        <v>-579</v>
      </c>
      <c r="O32" s="4">
        <v>944</v>
      </c>
    </row>
    <row r="33" spans="1:15" x14ac:dyDescent="0.2">
      <c r="A33" s="3">
        <v>2053</v>
      </c>
      <c r="B33" s="11">
        <v>361739</v>
      </c>
      <c r="C33" s="12">
        <v>3398</v>
      </c>
      <c r="D33" s="12"/>
      <c r="E33" s="12"/>
      <c r="F33" s="12"/>
      <c r="G33" s="12"/>
      <c r="H33" s="12"/>
      <c r="I33" s="12"/>
      <c r="J33" s="12"/>
      <c r="K33" s="12"/>
      <c r="L33" s="12"/>
      <c r="M33" s="13">
        <v>3985</v>
      </c>
      <c r="N33" s="13">
        <v>-587</v>
      </c>
      <c r="O33" s="4">
        <v>946</v>
      </c>
    </row>
    <row r="34" spans="1:15" x14ac:dyDescent="0.2">
      <c r="A34" s="3">
        <v>2054</v>
      </c>
      <c r="B34" s="11">
        <v>362095</v>
      </c>
      <c r="C34" s="12">
        <v>3390</v>
      </c>
      <c r="D34" s="12"/>
      <c r="E34" s="12"/>
      <c r="F34" s="12"/>
      <c r="G34" s="12"/>
      <c r="H34" s="12"/>
      <c r="I34" s="12"/>
      <c r="J34" s="12"/>
      <c r="K34" s="12"/>
      <c r="L34" s="12"/>
      <c r="M34" s="13">
        <v>3983</v>
      </c>
      <c r="N34" s="13">
        <v>-592</v>
      </c>
      <c r="O34" s="4">
        <v>948</v>
      </c>
    </row>
    <row r="35" spans="1:15" x14ac:dyDescent="0.2">
      <c r="A35" s="6">
        <v>2055</v>
      </c>
      <c r="B35" s="8">
        <v>362450</v>
      </c>
      <c r="C35" s="9">
        <v>3385</v>
      </c>
      <c r="D35" s="9"/>
      <c r="E35" s="9"/>
      <c r="F35" s="9"/>
      <c r="G35" s="9"/>
      <c r="H35" s="9"/>
      <c r="I35" s="9"/>
      <c r="J35" s="9"/>
      <c r="K35" s="9"/>
      <c r="L35" s="9"/>
      <c r="M35" s="10">
        <v>3979</v>
      </c>
      <c r="N35" s="10">
        <v>-594</v>
      </c>
      <c r="O35" s="7">
        <v>949</v>
      </c>
    </row>
    <row r="36" spans="1:15" x14ac:dyDescent="0.2">
      <c r="A36" s="3">
        <v>2056</v>
      </c>
      <c r="B36" s="11">
        <v>362807</v>
      </c>
      <c r="C36" s="12">
        <v>3380</v>
      </c>
      <c r="D36" s="12"/>
      <c r="E36" s="12"/>
      <c r="F36" s="12"/>
      <c r="G36" s="12"/>
      <c r="H36" s="12"/>
      <c r="I36" s="12"/>
      <c r="J36" s="12"/>
      <c r="K36" s="12"/>
      <c r="L36" s="12"/>
      <c r="M36" s="13">
        <v>3973</v>
      </c>
      <c r="N36" s="13">
        <v>-593</v>
      </c>
      <c r="O36" s="4">
        <v>951</v>
      </c>
    </row>
    <row r="37" spans="1:15" x14ac:dyDescent="0.2">
      <c r="A37" s="3">
        <v>2057</v>
      </c>
      <c r="B37" s="11">
        <v>363169</v>
      </c>
      <c r="C37" s="12">
        <v>3377</v>
      </c>
      <c r="D37" s="12"/>
      <c r="E37" s="12"/>
      <c r="F37" s="12"/>
      <c r="G37" s="12"/>
      <c r="H37" s="12"/>
      <c r="I37" s="12"/>
      <c r="J37" s="12"/>
      <c r="K37" s="12"/>
      <c r="L37" s="12"/>
      <c r="M37" s="13">
        <v>3967</v>
      </c>
      <c r="N37" s="13">
        <v>-590</v>
      </c>
      <c r="O37" s="4">
        <v>952</v>
      </c>
    </row>
    <row r="38" spans="1:15" x14ac:dyDescent="0.2">
      <c r="A38" s="3">
        <v>2058</v>
      </c>
      <c r="B38" s="11">
        <v>363536</v>
      </c>
      <c r="C38" s="12">
        <v>3375</v>
      </c>
      <c r="D38" s="12"/>
      <c r="E38" s="12"/>
      <c r="F38" s="12"/>
      <c r="G38" s="12"/>
      <c r="H38" s="12"/>
      <c r="I38" s="12"/>
      <c r="J38" s="12"/>
      <c r="K38" s="12"/>
      <c r="L38" s="12"/>
      <c r="M38" s="13">
        <v>3961</v>
      </c>
      <c r="N38" s="13">
        <v>-586</v>
      </c>
      <c r="O38" s="4">
        <v>953</v>
      </c>
    </row>
    <row r="39" spans="1:15" x14ac:dyDescent="0.2">
      <c r="A39" s="3">
        <v>2059</v>
      </c>
      <c r="B39" s="11">
        <v>363909</v>
      </c>
      <c r="C39" s="12">
        <v>3373</v>
      </c>
      <c r="D39" s="12"/>
      <c r="E39" s="12"/>
      <c r="F39" s="12"/>
      <c r="G39" s="12"/>
      <c r="H39" s="12"/>
      <c r="I39" s="12"/>
      <c r="J39" s="12"/>
      <c r="K39" s="12"/>
      <c r="L39" s="12"/>
      <c r="M39" s="13">
        <v>3955</v>
      </c>
      <c r="N39" s="13">
        <v>-582</v>
      </c>
      <c r="O39" s="4">
        <v>955</v>
      </c>
    </row>
    <row r="40" spans="1:15" x14ac:dyDescent="0.2">
      <c r="A40" s="6">
        <v>2060</v>
      </c>
      <c r="B40" s="8">
        <v>364287</v>
      </c>
      <c r="C40" s="9">
        <v>3372</v>
      </c>
      <c r="D40" s="9"/>
      <c r="E40" s="9"/>
      <c r="F40" s="9"/>
      <c r="G40" s="9"/>
      <c r="H40" s="9"/>
      <c r="I40" s="9"/>
      <c r="J40" s="9"/>
      <c r="K40" s="9"/>
      <c r="L40" s="9"/>
      <c r="M40" s="10">
        <v>3950</v>
      </c>
      <c r="N40" s="10">
        <v>-578</v>
      </c>
      <c r="O40" s="7">
        <v>956</v>
      </c>
    </row>
    <row r="41" spans="1:15" x14ac:dyDescent="0.2">
      <c r="A41" s="3">
        <v>2061</v>
      </c>
      <c r="B41" s="11">
        <v>364670</v>
      </c>
      <c r="C41" s="12">
        <v>3370</v>
      </c>
      <c r="D41" s="12"/>
      <c r="E41" s="12"/>
      <c r="F41" s="12"/>
      <c r="G41" s="12"/>
      <c r="H41" s="12"/>
      <c r="I41" s="12"/>
      <c r="J41" s="12"/>
      <c r="K41" s="12"/>
      <c r="L41" s="12"/>
      <c r="M41" s="13">
        <v>3945</v>
      </c>
      <c r="N41" s="13">
        <v>-575</v>
      </c>
      <c r="O41" s="4">
        <v>958</v>
      </c>
    </row>
    <row r="42" spans="1:15" x14ac:dyDescent="0.2">
      <c r="A42" s="3">
        <v>2062</v>
      </c>
      <c r="B42" s="11">
        <v>365057</v>
      </c>
      <c r="C42" s="12">
        <v>3369</v>
      </c>
      <c r="D42" s="12"/>
      <c r="E42" s="12"/>
      <c r="F42" s="12"/>
      <c r="G42" s="12"/>
      <c r="H42" s="12"/>
      <c r="I42" s="12"/>
      <c r="J42" s="12"/>
      <c r="K42" s="12"/>
      <c r="L42" s="12"/>
      <c r="M42" s="13">
        <v>3943</v>
      </c>
      <c r="N42" s="13">
        <v>-574</v>
      </c>
      <c r="O42" s="4">
        <v>960</v>
      </c>
    </row>
    <row r="43" spans="1:15" x14ac:dyDescent="0.2">
      <c r="A43" s="3">
        <v>2063</v>
      </c>
      <c r="B43" s="11">
        <v>365443</v>
      </c>
      <c r="C43" s="12">
        <v>3367</v>
      </c>
      <c r="D43" s="12"/>
      <c r="E43" s="12"/>
      <c r="F43" s="12"/>
      <c r="G43" s="12"/>
      <c r="H43" s="12"/>
      <c r="I43" s="12"/>
      <c r="J43" s="12"/>
      <c r="K43" s="12"/>
      <c r="L43" s="12"/>
      <c r="M43" s="13">
        <v>3942</v>
      </c>
      <c r="N43" s="13">
        <v>-575</v>
      </c>
      <c r="O43" s="4">
        <v>962</v>
      </c>
    </row>
    <row r="44" spans="1:15" x14ac:dyDescent="0.2">
      <c r="A44" s="3">
        <v>2064</v>
      </c>
      <c r="B44" s="11">
        <v>365828</v>
      </c>
      <c r="C44" s="12">
        <v>3364</v>
      </c>
      <c r="D44" s="12"/>
      <c r="E44" s="12"/>
      <c r="F44" s="12"/>
      <c r="G44" s="12"/>
      <c r="H44" s="12"/>
      <c r="I44" s="12"/>
      <c r="J44" s="12"/>
      <c r="K44" s="12"/>
      <c r="L44" s="12"/>
      <c r="M44" s="13">
        <v>3943</v>
      </c>
      <c r="N44" s="13">
        <v>-579</v>
      </c>
      <c r="O44" s="4">
        <v>963</v>
      </c>
    </row>
    <row r="45" spans="1:15" x14ac:dyDescent="0.2">
      <c r="A45" s="6">
        <v>2065</v>
      </c>
      <c r="B45" s="8">
        <v>366207</v>
      </c>
      <c r="C45" s="9">
        <v>3361</v>
      </c>
      <c r="D45" s="9"/>
      <c r="E45" s="9"/>
      <c r="F45" s="9"/>
      <c r="G45" s="9"/>
      <c r="H45" s="9"/>
      <c r="I45" s="9"/>
      <c r="J45" s="9"/>
      <c r="K45" s="9"/>
      <c r="L45" s="9"/>
      <c r="M45" s="10">
        <v>3946</v>
      </c>
      <c r="N45" s="10">
        <v>-585</v>
      </c>
      <c r="O45" s="7">
        <v>965</v>
      </c>
    </row>
    <row r="46" spans="1:15" x14ac:dyDescent="0.2">
      <c r="A46" s="3">
        <v>2066</v>
      </c>
      <c r="B46" s="11">
        <v>366579</v>
      </c>
      <c r="C46" s="12">
        <v>3357</v>
      </c>
      <c r="D46" s="12"/>
      <c r="E46" s="12"/>
      <c r="F46" s="12"/>
      <c r="G46" s="12"/>
      <c r="H46" s="12"/>
      <c r="I46" s="12"/>
      <c r="J46" s="12"/>
      <c r="K46" s="12"/>
      <c r="L46" s="12"/>
      <c r="M46" s="13">
        <v>3951</v>
      </c>
      <c r="N46" s="13">
        <v>-595</v>
      </c>
      <c r="O46" s="4">
        <v>966</v>
      </c>
    </row>
    <row r="47" spans="1:15" x14ac:dyDescent="0.2">
      <c r="A47" s="3">
        <v>2067</v>
      </c>
      <c r="B47" s="11">
        <v>366938</v>
      </c>
      <c r="C47" s="12">
        <v>3351</v>
      </c>
      <c r="D47" s="12"/>
      <c r="E47" s="12"/>
      <c r="F47" s="12"/>
      <c r="G47" s="12"/>
      <c r="H47" s="12"/>
      <c r="I47" s="12"/>
      <c r="J47" s="12"/>
      <c r="K47" s="12"/>
      <c r="L47" s="12"/>
      <c r="M47" s="13">
        <v>3959</v>
      </c>
      <c r="N47" s="13">
        <v>-608</v>
      </c>
      <c r="O47" s="4">
        <v>967</v>
      </c>
    </row>
    <row r="48" spans="1:15" x14ac:dyDescent="0.2">
      <c r="A48" s="3">
        <v>2068</v>
      </c>
      <c r="B48" s="11">
        <v>367283</v>
      </c>
      <c r="C48" s="12">
        <v>3345</v>
      </c>
      <c r="D48" s="12"/>
      <c r="E48" s="12"/>
      <c r="F48" s="12"/>
      <c r="G48" s="12"/>
      <c r="H48" s="12"/>
      <c r="I48" s="12"/>
      <c r="J48" s="12"/>
      <c r="K48" s="12"/>
      <c r="L48" s="12"/>
      <c r="M48" s="13">
        <v>3969</v>
      </c>
      <c r="N48" s="13">
        <v>-624</v>
      </c>
      <c r="O48" s="4">
        <v>969</v>
      </c>
    </row>
    <row r="49" spans="1:15" x14ac:dyDescent="0.2">
      <c r="A49" s="3">
        <v>2069</v>
      </c>
      <c r="B49" s="11">
        <v>367609</v>
      </c>
      <c r="C49" s="12">
        <v>3339</v>
      </c>
      <c r="D49" s="12"/>
      <c r="E49" s="12"/>
      <c r="F49" s="12"/>
      <c r="G49" s="12"/>
      <c r="H49" s="12"/>
      <c r="I49" s="12"/>
      <c r="J49" s="12"/>
      <c r="K49" s="12"/>
      <c r="L49" s="12"/>
      <c r="M49" s="13">
        <v>3982</v>
      </c>
      <c r="N49" s="13">
        <v>-644</v>
      </c>
      <c r="O49" s="4">
        <v>970</v>
      </c>
    </row>
    <row r="50" spans="1:15" x14ac:dyDescent="0.2">
      <c r="A50" s="6">
        <v>2070</v>
      </c>
      <c r="B50" s="8">
        <v>367913</v>
      </c>
      <c r="C50" s="9">
        <v>3331</v>
      </c>
      <c r="D50" s="9"/>
      <c r="E50" s="9"/>
      <c r="F50" s="9"/>
      <c r="G50" s="9"/>
      <c r="H50" s="9"/>
      <c r="I50" s="9"/>
      <c r="J50" s="9"/>
      <c r="K50" s="9"/>
      <c r="L50" s="9"/>
      <c r="M50" s="10">
        <v>3999</v>
      </c>
      <c r="N50" s="10">
        <v>-667</v>
      </c>
      <c r="O50" s="7">
        <v>971</v>
      </c>
    </row>
    <row r="51" spans="1:15" x14ac:dyDescent="0.2">
      <c r="A51" s="3">
        <v>2071</v>
      </c>
      <c r="B51" s="11">
        <v>368190</v>
      </c>
      <c r="C51" s="12">
        <v>3323</v>
      </c>
      <c r="D51" s="12"/>
      <c r="E51" s="12"/>
      <c r="F51" s="12"/>
      <c r="G51" s="12"/>
      <c r="H51" s="12"/>
      <c r="I51" s="12"/>
      <c r="J51" s="12"/>
      <c r="K51" s="12"/>
      <c r="L51" s="12"/>
      <c r="M51" s="13">
        <v>4017</v>
      </c>
      <c r="N51" s="13">
        <v>-694</v>
      </c>
      <c r="O51" s="4">
        <v>972</v>
      </c>
    </row>
    <row r="52" spans="1:15" x14ac:dyDescent="0.2">
      <c r="A52" s="3">
        <v>2072</v>
      </c>
      <c r="B52" s="11">
        <v>368441</v>
      </c>
      <c r="C52" s="12">
        <v>3314</v>
      </c>
      <c r="D52" s="12"/>
      <c r="E52" s="12"/>
      <c r="F52" s="12"/>
      <c r="G52" s="12"/>
      <c r="H52" s="12"/>
      <c r="I52" s="12"/>
      <c r="J52" s="12"/>
      <c r="K52" s="12"/>
      <c r="L52" s="12"/>
      <c r="M52" s="13">
        <v>4037</v>
      </c>
      <c r="N52" s="13">
        <v>-722</v>
      </c>
      <c r="O52" s="4">
        <v>973</v>
      </c>
    </row>
    <row r="53" spans="1:15" x14ac:dyDescent="0.2">
      <c r="A53" s="3">
        <v>2073</v>
      </c>
      <c r="B53" s="11">
        <v>368663</v>
      </c>
      <c r="C53" s="12">
        <v>3305</v>
      </c>
      <c r="D53" s="12"/>
      <c r="E53" s="12"/>
      <c r="F53" s="12"/>
      <c r="G53" s="12"/>
      <c r="H53" s="12"/>
      <c r="I53" s="12"/>
      <c r="J53" s="12"/>
      <c r="K53" s="12"/>
      <c r="L53" s="12"/>
      <c r="M53" s="13">
        <v>4056</v>
      </c>
      <c r="N53" s="13">
        <v>-751</v>
      </c>
      <c r="O53" s="4">
        <v>974</v>
      </c>
    </row>
    <row r="54" spans="1:15" x14ac:dyDescent="0.2">
      <c r="A54" s="3">
        <v>2074</v>
      </c>
      <c r="B54" s="11">
        <v>368856</v>
      </c>
      <c r="C54" s="12">
        <v>3295</v>
      </c>
      <c r="D54" s="12"/>
      <c r="E54" s="12"/>
      <c r="F54" s="12"/>
      <c r="G54" s="12"/>
      <c r="H54" s="12"/>
      <c r="I54" s="12"/>
      <c r="J54" s="12"/>
      <c r="K54" s="12"/>
      <c r="L54" s="12"/>
      <c r="M54" s="13">
        <v>4077</v>
      </c>
      <c r="N54" s="13">
        <v>-781</v>
      </c>
      <c r="O54" s="4">
        <v>974</v>
      </c>
    </row>
    <row r="55" spans="1:15" x14ac:dyDescent="0.2">
      <c r="A55" s="6">
        <v>2075</v>
      </c>
      <c r="B55" s="8">
        <v>369018</v>
      </c>
      <c r="C55" s="9">
        <v>3286</v>
      </c>
      <c r="D55" s="9"/>
      <c r="E55" s="9"/>
      <c r="F55" s="9"/>
      <c r="G55" s="9"/>
      <c r="H55" s="9"/>
      <c r="I55" s="9"/>
      <c r="J55" s="9"/>
      <c r="K55" s="9"/>
      <c r="L55" s="9"/>
      <c r="M55" s="10">
        <v>4098</v>
      </c>
      <c r="N55" s="10">
        <v>-812</v>
      </c>
      <c r="O55" s="7">
        <v>975</v>
      </c>
    </row>
    <row r="56" spans="1:15" x14ac:dyDescent="0.2">
      <c r="A56" s="3">
        <v>2076</v>
      </c>
      <c r="B56" s="11">
        <v>369150</v>
      </c>
      <c r="C56" s="12">
        <v>3276</v>
      </c>
      <c r="D56" s="12"/>
      <c r="E56" s="12"/>
      <c r="F56" s="12"/>
      <c r="G56" s="12"/>
      <c r="H56" s="12"/>
      <c r="I56" s="12"/>
      <c r="J56" s="12"/>
      <c r="K56" s="12"/>
      <c r="L56" s="12"/>
      <c r="M56" s="13">
        <v>4119</v>
      </c>
      <c r="N56" s="13">
        <v>-844</v>
      </c>
      <c r="O56" s="4">
        <v>975</v>
      </c>
    </row>
    <row r="57" spans="1:15" x14ac:dyDescent="0.2">
      <c r="A57" s="3">
        <v>2077</v>
      </c>
      <c r="B57" s="11">
        <v>369250</v>
      </c>
      <c r="C57" s="12">
        <v>3266</v>
      </c>
      <c r="D57" s="12"/>
      <c r="E57" s="12"/>
      <c r="F57" s="12"/>
      <c r="G57" s="12"/>
      <c r="H57" s="12"/>
      <c r="I57" s="12"/>
      <c r="J57" s="12"/>
      <c r="K57" s="12"/>
      <c r="L57" s="12"/>
      <c r="M57" s="13">
        <v>4142</v>
      </c>
      <c r="N57" s="13">
        <v>-875</v>
      </c>
      <c r="O57" s="4">
        <v>976</v>
      </c>
    </row>
    <row r="58" spans="1:15" x14ac:dyDescent="0.2">
      <c r="A58" s="3">
        <v>2078</v>
      </c>
      <c r="B58" s="11">
        <v>369319</v>
      </c>
      <c r="C58" s="12">
        <v>3257</v>
      </c>
      <c r="D58" s="12"/>
      <c r="E58" s="12"/>
      <c r="F58" s="12"/>
      <c r="G58" s="12"/>
      <c r="H58" s="12"/>
      <c r="I58" s="12"/>
      <c r="J58" s="12"/>
      <c r="K58" s="12"/>
      <c r="L58" s="12"/>
      <c r="M58" s="13">
        <v>4164</v>
      </c>
      <c r="N58" s="13">
        <v>-907</v>
      </c>
      <c r="O58" s="4">
        <v>976</v>
      </c>
    </row>
    <row r="59" spans="1:15" x14ac:dyDescent="0.2">
      <c r="A59" s="3">
        <v>2079</v>
      </c>
      <c r="B59" s="11">
        <v>369356</v>
      </c>
      <c r="C59" s="12">
        <v>3247</v>
      </c>
      <c r="D59" s="12"/>
      <c r="E59" s="12"/>
      <c r="F59" s="12"/>
      <c r="G59" s="12"/>
      <c r="H59" s="12"/>
      <c r="I59" s="12"/>
      <c r="J59" s="12"/>
      <c r="K59" s="12"/>
      <c r="L59" s="12"/>
      <c r="M59" s="13">
        <v>4186</v>
      </c>
      <c r="N59" s="13">
        <v>-939</v>
      </c>
      <c r="O59" s="4">
        <v>976</v>
      </c>
    </row>
    <row r="60" spans="1:15" x14ac:dyDescent="0.2">
      <c r="A60" s="6">
        <v>2080</v>
      </c>
      <c r="B60" s="8">
        <v>369363</v>
      </c>
      <c r="C60" s="9">
        <v>3239</v>
      </c>
      <c r="D60" s="9"/>
      <c r="E60" s="9"/>
      <c r="F60" s="9"/>
      <c r="G60" s="9"/>
      <c r="H60" s="9"/>
      <c r="I60" s="9"/>
      <c r="J60" s="9"/>
      <c r="K60" s="9"/>
      <c r="L60" s="9"/>
      <c r="M60" s="10">
        <v>4208</v>
      </c>
      <c r="N60" s="10">
        <v>-969</v>
      </c>
      <c r="O60" s="7">
        <v>976</v>
      </c>
    </row>
    <row r="61" spans="1:15" x14ac:dyDescent="0.2">
      <c r="A61" s="3">
        <v>2081</v>
      </c>
      <c r="B61" s="11">
        <v>369340</v>
      </c>
      <c r="C61" s="12">
        <v>3230</v>
      </c>
      <c r="D61" s="12"/>
      <c r="E61" s="12"/>
      <c r="F61" s="12"/>
      <c r="G61" s="12"/>
      <c r="H61" s="12"/>
      <c r="I61" s="12"/>
      <c r="J61" s="12"/>
      <c r="K61" s="12"/>
      <c r="L61" s="12"/>
      <c r="M61" s="13">
        <v>4229</v>
      </c>
      <c r="N61" s="13">
        <v>-998</v>
      </c>
      <c r="O61" s="4">
        <v>975</v>
      </c>
    </row>
    <row r="62" spans="1:15" x14ac:dyDescent="0.2">
      <c r="A62" s="3">
        <v>2082</v>
      </c>
      <c r="B62" s="11">
        <v>369289</v>
      </c>
      <c r="C62" s="12">
        <v>3222</v>
      </c>
      <c r="D62" s="12"/>
      <c r="E62" s="12"/>
      <c r="F62" s="12"/>
      <c r="G62" s="12"/>
      <c r="H62" s="12"/>
      <c r="I62" s="12"/>
      <c r="J62" s="12"/>
      <c r="K62" s="12"/>
      <c r="L62" s="12"/>
      <c r="M62" s="13">
        <v>4248</v>
      </c>
      <c r="N62" s="13">
        <v>-1025</v>
      </c>
      <c r="O62" s="4">
        <v>975</v>
      </c>
    </row>
    <row r="63" spans="1:15" x14ac:dyDescent="0.2">
      <c r="A63" s="3">
        <v>2083</v>
      </c>
      <c r="B63" s="11">
        <v>369213</v>
      </c>
      <c r="C63" s="12">
        <v>3215</v>
      </c>
      <c r="D63" s="12"/>
      <c r="E63" s="12"/>
      <c r="F63" s="12"/>
      <c r="G63" s="12"/>
      <c r="H63" s="12"/>
      <c r="I63" s="12"/>
      <c r="J63" s="12"/>
      <c r="K63" s="12"/>
      <c r="L63" s="12"/>
      <c r="M63" s="13">
        <v>4265</v>
      </c>
      <c r="N63" s="13">
        <v>-1050</v>
      </c>
      <c r="O63" s="4">
        <v>974</v>
      </c>
    </row>
    <row r="64" spans="1:15" x14ac:dyDescent="0.2">
      <c r="A64" s="3">
        <v>2084</v>
      </c>
      <c r="B64" s="11">
        <v>369114</v>
      </c>
      <c r="C64" s="12">
        <v>3208</v>
      </c>
      <c r="D64" s="12"/>
      <c r="E64" s="12"/>
      <c r="F64" s="12"/>
      <c r="G64" s="12"/>
      <c r="H64" s="12"/>
      <c r="I64" s="12"/>
      <c r="J64" s="12"/>
      <c r="K64" s="12"/>
      <c r="L64" s="12"/>
      <c r="M64" s="13">
        <v>4281</v>
      </c>
      <c r="N64" s="13">
        <v>-1073</v>
      </c>
      <c r="O64" s="4">
        <v>973</v>
      </c>
    </row>
    <row r="65" spans="1:15" x14ac:dyDescent="0.2">
      <c r="A65" s="6">
        <v>2085</v>
      </c>
      <c r="B65" s="8">
        <v>368993</v>
      </c>
      <c r="C65" s="9">
        <v>3202</v>
      </c>
      <c r="D65" s="9"/>
      <c r="E65" s="9"/>
      <c r="F65" s="9"/>
      <c r="G65" s="9"/>
      <c r="H65" s="9"/>
      <c r="I65" s="9"/>
      <c r="J65" s="9"/>
      <c r="K65" s="9"/>
      <c r="L65" s="9"/>
      <c r="M65" s="10">
        <v>4295</v>
      </c>
      <c r="N65" s="10">
        <v>-1093</v>
      </c>
      <c r="O65" s="7">
        <v>972</v>
      </c>
    </row>
    <row r="66" spans="1:15" x14ac:dyDescent="0.2">
      <c r="A66" s="3">
        <v>2086</v>
      </c>
      <c r="B66" s="11">
        <v>368852</v>
      </c>
      <c r="C66" s="12">
        <v>3196</v>
      </c>
      <c r="D66" s="12"/>
      <c r="E66" s="12"/>
      <c r="F66" s="12"/>
      <c r="G66" s="12"/>
      <c r="H66" s="12"/>
      <c r="I66" s="12"/>
      <c r="J66" s="12"/>
      <c r="K66" s="12"/>
      <c r="L66" s="12"/>
      <c r="M66" s="13">
        <v>4308</v>
      </c>
      <c r="N66" s="13">
        <v>-1112</v>
      </c>
      <c r="O66" s="4">
        <v>971</v>
      </c>
    </row>
    <row r="67" spans="1:15" x14ac:dyDescent="0.2">
      <c r="A67" s="3">
        <v>2087</v>
      </c>
      <c r="B67" s="11">
        <v>368693</v>
      </c>
      <c r="C67" s="12">
        <v>3190</v>
      </c>
      <c r="D67" s="12"/>
      <c r="E67" s="12"/>
      <c r="F67" s="12"/>
      <c r="G67" s="12"/>
      <c r="H67" s="12"/>
      <c r="I67" s="12"/>
      <c r="J67" s="12"/>
      <c r="K67" s="12"/>
      <c r="L67" s="12"/>
      <c r="M67" s="13">
        <v>4319</v>
      </c>
      <c r="N67" s="13">
        <v>-1129</v>
      </c>
      <c r="O67" s="4">
        <v>970</v>
      </c>
    </row>
    <row r="68" spans="1:15" x14ac:dyDescent="0.2">
      <c r="A68" s="3">
        <v>2088</v>
      </c>
      <c r="B68" s="11">
        <v>368518</v>
      </c>
      <c r="C68" s="12">
        <v>3185</v>
      </c>
      <c r="D68" s="12"/>
      <c r="E68" s="12"/>
      <c r="F68" s="12"/>
      <c r="G68" s="12"/>
      <c r="H68" s="12"/>
      <c r="I68" s="12"/>
      <c r="J68" s="12"/>
      <c r="K68" s="12"/>
      <c r="L68" s="12"/>
      <c r="M68" s="13">
        <v>4330</v>
      </c>
      <c r="N68" s="13">
        <v>-1144</v>
      </c>
      <c r="O68" s="4">
        <v>968</v>
      </c>
    </row>
    <row r="69" spans="1:15" x14ac:dyDescent="0.2">
      <c r="A69" s="3">
        <v>2089</v>
      </c>
      <c r="B69" s="11">
        <v>368326</v>
      </c>
      <c r="C69" s="12">
        <v>3181</v>
      </c>
      <c r="D69" s="12"/>
      <c r="E69" s="12"/>
      <c r="F69" s="12"/>
      <c r="G69" s="12"/>
      <c r="H69" s="12"/>
      <c r="I69" s="12"/>
      <c r="J69" s="12"/>
      <c r="K69" s="12"/>
      <c r="L69" s="12"/>
      <c r="M69" s="13">
        <v>4339</v>
      </c>
      <c r="N69" s="13">
        <v>-1158</v>
      </c>
      <c r="O69" s="4">
        <v>967</v>
      </c>
    </row>
    <row r="70" spans="1:15" x14ac:dyDescent="0.2">
      <c r="A70" s="6">
        <v>2090</v>
      </c>
      <c r="B70" s="8">
        <v>368120</v>
      </c>
      <c r="C70" s="9">
        <v>3176</v>
      </c>
      <c r="D70" s="9"/>
      <c r="E70" s="9"/>
      <c r="F70" s="9"/>
      <c r="G70" s="9"/>
      <c r="H70" s="9"/>
      <c r="I70" s="9"/>
      <c r="J70" s="9"/>
      <c r="K70" s="9"/>
      <c r="L70" s="9"/>
      <c r="M70" s="10">
        <v>4348</v>
      </c>
      <c r="N70" s="10">
        <v>-1171</v>
      </c>
      <c r="O70" s="7">
        <v>965</v>
      </c>
    </row>
    <row r="71" spans="1:15" x14ac:dyDescent="0.2">
      <c r="A71" s="3">
        <v>2091</v>
      </c>
      <c r="B71" s="11">
        <v>367901</v>
      </c>
      <c r="C71" s="12">
        <v>3172</v>
      </c>
      <c r="D71" s="12"/>
      <c r="E71" s="12"/>
      <c r="F71" s="12"/>
      <c r="G71" s="12"/>
      <c r="H71" s="12"/>
      <c r="I71" s="12"/>
      <c r="J71" s="12"/>
      <c r="K71" s="12"/>
      <c r="L71" s="12"/>
      <c r="M71" s="13">
        <v>4355</v>
      </c>
      <c r="N71" s="13">
        <v>-1183</v>
      </c>
      <c r="O71" s="4">
        <v>964</v>
      </c>
    </row>
    <row r="72" spans="1:15" x14ac:dyDescent="0.2">
      <c r="A72" s="3">
        <v>2092</v>
      </c>
      <c r="B72" s="11">
        <v>367670</v>
      </c>
      <c r="C72" s="12">
        <v>3167</v>
      </c>
      <c r="D72" s="12"/>
      <c r="E72" s="12"/>
      <c r="F72" s="12"/>
      <c r="G72" s="12"/>
      <c r="H72" s="12"/>
      <c r="I72" s="12"/>
      <c r="J72" s="12"/>
      <c r="K72" s="12"/>
      <c r="L72" s="12"/>
      <c r="M72" s="13">
        <v>4360</v>
      </c>
      <c r="N72" s="13">
        <v>-1193</v>
      </c>
      <c r="O72" s="4">
        <v>962</v>
      </c>
    </row>
    <row r="73" spans="1:15" x14ac:dyDescent="0.2">
      <c r="A73" s="3">
        <v>2093</v>
      </c>
      <c r="B73" s="11">
        <v>367429</v>
      </c>
      <c r="C73" s="12">
        <v>3163</v>
      </c>
      <c r="D73" s="12"/>
      <c r="E73" s="12"/>
      <c r="F73" s="12"/>
      <c r="G73" s="12"/>
      <c r="H73" s="12"/>
      <c r="I73" s="12"/>
      <c r="J73" s="12"/>
      <c r="K73" s="12"/>
      <c r="L73" s="12"/>
      <c r="M73" s="13">
        <v>4364</v>
      </c>
      <c r="N73" s="13">
        <v>-1201</v>
      </c>
      <c r="O73" s="4">
        <v>960</v>
      </c>
    </row>
    <row r="74" spans="1:15" x14ac:dyDescent="0.2">
      <c r="A74" s="3">
        <v>2094</v>
      </c>
      <c r="B74" s="11">
        <v>367179</v>
      </c>
      <c r="C74" s="12">
        <v>3158</v>
      </c>
      <c r="D74" s="12"/>
      <c r="E74" s="12"/>
      <c r="F74" s="12"/>
      <c r="G74" s="12"/>
      <c r="H74" s="12"/>
      <c r="I74" s="12"/>
      <c r="J74" s="12"/>
      <c r="K74" s="12"/>
      <c r="L74" s="12"/>
      <c r="M74" s="13">
        <v>4366</v>
      </c>
      <c r="N74" s="13">
        <v>-1207</v>
      </c>
      <c r="O74" s="4">
        <v>958</v>
      </c>
    </row>
    <row r="75" spans="1:15" x14ac:dyDescent="0.2">
      <c r="A75" s="6">
        <v>2095</v>
      </c>
      <c r="B75" s="8">
        <v>366923</v>
      </c>
      <c r="C75" s="9">
        <v>3154</v>
      </c>
      <c r="D75" s="9"/>
      <c r="E75" s="9"/>
      <c r="F75" s="9"/>
      <c r="G75" s="9"/>
      <c r="H75" s="9"/>
      <c r="I75" s="9"/>
      <c r="J75" s="9"/>
      <c r="K75" s="9"/>
      <c r="L75" s="9"/>
      <c r="M75" s="10">
        <v>4366</v>
      </c>
      <c r="N75" s="10">
        <v>-1212</v>
      </c>
      <c r="O75" s="7">
        <v>956</v>
      </c>
    </row>
    <row r="76" spans="1:15" x14ac:dyDescent="0.2">
      <c r="A76" s="3">
        <v>2096</v>
      </c>
      <c r="B76" s="11">
        <v>366661</v>
      </c>
      <c r="C76" s="12">
        <v>3149</v>
      </c>
      <c r="D76" s="12"/>
      <c r="E76" s="12"/>
      <c r="F76" s="12"/>
      <c r="G76" s="12"/>
      <c r="H76" s="12"/>
      <c r="I76" s="12"/>
      <c r="J76" s="12"/>
      <c r="K76" s="12"/>
      <c r="L76" s="12"/>
      <c r="M76" s="13">
        <v>4365</v>
      </c>
      <c r="N76" s="13">
        <v>-1216</v>
      </c>
      <c r="O76" s="4">
        <v>954</v>
      </c>
    </row>
    <row r="77" spans="1:15" x14ac:dyDescent="0.2">
      <c r="A77" s="3">
        <v>2097</v>
      </c>
      <c r="B77" s="11">
        <v>366393</v>
      </c>
      <c r="C77" s="12">
        <v>3143</v>
      </c>
      <c r="D77" s="12"/>
      <c r="E77" s="12"/>
      <c r="F77" s="12"/>
      <c r="G77" s="12"/>
      <c r="H77" s="12"/>
      <c r="I77" s="12"/>
      <c r="J77" s="12"/>
      <c r="K77" s="12"/>
      <c r="L77" s="12"/>
      <c r="M77" s="13">
        <v>4363</v>
      </c>
      <c r="N77" s="13">
        <v>-1219</v>
      </c>
      <c r="O77" s="4">
        <v>951</v>
      </c>
    </row>
    <row r="78" spans="1:15" x14ac:dyDescent="0.2">
      <c r="A78" s="3">
        <v>2098</v>
      </c>
      <c r="B78" s="11">
        <v>366120</v>
      </c>
      <c r="C78" s="12">
        <v>3138</v>
      </c>
      <c r="D78" s="12"/>
      <c r="E78" s="12"/>
      <c r="F78" s="12"/>
      <c r="G78" s="12"/>
      <c r="H78" s="12"/>
      <c r="I78" s="12"/>
      <c r="J78" s="12"/>
      <c r="K78" s="12"/>
      <c r="L78" s="12"/>
      <c r="M78" s="13">
        <v>4360</v>
      </c>
      <c r="N78" s="13">
        <v>-1222</v>
      </c>
      <c r="O78" s="4">
        <v>949</v>
      </c>
    </row>
    <row r="79" spans="1:15" x14ac:dyDescent="0.2">
      <c r="A79" s="3">
        <v>2099</v>
      </c>
      <c r="B79" s="11">
        <v>365841</v>
      </c>
      <c r="C79" s="12">
        <v>3132</v>
      </c>
      <c r="D79" s="12"/>
      <c r="E79" s="12"/>
      <c r="F79" s="12"/>
      <c r="G79" s="12"/>
      <c r="H79" s="12"/>
      <c r="I79" s="12"/>
      <c r="J79" s="12"/>
      <c r="K79" s="12"/>
      <c r="L79" s="12"/>
      <c r="M79" s="13">
        <v>4356</v>
      </c>
      <c r="N79" s="13">
        <v>-1225</v>
      </c>
      <c r="O79" s="4">
        <v>946</v>
      </c>
    </row>
    <row r="80" spans="1:15" x14ac:dyDescent="0.2">
      <c r="A80" s="19">
        <v>2100</v>
      </c>
      <c r="B80" s="20">
        <v>365558</v>
      </c>
      <c r="C80" s="21">
        <v>3125</v>
      </c>
      <c r="D80" s="21"/>
      <c r="E80" s="21"/>
      <c r="F80" s="21"/>
      <c r="G80" s="21"/>
      <c r="H80" s="21"/>
      <c r="I80" s="21"/>
      <c r="J80" s="21"/>
      <c r="K80" s="21"/>
      <c r="L80" s="21"/>
      <c r="M80" s="23">
        <v>4352</v>
      </c>
      <c r="N80" s="23">
        <v>-1227</v>
      </c>
      <c r="O80" s="24">
        <v>944</v>
      </c>
    </row>
    <row r="81" spans="1:15" x14ac:dyDescent="0.2">
      <c r="A81" s="42" t="s">
        <v>13</v>
      </c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4"/>
    </row>
    <row r="82" spans="1:15" x14ac:dyDescent="0.2">
      <c r="A82" s="45" t="s">
        <v>14</v>
      </c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7"/>
    </row>
    <row r="83" spans="1:15" x14ac:dyDescent="0.2">
      <c r="A83" s="45" t="s">
        <v>15</v>
      </c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7"/>
    </row>
    <row r="84" spans="1:15" x14ac:dyDescent="0.2">
      <c r="A84" s="45" t="s">
        <v>16</v>
      </c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7"/>
    </row>
    <row r="85" spans="1:15" x14ac:dyDescent="0.2">
      <c r="A85" s="27" t="s">
        <v>17</v>
      </c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9"/>
    </row>
    <row r="86" spans="1:15" x14ac:dyDescent="0.2">
      <c r="A86" s="48" t="s">
        <v>18</v>
      </c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50"/>
    </row>
    <row r="87" spans="1:15" x14ac:dyDescent="0.2">
      <c r="A87" s="30" t="s">
        <v>19</v>
      </c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2"/>
    </row>
    <row r="88" spans="1:15" x14ac:dyDescent="0.2">
      <c r="A88" s="33" t="s">
        <v>20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6"/>
    </row>
  </sheetData>
  <mergeCells count="5">
    <mergeCell ref="A81:O81"/>
    <mergeCell ref="A82:O82"/>
    <mergeCell ref="A83:O83"/>
    <mergeCell ref="A84:O84"/>
    <mergeCell ref="A86:O8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C4341-E2ED-484C-8E82-26F9FB3863D9}">
  <dimension ref="A1:R88"/>
  <sheetViews>
    <sheetView topLeftCell="D1" zoomScale="200" zoomScaleNormal="200" workbookViewId="0">
      <selection activeCell="F5" sqref="F5:F14"/>
    </sheetView>
  </sheetViews>
  <sheetFormatPr baseColWidth="10" defaultRowHeight="15" x14ac:dyDescent="0.2"/>
  <cols>
    <col min="4" max="4" width="21.5" bestFit="1" customWidth="1"/>
    <col min="5" max="5" width="22.5" bestFit="1" customWidth="1"/>
    <col min="6" max="9" width="22.5" customWidth="1"/>
    <col min="10" max="11" width="22.5" bestFit="1" customWidth="1"/>
    <col min="13" max="13" width="27.5" bestFit="1" customWidth="1"/>
    <col min="14" max="14" width="23.6640625" bestFit="1" customWidth="1"/>
  </cols>
  <sheetData>
    <row r="1" spans="1:18" ht="28" x14ac:dyDescent="0.2">
      <c r="A1" s="14" t="s">
        <v>4</v>
      </c>
      <c r="B1" s="14" t="s">
        <v>5</v>
      </c>
      <c r="C1" s="14" t="s">
        <v>11</v>
      </c>
      <c r="D1" s="14" t="s">
        <v>22</v>
      </c>
      <c r="E1" s="14" t="s">
        <v>24</v>
      </c>
      <c r="F1" s="14" t="s">
        <v>28</v>
      </c>
      <c r="G1" s="14" t="s">
        <v>27</v>
      </c>
      <c r="H1" s="14" t="s">
        <v>26</v>
      </c>
      <c r="I1" s="14" t="s">
        <v>29</v>
      </c>
      <c r="J1" s="14" t="s">
        <v>24</v>
      </c>
      <c r="K1" s="14" t="s">
        <v>25</v>
      </c>
      <c r="L1" s="14" t="s">
        <v>12</v>
      </c>
      <c r="M1" s="14" t="s">
        <v>9</v>
      </c>
      <c r="N1" s="14" t="s">
        <v>21</v>
      </c>
      <c r="O1" s="14"/>
      <c r="P1" s="14"/>
      <c r="Q1" s="14"/>
      <c r="R1" s="14"/>
    </row>
    <row r="2" spans="1:18" x14ac:dyDescent="0.2">
      <c r="A2" s="3">
        <v>2022</v>
      </c>
      <c r="B2" s="11">
        <v>333288</v>
      </c>
      <c r="C2" s="12"/>
      <c r="D2" s="12"/>
      <c r="E2" s="12"/>
      <c r="F2" s="12"/>
      <c r="G2" s="12"/>
      <c r="H2" s="12"/>
      <c r="I2" s="12"/>
      <c r="J2" s="12"/>
      <c r="K2" s="12"/>
      <c r="L2" s="13"/>
      <c r="M2" s="13"/>
      <c r="N2" s="4"/>
    </row>
    <row r="3" spans="1:18" x14ac:dyDescent="0.2">
      <c r="A3" s="3">
        <v>2023</v>
      </c>
      <c r="B3" s="11">
        <v>334906</v>
      </c>
      <c r="C3" s="12">
        <v>3627</v>
      </c>
      <c r="D3" s="12"/>
      <c r="E3" s="12"/>
      <c r="F3" s="12"/>
      <c r="G3" s="12"/>
      <c r="H3" s="12"/>
      <c r="I3" s="12"/>
      <c r="J3" s="12"/>
      <c r="K3" s="12"/>
      <c r="L3" s="13">
        <v>2862</v>
      </c>
      <c r="M3" s="13">
        <v>766</v>
      </c>
      <c r="N3" s="4">
        <v>853</v>
      </c>
    </row>
    <row r="4" spans="1:18" x14ac:dyDescent="0.2">
      <c r="A4" s="3">
        <v>2024</v>
      </c>
      <c r="B4" s="11">
        <v>336482</v>
      </c>
      <c r="C4" s="12">
        <v>3632</v>
      </c>
      <c r="D4" s="12"/>
      <c r="E4" s="12"/>
      <c r="F4" s="12"/>
      <c r="G4" s="12"/>
      <c r="H4" s="12"/>
      <c r="I4" s="12"/>
      <c r="J4" s="12"/>
      <c r="K4" s="12"/>
      <c r="L4" s="13">
        <v>2912</v>
      </c>
      <c r="M4" s="13">
        <v>721</v>
      </c>
      <c r="N4" s="4">
        <v>855</v>
      </c>
    </row>
    <row r="5" spans="1:18" x14ac:dyDescent="0.2">
      <c r="A5" s="6">
        <v>2025</v>
      </c>
      <c r="B5" s="8">
        <v>338016</v>
      </c>
      <c r="C5" s="9">
        <v>3637</v>
      </c>
      <c r="D5" s="9">
        <f>(C5*1000)*500/1000000</f>
        <v>1818.5</v>
      </c>
      <c r="E5" s="9">
        <f>(C5*1000)*2000/1000000</f>
        <v>7274</v>
      </c>
      <c r="F5" s="9">
        <v>35117</v>
      </c>
      <c r="G5" s="9">
        <v>1</v>
      </c>
      <c r="H5" s="9">
        <f>E5/(1+0.048)^(G5-1)</f>
        <v>7274</v>
      </c>
      <c r="I5" s="9">
        <f>F5/(1+0.048)^(G5-1)</f>
        <v>35117</v>
      </c>
      <c r="J5" s="9">
        <f>(C5*1000)*2000/1000000</f>
        <v>7274</v>
      </c>
      <c r="K5" s="9">
        <f>(C5*1000)*3000/1000000</f>
        <v>10911</v>
      </c>
      <c r="L5" s="10">
        <v>2960</v>
      </c>
      <c r="M5" s="10">
        <v>676</v>
      </c>
      <c r="N5" s="7">
        <v>858</v>
      </c>
    </row>
    <row r="6" spans="1:18" x14ac:dyDescent="0.2">
      <c r="A6" s="3">
        <v>2026</v>
      </c>
      <c r="B6" s="11">
        <v>339513</v>
      </c>
      <c r="C6" s="12">
        <v>3641</v>
      </c>
      <c r="D6" s="12">
        <f t="shared" ref="D6:D14" si="0">(C6*1000)*500/1000000</f>
        <v>1820.5</v>
      </c>
      <c r="E6" s="9">
        <f t="shared" ref="E6:E14" si="1">(C6*1000)*2000/1000000</f>
        <v>7282</v>
      </c>
      <c r="F6" s="12">
        <v>35231</v>
      </c>
      <c r="G6" s="12">
        <v>2</v>
      </c>
      <c r="H6" s="9">
        <f t="shared" ref="H6:H14" si="2">E6/(1+0.048)^(G6-1)</f>
        <v>6948.4732824427474</v>
      </c>
      <c r="I6" s="9">
        <f t="shared" ref="I6:I14" si="3">F6/(1+0.048)^(G6-1)</f>
        <v>33617.366412213742</v>
      </c>
      <c r="J6" s="12">
        <f t="shared" ref="J6:J14" si="4">(C6*1000)*2000/1000000</f>
        <v>7282</v>
      </c>
      <c r="K6" s="12">
        <f t="shared" ref="K6:K14" si="5">(C6*1000)*3000/1000000</f>
        <v>10923</v>
      </c>
      <c r="L6" s="13">
        <v>3009</v>
      </c>
      <c r="M6" s="13">
        <v>632</v>
      </c>
      <c r="N6" s="4">
        <v>865</v>
      </c>
    </row>
    <row r="7" spans="1:18" x14ac:dyDescent="0.2">
      <c r="A7" s="3">
        <v>2027</v>
      </c>
      <c r="B7" s="11">
        <v>340970</v>
      </c>
      <c r="C7" s="12">
        <v>3645</v>
      </c>
      <c r="D7" s="12">
        <f t="shared" si="0"/>
        <v>1822.5</v>
      </c>
      <c r="E7" s="9">
        <f t="shared" si="1"/>
        <v>7290</v>
      </c>
      <c r="F7" s="12">
        <v>35189</v>
      </c>
      <c r="G7" s="9">
        <v>3</v>
      </c>
      <c r="H7" s="9">
        <f t="shared" si="2"/>
        <v>6637.5065555620295</v>
      </c>
      <c r="I7" s="9">
        <f t="shared" si="3"/>
        <v>32039.398927801405</v>
      </c>
      <c r="J7" s="12">
        <f t="shared" si="4"/>
        <v>7290</v>
      </c>
      <c r="K7" s="12">
        <f t="shared" si="5"/>
        <v>10935</v>
      </c>
      <c r="L7" s="13">
        <v>3058</v>
      </c>
      <c r="M7" s="13">
        <v>587</v>
      </c>
      <c r="N7" s="4">
        <v>871</v>
      </c>
    </row>
    <row r="8" spans="1:18" x14ac:dyDescent="0.2">
      <c r="A8" s="3">
        <v>2028</v>
      </c>
      <c r="B8" s="11">
        <v>342385</v>
      </c>
      <c r="C8" s="12">
        <v>3648</v>
      </c>
      <c r="D8" s="12">
        <f t="shared" si="0"/>
        <v>1824</v>
      </c>
      <c r="E8" s="9">
        <f t="shared" si="1"/>
        <v>7296</v>
      </c>
      <c r="F8" s="12">
        <v>35229</v>
      </c>
      <c r="G8" s="12">
        <v>4</v>
      </c>
      <c r="H8" s="9">
        <f t="shared" si="2"/>
        <v>6338.7113777867526</v>
      </c>
      <c r="I8" s="9">
        <f t="shared" si="3"/>
        <v>30606.697248910295</v>
      </c>
      <c r="J8" s="12">
        <f t="shared" si="4"/>
        <v>7296</v>
      </c>
      <c r="K8" s="12">
        <f t="shared" si="5"/>
        <v>10944</v>
      </c>
      <c r="L8" s="13">
        <v>3108</v>
      </c>
      <c r="M8" s="13">
        <v>540</v>
      </c>
      <c r="N8" s="4">
        <v>874</v>
      </c>
    </row>
    <row r="9" spans="1:18" x14ac:dyDescent="0.2">
      <c r="A9" s="3">
        <v>2029</v>
      </c>
      <c r="B9" s="11">
        <v>343754</v>
      </c>
      <c r="C9" s="12">
        <v>3651</v>
      </c>
      <c r="D9" s="12">
        <f t="shared" si="0"/>
        <v>1825.5</v>
      </c>
      <c r="E9" s="9">
        <f t="shared" si="1"/>
        <v>7302</v>
      </c>
      <c r="F9" s="12">
        <v>35253</v>
      </c>
      <c r="G9" s="9">
        <v>5</v>
      </c>
      <c r="H9" s="9">
        <f t="shared" si="2"/>
        <v>6053.3627231431392</v>
      </c>
      <c r="I9" s="9">
        <f t="shared" si="3"/>
        <v>29224.759802652025</v>
      </c>
      <c r="J9" s="12">
        <f t="shared" si="4"/>
        <v>7302</v>
      </c>
      <c r="K9" s="12">
        <f t="shared" si="5"/>
        <v>10953</v>
      </c>
      <c r="L9" s="13">
        <v>3160</v>
      </c>
      <c r="M9" s="13">
        <v>491</v>
      </c>
      <c r="N9" s="4">
        <v>878</v>
      </c>
    </row>
    <row r="10" spans="1:18" x14ac:dyDescent="0.2">
      <c r="A10" s="6">
        <v>2030</v>
      </c>
      <c r="B10" s="8">
        <v>345074</v>
      </c>
      <c r="C10" s="9">
        <v>3653</v>
      </c>
      <c r="D10" s="9">
        <f t="shared" si="0"/>
        <v>1826.5</v>
      </c>
      <c r="E10" s="9">
        <f t="shared" si="1"/>
        <v>7306</v>
      </c>
      <c r="F10" s="9">
        <v>35213</v>
      </c>
      <c r="G10" s="12">
        <v>6</v>
      </c>
      <c r="H10" s="9">
        <f t="shared" si="2"/>
        <v>5779.27359325425</v>
      </c>
      <c r="I10" s="9">
        <f t="shared" si="3"/>
        <v>27854.579939674499</v>
      </c>
      <c r="J10" s="9">
        <f t="shared" si="4"/>
        <v>7306</v>
      </c>
      <c r="K10" s="9">
        <f t="shared" si="5"/>
        <v>10959</v>
      </c>
      <c r="L10" s="10">
        <v>3212</v>
      </c>
      <c r="M10" s="10">
        <v>441</v>
      </c>
      <c r="N10" s="7">
        <v>879</v>
      </c>
    </row>
    <row r="11" spans="1:18" x14ac:dyDescent="0.2">
      <c r="A11" s="3">
        <v>2031</v>
      </c>
      <c r="B11" s="11">
        <v>346339</v>
      </c>
      <c r="C11" s="12">
        <v>3654</v>
      </c>
      <c r="D11" s="12">
        <f t="shared" si="0"/>
        <v>1827</v>
      </c>
      <c r="E11" s="9">
        <f t="shared" si="1"/>
        <v>7308</v>
      </c>
      <c r="F11" s="12">
        <v>35227</v>
      </c>
      <c r="G11" s="9">
        <v>7</v>
      </c>
      <c r="H11" s="9">
        <f t="shared" si="2"/>
        <v>5516.0836407990055</v>
      </c>
      <c r="I11" s="9">
        <f t="shared" si="3"/>
        <v>26589.364862401006</v>
      </c>
      <c r="J11" s="12">
        <f t="shared" si="4"/>
        <v>7308</v>
      </c>
      <c r="K11" s="12">
        <f t="shared" si="5"/>
        <v>10962</v>
      </c>
      <c r="L11" s="13">
        <v>3265</v>
      </c>
      <c r="M11" s="13">
        <v>389</v>
      </c>
      <c r="N11" s="4">
        <v>877</v>
      </c>
    </row>
    <row r="12" spans="1:18" x14ac:dyDescent="0.2">
      <c r="A12" s="3">
        <v>2032</v>
      </c>
      <c r="B12" s="11">
        <v>347545</v>
      </c>
      <c r="C12" s="12">
        <v>3654</v>
      </c>
      <c r="D12" s="12">
        <f t="shared" si="0"/>
        <v>1827</v>
      </c>
      <c r="E12" s="9">
        <f t="shared" si="1"/>
        <v>7308</v>
      </c>
      <c r="F12" s="12">
        <v>35227</v>
      </c>
      <c r="G12" s="12">
        <v>8</v>
      </c>
      <c r="H12" s="9">
        <f t="shared" si="2"/>
        <v>5263.438588548669</v>
      </c>
      <c r="I12" s="9">
        <f t="shared" si="3"/>
        <v>25371.531357252868</v>
      </c>
      <c r="J12" s="12">
        <f t="shared" si="4"/>
        <v>7308</v>
      </c>
      <c r="K12" s="12">
        <f t="shared" si="5"/>
        <v>10962</v>
      </c>
      <c r="L12" s="13">
        <v>3319</v>
      </c>
      <c r="M12" s="13">
        <v>336</v>
      </c>
      <c r="N12" s="4">
        <v>870</v>
      </c>
    </row>
    <row r="13" spans="1:18" x14ac:dyDescent="0.2">
      <c r="A13" s="3">
        <v>2033</v>
      </c>
      <c r="B13" s="11">
        <v>348702</v>
      </c>
      <c r="C13" s="12">
        <v>3653</v>
      </c>
      <c r="D13" s="12">
        <f t="shared" si="0"/>
        <v>1826.5</v>
      </c>
      <c r="E13" s="9">
        <f t="shared" si="1"/>
        <v>7306</v>
      </c>
      <c r="F13" s="12">
        <v>35213</v>
      </c>
      <c r="G13" s="9">
        <v>9</v>
      </c>
      <c r="H13" s="9">
        <f t="shared" si="2"/>
        <v>5020.9905812641491</v>
      </c>
      <c r="I13" s="9">
        <f t="shared" si="3"/>
        <v>24199.855096914111</v>
      </c>
      <c r="J13" s="12">
        <f t="shared" si="4"/>
        <v>7306</v>
      </c>
      <c r="K13" s="12">
        <f t="shared" si="5"/>
        <v>10959</v>
      </c>
      <c r="L13" s="13">
        <v>3373</v>
      </c>
      <c r="M13" s="13">
        <v>280</v>
      </c>
      <c r="N13" s="4">
        <v>876</v>
      </c>
    </row>
    <row r="14" spans="1:18" x14ac:dyDescent="0.2">
      <c r="A14" s="3">
        <v>2034</v>
      </c>
      <c r="B14" s="11">
        <v>349808</v>
      </c>
      <c r="C14" s="12">
        <v>3650</v>
      </c>
      <c r="D14" s="12">
        <f t="shared" si="0"/>
        <v>1825</v>
      </c>
      <c r="E14" s="9">
        <f t="shared" si="1"/>
        <v>7300</v>
      </c>
      <c r="F14" s="12">
        <v>35174</v>
      </c>
      <c r="G14" s="12">
        <v>10</v>
      </c>
      <c r="H14" s="9">
        <f t="shared" si="2"/>
        <v>4787.0869549899762</v>
      </c>
      <c r="I14" s="9">
        <f t="shared" si="3"/>
        <v>23065.889939016084</v>
      </c>
      <c r="J14" s="12">
        <f t="shared" si="4"/>
        <v>7300</v>
      </c>
      <c r="K14" s="12">
        <f t="shared" si="5"/>
        <v>10950</v>
      </c>
      <c r="L14" s="13">
        <v>3426</v>
      </c>
      <c r="M14" s="13">
        <v>224</v>
      </c>
      <c r="N14" s="4">
        <v>882</v>
      </c>
    </row>
    <row r="15" spans="1:18" x14ac:dyDescent="0.2">
      <c r="A15" s="6">
        <v>2035</v>
      </c>
      <c r="B15" s="8">
        <v>350861</v>
      </c>
      <c r="C15" s="9">
        <v>3645</v>
      </c>
      <c r="D15" s="9"/>
      <c r="E15" s="9"/>
      <c r="F15" s="9"/>
      <c r="G15" s="9"/>
      <c r="H15" s="9">
        <f>SUM(H5:H14)</f>
        <v>59618.927297790724</v>
      </c>
      <c r="I15" s="9">
        <f>SUM(I5:I14)</f>
        <v>287686.44358683605</v>
      </c>
      <c r="J15" s="9"/>
      <c r="K15" s="9"/>
      <c r="L15" s="10">
        <v>3480</v>
      </c>
      <c r="M15" s="10">
        <v>166</v>
      </c>
      <c r="N15" s="7">
        <v>888</v>
      </c>
    </row>
    <row r="16" spans="1:18" x14ac:dyDescent="0.2">
      <c r="A16" s="3">
        <v>2036</v>
      </c>
      <c r="B16" s="11">
        <v>351861</v>
      </c>
      <c r="C16" s="12">
        <v>3639</v>
      </c>
      <c r="D16" s="12"/>
      <c r="E16" s="12"/>
      <c r="F16" s="12"/>
      <c r="G16" s="12"/>
      <c r="H16" s="12"/>
      <c r="I16" s="34">
        <f>I15-H15</f>
        <v>228067.51628904534</v>
      </c>
      <c r="J16" s="12"/>
      <c r="K16" s="12"/>
      <c r="L16" s="13">
        <v>3532</v>
      </c>
      <c r="M16" s="13">
        <v>107</v>
      </c>
      <c r="N16" s="4">
        <v>893</v>
      </c>
    </row>
    <row r="17" spans="1:14" x14ac:dyDescent="0.2">
      <c r="A17" s="3">
        <v>2037</v>
      </c>
      <c r="B17" s="11">
        <v>352806</v>
      </c>
      <c r="C17" s="12">
        <v>3630</v>
      </c>
      <c r="D17" s="12"/>
      <c r="E17" s="12"/>
      <c r="F17" s="12"/>
      <c r="G17" s="12"/>
      <c r="H17" s="12"/>
      <c r="I17" s="34">
        <f>I15-transfer!I15</f>
        <v>257876.97993794069</v>
      </c>
      <c r="J17" s="12"/>
      <c r="K17" s="12"/>
      <c r="L17" s="13">
        <v>3583</v>
      </c>
      <c r="M17" s="13">
        <v>47</v>
      </c>
      <c r="N17" s="4">
        <v>898</v>
      </c>
    </row>
    <row r="18" spans="1:14" x14ac:dyDescent="0.2">
      <c r="A18" s="3">
        <v>2038</v>
      </c>
      <c r="B18" s="11">
        <v>353696</v>
      </c>
      <c r="C18" s="12">
        <v>3619</v>
      </c>
      <c r="D18" s="12"/>
      <c r="E18" s="12"/>
      <c r="F18" s="12"/>
      <c r="G18" s="12"/>
      <c r="H18" s="12"/>
      <c r="I18" s="12"/>
      <c r="J18" s="12"/>
      <c r="K18" s="12"/>
      <c r="L18" s="13">
        <v>3633</v>
      </c>
      <c r="M18" s="13">
        <v>-13</v>
      </c>
      <c r="N18" s="4">
        <v>903</v>
      </c>
    </row>
    <row r="19" spans="1:14" x14ac:dyDescent="0.2">
      <c r="A19" s="3">
        <v>2039</v>
      </c>
      <c r="B19" s="11">
        <v>354530</v>
      </c>
      <c r="C19" s="12">
        <v>3607</v>
      </c>
      <c r="D19" s="12"/>
      <c r="E19" s="12"/>
      <c r="F19" s="12"/>
      <c r="G19" s="12"/>
      <c r="H19" s="12"/>
      <c r="I19" s="12"/>
      <c r="J19" s="12"/>
      <c r="K19" s="12"/>
      <c r="L19" s="13">
        <v>3680</v>
      </c>
      <c r="M19" s="13">
        <v>-73</v>
      </c>
      <c r="N19" s="4">
        <v>908</v>
      </c>
    </row>
    <row r="20" spans="1:14" x14ac:dyDescent="0.2">
      <c r="A20" s="6">
        <v>2040</v>
      </c>
      <c r="B20" s="8">
        <v>355309</v>
      </c>
      <c r="C20" s="9">
        <v>3592</v>
      </c>
      <c r="D20" s="9"/>
      <c r="E20" s="9"/>
      <c r="F20" s="9"/>
      <c r="G20" s="9"/>
      <c r="H20" s="9"/>
      <c r="I20" s="9"/>
      <c r="J20" s="9"/>
      <c r="K20" s="9"/>
      <c r="L20" s="10">
        <v>3725</v>
      </c>
      <c r="M20" s="10">
        <v>-133</v>
      </c>
      <c r="N20" s="7">
        <v>912</v>
      </c>
    </row>
    <row r="21" spans="1:14" x14ac:dyDescent="0.2">
      <c r="A21" s="3">
        <v>2041</v>
      </c>
      <c r="B21" s="11">
        <v>356034</v>
      </c>
      <c r="C21" s="12">
        <v>3576</v>
      </c>
      <c r="D21" s="12"/>
      <c r="E21" s="12"/>
      <c r="F21" s="12"/>
      <c r="G21" s="12"/>
      <c r="H21" s="12"/>
      <c r="I21" s="12"/>
      <c r="J21" s="12"/>
      <c r="K21" s="12"/>
      <c r="L21" s="13">
        <v>3767</v>
      </c>
      <c r="M21" s="13">
        <v>-191</v>
      </c>
      <c r="N21" s="4">
        <v>916</v>
      </c>
    </row>
    <row r="22" spans="1:14" x14ac:dyDescent="0.2">
      <c r="A22" s="3">
        <v>2042</v>
      </c>
      <c r="B22" s="11">
        <v>356705</v>
      </c>
      <c r="C22" s="12">
        <v>3559</v>
      </c>
      <c r="D22" s="12"/>
      <c r="E22" s="12"/>
      <c r="F22" s="12"/>
      <c r="G22" s="12"/>
      <c r="H22" s="12"/>
      <c r="I22" s="12"/>
      <c r="J22" s="12"/>
      <c r="K22" s="12"/>
      <c r="L22" s="13">
        <v>3806</v>
      </c>
      <c r="M22" s="13">
        <v>-247</v>
      </c>
      <c r="N22" s="4">
        <v>919</v>
      </c>
    </row>
    <row r="23" spans="1:14" x14ac:dyDescent="0.2">
      <c r="A23" s="3">
        <v>2043</v>
      </c>
      <c r="B23" s="11">
        <v>357327</v>
      </c>
      <c r="C23" s="12">
        <v>3541</v>
      </c>
      <c r="D23" s="12"/>
      <c r="E23" s="12"/>
      <c r="F23" s="12"/>
      <c r="G23" s="12"/>
      <c r="H23" s="12"/>
      <c r="I23" s="12"/>
      <c r="J23" s="12"/>
      <c r="K23" s="12"/>
      <c r="L23" s="13">
        <v>3841</v>
      </c>
      <c r="M23" s="13">
        <v>-300</v>
      </c>
      <c r="N23" s="4">
        <v>922</v>
      </c>
    </row>
    <row r="24" spans="1:14" x14ac:dyDescent="0.2">
      <c r="A24" s="3">
        <v>2044</v>
      </c>
      <c r="B24" s="11">
        <v>357903</v>
      </c>
      <c r="C24" s="12">
        <v>3524</v>
      </c>
      <c r="D24" s="12"/>
      <c r="E24" s="12"/>
      <c r="F24" s="12"/>
      <c r="G24" s="12"/>
      <c r="H24" s="12"/>
      <c r="I24" s="12"/>
      <c r="J24" s="12"/>
      <c r="K24" s="12"/>
      <c r="L24" s="13">
        <v>3873</v>
      </c>
      <c r="M24" s="13">
        <v>-349</v>
      </c>
      <c r="N24" s="4">
        <v>925</v>
      </c>
    </row>
    <row r="25" spans="1:14" x14ac:dyDescent="0.2">
      <c r="A25" s="6">
        <v>2045</v>
      </c>
      <c r="B25" s="8">
        <v>358438</v>
      </c>
      <c r="C25" s="9">
        <v>3506</v>
      </c>
      <c r="D25" s="9"/>
      <c r="E25" s="9"/>
      <c r="F25" s="9"/>
      <c r="G25" s="9"/>
      <c r="H25" s="9"/>
      <c r="I25" s="9"/>
      <c r="J25" s="9"/>
      <c r="K25" s="9"/>
      <c r="L25" s="10">
        <v>3900</v>
      </c>
      <c r="M25" s="10">
        <v>-394</v>
      </c>
      <c r="N25" s="7">
        <v>928</v>
      </c>
    </row>
    <row r="26" spans="1:14" x14ac:dyDescent="0.2">
      <c r="A26" s="3">
        <v>2046</v>
      </c>
      <c r="B26" s="11">
        <v>358936</v>
      </c>
      <c r="C26" s="12">
        <v>3490</v>
      </c>
      <c r="D26" s="12"/>
      <c r="E26" s="12"/>
      <c r="F26" s="12"/>
      <c r="G26" s="12"/>
      <c r="H26" s="12"/>
      <c r="I26" s="12"/>
      <c r="J26" s="12"/>
      <c r="K26" s="12"/>
      <c r="L26" s="13">
        <v>3923</v>
      </c>
      <c r="M26" s="13">
        <v>-433</v>
      </c>
      <c r="N26" s="4">
        <v>931</v>
      </c>
    </row>
    <row r="27" spans="1:14" x14ac:dyDescent="0.2">
      <c r="A27" s="3">
        <v>2047</v>
      </c>
      <c r="B27" s="11">
        <v>359400</v>
      </c>
      <c r="C27" s="12">
        <v>3474</v>
      </c>
      <c r="D27" s="12"/>
      <c r="E27" s="12"/>
      <c r="F27" s="12"/>
      <c r="G27" s="12"/>
      <c r="H27" s="12"/>
      <c r="I27" s="12"/>
      <c r="J27" s="12"/>
      <c r="K27" s="12"/>
      <c r="L27" s="13">
        <v>3943</v>
      </c>
      <c r="M27" s="13">
        <v>-469</v>
      </c>
      <c r="N27" s="4">
        <v>933</v>
      </c>
    </row>
    <row r="28" spans="1:14" x14ac:dyDescent="0.2">
      <c r="A28" s="3">
        <v>2048</v>
      </c>
      <c r="B28" s="11">
        <v>359836</v>
      </c>
      <c r="C28" s="12">
        <v>3459</v>
      </c>
      <c r="D28" s="12"/>
      <c r="E28" s="12"/>
      <c r="F28" s="12"/>
      <c r="G28" s="12"/>
      <c r="H28" s="12"/>
      <c r="I28" s="12"/>
      <c r="J28" s="12"/>
      <c r="K28" s="12"/>
      <c r="L28" s="13">
        <v>3959</v>
      </c>
      <c r="M28" s="13">
        <v>-500</v>
      </c>
      <c r="N28" s="4">
        <v>936</v>
      </c>
    </row>
    <row r="29" spans="1:14" x14ac:dyDescent="0.2">
      <c r="A29" s="3">
        <v>2049</v>
      </c>
      <c r="B29" s="11">
        <v>360247</v>
      </c>
      <c r="C29" s="12">
        <v>3444</v>
      </c>
      <c r="D29" s="12"/>
      <c r="E29" s="12"/>
      <c r="F29" s="12"/>
      <c r="G29" s="12"/>
      <c r="H29" s="12"/>
      <c r="I29" s="12"/>
      <c r="J29" s="12"/>
      <c r="K29" s="12"/>
      <c r="L29" s="13">
        <v>3971</v>
      </c>
      <c r="M29" s="13">
        <v>-527</v>
      </c>
      <c r="N29" s="4">
        <v>938</v>
      </c>
    </row>
    <row r="30" spans="1:14" x14ac:dyDescent="0.2">
      <c r="A30" s="6">
        <v>2050</v>
      </c>
      <c r="B30" s="8">
        <v>360639</v>
      </c>
      <c r="C30" s="9">
        <v>3431</v>
      </c>
      <c r="D30" s="9"/>
      <c r="E30" s="9"/>
      <c r="F30" s="9"/>
      <c r="G30" s="9"/>
      <c r="H30" s="9"/>
      <c r="I30" s="9"/>
      <c r="J30" s="9"/>
      <c r="K30" s="9"/>
      <c r="L30" s="10">
        <v>3979</v>
      </c>
      <c r="M30" s="10">
        <v>-549</v>
      </c>
      <c r="N30" s="7">
        <v>940</v>
      </c>
    </row>
    <row r="31" spans="1:14" x14ac:dyDescent="0.2">
      <c r="A31" s="3">
        <v>2051</v>
      </c>
      <c r="B31" s="11">
        <v>361015</v>
      </c>
      <c r="C31" s="12">
        <v>3418</v>
      </c>
      <c r="D31" s="12"/>
      <c r="E31" s="12"/>
      <c r="F31" s="12"/>
      <c r="G31" s="12"/>
      <c r="H31" s="12"/>
      <c r="I31" s="12"/>
      <c r="J31" s="12"/>
      <c r="K31" s="12"/>
      <c r="L31" s="13">
        <v>3984</v>
      </c>
      <c r="M31" s="13">
        <v>-566</v>
      </c>
      <c r="N31" s="4">
        <v>942</v>
      </c>
    </row>
    <row r="32" spans="1:14" x14ac:dyDescent="0.2">
      <c r="A32" s="3">
        <v>2052</v>
      </c>
      <c r="B32" s="11">
        <v>361381</v>
      </c>
      <c r="C32" s="12">
        <v>3407</v>
      </c>
      <c r="D32" s="12"/>
      <c r="E32" s="12"/>
      <c r="F32" s="12"/>
      <c r="G32" s="12"/>
      <c r="H32" s="12"/>
      <c r="I32" s="12"/>
      <c r="J32" s="12"/>
      <c r="K32" s="12"/>
      <c r="L32" s="13">
        <v>3986</v>
      </c>
      <c r="M32" s="13">
        <v>-579</v>
      </c>
      <c r="N32" s="4">
        <v>944</v>
      </c>
    </row>
    <row r="33" spans="1:14" x14ac:dyDescent="0.2">
      <c r="A33" s="3">
        <v>2053</v>
      </c>
      <c r="B33" s="11">
        <v>361739</v>
      </c>
      <c r="C33" s="12">
        <v>3398</v>
      </c>
      <c r="D33" s="12"/>
      <c r="E33" s="12"/>
      <c r="F33" s="12"/>
      <c r="G33" s="12"/>
      <c r="H33" s="12"/>
      <c r="I33" s="12"/>
      <c r="J33" s="12"/>
      <c r="K33" s="12"/>
      <c r="L33" s="13">
        <v>3985</v>
      </c>
      <c r="M33" s="13">
        <v>-587</v>
      </c>
      <c r="N33" s="4">
        <v>946</v>
      </c>
    </row>
    <row r="34" spans="1:14" x14ac:dyDescent="0.2">
      <c r="A34" s="3">
        <v>2054</v>
      </c>
      <c r="B34" s="11">
        <v>362095</v>
      </c>
      <c r="C34" s="12">
        <v>3390</v>
      </c>
      <c r="D34" s="12"/>
      <c r="E34" s="12"/>
      <c r="F34" s="12"/>
      <c r="G34" s="12"/>
      <c r="H34" s="12"/>
      <c r="I34" s="12"/>
      <c r="J34" s="12"/>
      <c r="K34" s="12"/>
      <c r="L34" s="13">
        <v>3983</v>
      </c>
      <c r="M34" s="13">
        <v>-592</v>
      </c>
      <c r="N34" s="4">
        <v>948</v>
      </c>
    </row>
    <row r="35" spans="1:14" x14ac:dyDescent="0.2">
      <c r="A35" s="6">
        <v>2055</v>
      </c>
      <c r="B35" s="8">
        <v>362450</v>
      </c>
      <c r="C35" s="9">
        <v>3385</v>
      </c>
      <c r="D35" s="9"/>
      <c r="E35" s="9"/>
      <c r="F35" s="9"/>
      <c r="G35" s="9"/>
      <c r="H35" s="9"/>
      <c r="I35" s="9"/>
      <c r="J35" s="9"/>
      <c r="K35" s="9"/>
      <c r="L35" s="10">
        <v>3979</v>
      </c>
      <c r="M35" s="10">
        <v>-594</v>
      </c>
      <c r="N35" s="7">
        <v>949</v>
      </c>
    </row>
    <row r="36" spans="1:14" x14ac:dyDescent="0.2">
      <c r="A36" s="3">
        <v>2056</v>
      </c>
      <c r="B36" s="11">
        <v>362807</v>
      </c>
      <c r="C36" s="12">
        <v>3380</v>
      </c>
      <c r="D36" s="12"/>
      <c r="E36" s="12"/>
      <c r="F36" s="12"/>
      <c r="G36" s="12"/>
      <c r="H36" s="12"/>
      <c r="I36" s="12"/>
      <c r="J36" s="12"/>
      <c r="K36" s="12"/>
      <c r="L36" s="13">
        <v>3973</v>
      </c>
      <c r="M36" s="13">
        <v>-593</v>
      </c>
      <c r="N36" s="4">
        <v>951</v>
      </c>
    </row>
    <row r="37" spans="1:14" x14ac:dyDescent="0.2">
      <c r="A37" s="3">
        <v>2057</v>
      </c>
      <c r="B37" s="11">
        <v>363169</v>
      </c>
      <c r="C37" s="12">
        <v>3377</v>
      </c>
      <c r="D37" s="12"/>
      <c r="E37" s="12"/>
      <c r="F37" s="12"/>
      <c r="G37" s="12"/>
      <c r="H37" s="12"/>
      <c r="I37" s="12"/>
      <c r="J37" s="12"/>
      <c r="K37" s="12"/>
      <c r="L37" s="13">
        <v>3967</v>
      </c>
      <c r="M37" s="13">
        <v>-590</v>
      </c>
      <c r="N37" s="4">
        <v>952</v>
      </c>
    </row>
    <row r="38" spans="1:14" x14ac:dyDescent="0.2">
      <c r="A38" s="3">
        <v>2058</v>
      </c>
      <c r="B38" s="11">
        <v>363536</v>
      </c>
      <c r="C38" s="12">
        <v>3375</v>
      </c>
      <c r="D38" s="12"/>
      <c r="E38" s="12"/>
      <c r="F38" s="12"/>
      <c r="G38" s="12"/>
      <c r="H38" s="12"/>
      <c r="I38" s="12"/>
      <c r="J38" s="12"/>
      <c r="K38" s="12"/>
      <c r="L38" s="13">
        <v>3961</v>
      </c>
      <c r="M38" s="13">
        <v>-586</v>
      </c>
      <c r="N38" s="4">
        <v>953</v>
      </c>
    </row>
    <row r="39" spans="1:14" x14ac:dyDescent="0.2">
      <c r="A39" s="3">
        <v>2059</v>
      </c>
      <c r="B39" s="11">
        <v>363909</v>
      </c>
      <c r="C39" s="12">
        <v>3373</v>
      </c>
      <c r="D39" s="12"/>
      <c r="E39" s="12"/>
      <c r="F39" s="12"/>
      <c r="G39" s="12"/>
      <c r="H39" s="12"/>
      <c r="I39" s="12"/>
      <c r="J39" s="12"/>
      <c r="K39" s="12"/>
      <c r="L39" s="13">
        <v>3955</v>
      </c>
      <c r="M39" s="13">
        <v>-582</v>
      </c>
      <c r="N39" s="4">
        <v>955</v>
      </c>
    </row>
    <row r="40" spans="1:14" x14ac:dyDescent="0.2">
      <c r="A40" s="6">
        <v>2060</v>
      </c>
      <c r="B40" s="8">
        <v>364287</v>
      </c>
      <c r="C40" s="9">
        <v>3372</v>
      </c>
      <c r="D40" s="9"/>
      <c r="E40" s="9"/>
      <c r="F40" s="9"/>
      <c r="G40" s="9"/>
      <c r="H40" s="9"/>
      <c r="I40" s="9"/>
      <c r="J40" s="9"/>
      <c r="K40" s="9"/>
      <c r="L40" s="10">
        <v>3950</v>
      </c>
      <c r="M40" s="10">
        <v>-578</v>
      </c>
      <c r="N40" s="7">
        <v>956</v>
      </c>
    </row>
    <row r="41" spans="1:14" x14ac:dyDescent="0.2">
      <c r="A41" s="3">
        <v>2061</v>
      </c>
      <c r="B41" s="11">
        <v>364670</v>
      </c>
      <c r="C41" s="12">
        <v>3370</v>
      </c>
      <c r="D41" s="12"/>
      <c r="E41" s="12"/>
      <c r="F41" s="12"/>
      <c r="G41" s="12"/>
      <c r="H41" s="12"/>
      <c r="I41" s="12"/>
      <c r="J41" s="12"/>
      <c r="K41" s="12"/>
      <c r="L41" s="13">
        <v>3945</v>
      </c>
      <c r="M41" s="13">
        <v>-575</v>
      </c>
      <c r="N41" s="4">
        <v>958</v>
      </c>
    </row>
    <row r="42" spans="1:14" x14ac:dyDescent="0.2">
      <c r="A42" s="3">
        <v>2062</v>
      </c>
      <c r="B42" s="11">
        <v>365057</v>
      </c>
      <c r="C42" s="12">
        <v>3369</v>
      </c>
      <c r="D42" s="12"/>
      <c r="E42" s="12"/>
      <c r="F42" s="12"/>
      <c r="G42" s="12"/>
      <c r="H42" s="12"/>
      <c r="I42" s="12"/>
      <c r="J42" s="12"/>
      <c r="K42" s="12"/>
      <c r="L42" s="13">
        <v>3943</v>
      </c>
      <c r="M42" s="13">
        <v>-574</v>
      </c>
      <c r="N42" s="4">
        <v>960</v>
      </c>
    </row>
    <row r="43" spans="1:14" x14ac:dyDescent="0.2">
      <c r="A43" s="3">
        <v>2063</v>
      </c>
      <c r="B43" s="11">
        <v>365443</v>
      </c>
      <c r="C43" s="12">
        <v>3367</v>
      </c>
      <c r="D43" s="12"/>
      <c r="E43" s="12"/>
      <c r="F43" s="12"/>
      <c r="G43" s="12"/>
      <c r="H43" s="12"/>
      <c r="I43" s="12"/>
      <c r="J43" s="12"/>
      <c r="K43" s="12"/>
      <c r="L43" s="13">
        <v>3942</v>
      </c>
      <c r="M43" s="13">
        <v>-575</v>
      </c>
      <c r="N43" s="4">
        <v>962</v>
      </c>
    </row>
    <row r="44" spans="1:14" x14ac:dyDescent="0.2">
      <c r="A44" s="3">
        <v>2064</v>
      </c>
      <c r="B44" s="11">
        <v>365828</v>
      </c>
      <c r="C44" s="12">
        <v>3364</v>
      </c>
      <c r="D44" s="12"/>
      <c r="E44" s="12"/>
      <c r="F44" s="12"/>
      <c r="G44" s="12"/>
      <c r="H44" s="12"/>
      <c r="I44" s="12"/>
      <c r="J44" s="12"/>
      <c r="K44" s="12"/>
      <c r="L44" s="13">
        <v>3943</v>
      </c>
      <c r="M44" s="13">
        <v>-579</v>
      </c>
      <c r="N44" s="4">
        <v>963</v>
      </c>
    </row>
    <row r="45" spans="1:14" x14ac:dyDescent="0.2">
      <c r="A45" s="6">
        <v>2065</v>
      </c>
      <c r="B45" s="8">
        <v>366207</v>
      </c>
      <c r="C45" s="9">
        <v>3361</v>
      </c>
      <c r="D45" s="9"/>
      <c r="E45" s="9"/>
      <c r="F45" s="9"/>
      <c r="G45" s="9"/>
      <c r="H45" s="9"/>
      <c r="I45" s="9"/>
      <c r="J45" s="9"/>
      <c r="K45" s="9"/>
      <c r="L45" s="10">
        <v>3946</v>
      </c>
      <c r="M45" s="10">
        <v>-585</v>
      </c>
      <c r="N45" s="7">
        <v>965</v>
      </c>
    </row>
    <row r="46" spans="1:14" x14ac:dyDescent="0.2">
      <c r="A46" s="3">
        <v>2066</v>
      </c>
      <c r="B46" s="11">
        <v>366579</v>
      </c>
      <c r="C46" s="12">
        <v>3357</v>
      </c>
      <c r="D46" s="12"/>
      <c r="E46" s="12"/>
      <c r="F46" s="12"/>
      <c r="G46" s="12"/>
      <c r="H46" s="12"/>
      <c r="I46" s="12"/>
      <c r="J46" s="12"/>
      <c r="K46" s="12"/>
      <c r="L46" s="13">
        <v>3951</v>
      </c>
      <c r="M46" s="13">
        <v>-595</v>
      </c>
      <c r="N46" s="4">
        <v>966</v>
      </c>
    </row>
    <row r="47" spans="1:14" x14ac:dyDescent="0.2">
      <c r="A47" s="3">
        <v>2067</v>
      </c>
      <c r="B47" s="11">
        <v>366938</v>
      </c>
      <c r="C47" s="12">
        <v>3351</v>
      </c>
      <c r="D47" s="12"/>
      <c r="E47" s="12"/>
      <c r="F47" s="12"/>
      <c r="G47" s="12"/>
      <c r="H47" s="12"/>
      <c r="I47" s="12"/>
      <c r="J47" s="12"/>
      <c r="K47" s="12"/>
      <c r="L47" s="13">
        <v>3959</v>
      </c>
      <c r="M47" s="13">
        <v>-608</v>
      </c>
      <c r="N47" s="4">
        <v>967</v>
      </c>
    </row>
    <row r="48" spans="1:14" x14ac:dyDescent="0.2">
      <c r="A48" s="3">
        <v>2068</v>
      </c>
      <c r="B48" s="11">
        <v>367283</v>
      </c>
      <c r="C48" s="12">
        <v>3345</v>
      </c>
      <c r="D48" s="12"/>
      <c r="E48" s="12"/>
      <c r="F48" s="12"/>
      <c r="G48" s="12"/>
      <c r="H48" s="12"/>
      <c r="I48" s="12"/>
      <c r="J48" s="12"/>
      <c r="K48" s="12"/>
      <c r="L48" s="13">
        <v>3969</v>
      </c>
      <c r="M48" s="13">
        <v>-624</v>
      </c>
      <c r="N48" s="4">
        <v>969</v>
      </c>
    </row>
    <row r="49" spans="1:14" x14ac:dyDescent="0.2">
      <c r="A49" s="3">
        <v>2069</v>
      </c>
      <c r="B49" s="11">
        <v>367609</v>
      </c>
      <c r="C49" s="12">
        <v>3339</v>
      </c>
      <c r="D49" s="12"/>
      <c r="E49" s="12"/>
      <c r="F49" s="12"/>
      <c r="G49" s="12"/>
      <c r="H49" s="12"/>
      <c r="I49" s="12"/>
      <c r="J49" s="12"/>
      <c r="K49" s="12"/>
      <c r="L49" s="13">
        <v>3982</v>
      </c>
      <c r="M49" s="13">
        <v>-644</v>
      </c>
      <c r="N49" s="4">
        <v>970</v>
      </c>
    </row>
    <row r="50" spans="1:14" x14ac:dyDescent="0.2">
      <c r="A50" s="6">
        <v>2070</v>
      </c>
      <c r="B50" s="8">
        <v>367913</v>
      </c>
      <c r="C50" s="9">
        <v>3331</v>
      </c>
      <c r="D50" s="9"/>
      <c r="E50" s="9"/>
      <c r="F50" s="9"/>
      <c r="G50" s="9"/>
      <c r="H50" s="9"/>
      <c r="I50" s="9"/>
      <c r="J50" s="9"/>
      <c r="K50" s="9"/>
      <c r="L50" s="10">
        <v>3999</v>
      </c>
      <c r="M50" s="10">
        <v>-667</v>
      </c>
      <c r="N50" s="7">
        <v>971</v>
      </c>
    </row>
    <row r="51" spans="1:14" x14ac:dyDescent="0.2">
      <c r="A51" s="3">
        <v>2071</v>
      </c>
      <c r="B51" s="11">
        <v>368190</v>
      </c>
      <c r="C51" s="12">
        <v>3323</v>
      </c>
      <c r="D51" s="12"/>
      <c r="E51" s="12"/>
      <c r="F51" s="12"/>
      <c r="G51" s="12"/>
      <c r="H51" s="12"/>
      <c r="I51" s="12"/>
      <c r="J51" s="12"/>
      <c r="K51" s="12"/>
      <c r="L51" s="13">
        <v>4017</v>
      </c>
      <c r="M51" s="13">
        <v>-694</v>
      </c>
      <c r="N51" s="4">
        <v>972</v>
      </c>
    </row>
    <row r="52" spans="1:14" x14ac:dyDescent="0.2">
      <c r="A52" s="3">
        <v>2072</v>
      </c>
      <c r="B52" s="11">
        <v>368441</v>
      </c>
      <c r="C52" s="12">
        <v>3314</v>
      </c>
      <c r="D52" s="12"/>
      <c r="E52" s="12"/>
      <c r="F52" s="12"/>
      <c r="G52" s="12"/>
      <c r="H52" s="12"/>
      <c r="I52" s="12"/>
      <c r="J52" s="12"/>
      <c r="K52" s="12"/>
      <c r="L52" s="13">
        <v>4037</v>
      </c>
      <c r="M52" s="13">
        <v>-722</v>
      </c>
      <c r="N52" s="4">
        <v>973</v>
      </c>
    </row>
    <row r="53" spans="1:14" x14ac:dyDescent="0.2">
      <c r="A53" s="3">
        <v>2073</v>
      </c>
      <c r="B53" s="11">
        <v>368663</v>
      </c>
      <c r="C53" s="12">
        <v>3305</v>
      </c>
      <c r="D53" s="12"/>
      <c r="E53" s="12"/>
      <c r="F53" s="12"/>
      <c r="G53" s="12"/>
      <c r="H53" s="12"/>
      <c r="I53" s="12"/>
      <c r="J53" s="12"/>
      <c r="K53" s="12"/>
      <c r="L53" s="13">
        <v>4056</v>
      </c>
      <c r="M53" s="13">
        <v>-751</v>
      </c>
      <c r="N53" s="4">
        <v>974</v>
      </c>
    </row>
    <row r="54" spans="1:14" x14ac:dyDescent="0.2">
      <c r="A54" s="3">
        <v>2074</v>
      </c>
      <c r="B54" s="11">
        <v>368856</v>
      </c>
      <c r="C54" s="12">
        <v>3295</v>
      </c>
      <c r="D54" s="12"/>
      <c r="E54" s="12"/>
      <c r="F54" s="12"/>
      <c r="G54" s="12"/>
      <c r="H54" s="12"/>
      <c r="I54" s="12"/>
      <c r="J54" s="12"/>
      <c r="K54" s="12"/>
      <c r="L54" s="13">
        <v>4077</v>
      </c>
      <c r="M54" s="13">
        <v>-781</v>
      </c>
      <c r="N54" s="4">
        <v>974</v>
      </c>
    </row>
    <row r="55" spans="1:14" x14ac:dyDescent="0.2">
      <c r="A55" s="6">
        <v>2075</v>
      </c>
      <c r="B55" s="8">
        <v>369018</v>
      </c>
      <c r="C55" s="9">
        <v>3286</v>
      </c>
      <c r="D55" s="9"/>
      <c r="E55" s="9"/>
      <c r="F55" s="9"/>
      <c r="G55" s="9"/>
      <c r="H55" s="9"/>
      <c r="I55" s="9"/>
      <c r="J55" s="9"/>
      <c r="K55" s="9"/>
      <c r="L55" s="10">
        <v>4098</v>
      </c>
      <c r="M55" s="10">
        <v>-812</v>
      </c>
      <c r="N55" s="7">
        <v>975</v>
      </c>
    </row>
    <row r="56" spans="1:14" x14ac:dyDescent="0.2">
      <c r="A56" s="3">
        <v>2076</v>
      </c>
      <c r="B56" s="11">
        <v>369150</v>
      </c>
      <c r="C56" s="12">
        <v>3276</v>
      </c>
      <c r="D56" s="12"/>
      <c r="E56" s="12"/>
      <c r="F56" s="12"/>
      <c r="G56" s="12"/>
      <c r="H56" s="12"/>
      <c r="I56" s="12"/>
      <c r="J56" s="12"/>
      <c r="K56" s="12"/>
      <c r="L56" s="13">
        <v>4119</v>
      </c>
      <c r="M56" s="13">
        <v>-844</v>
      </c>
      <c r="N56" s="4">
        <v>975</v>
      </c>
    </row>
    <row r="57" spans="1:14" x14ac:dyDescent="0.2">
      <c r="A57" s="3">
        <v>2077</v>
      </c>
      <c r="B57" s="11">
        <v>369250</v>
      </c>
      <c r="C57" s="12">
        <v>3266</v>
      </c>
      <c r="D57" s="12"/>
      <c r="E57" s="12"/>
      <c r="F57" s="12"/>
      <c r="G57" s="12"/>
      <c r="H57" s="12"/>
      <c r="I57" s="12"/>
      <c r="J57" s="12"/>
      <c r="K57" s="12"/>
      <c r="L57" s="13">
        <v>4142</v>
      </c>
      <c r="M57" s="13">
        <v>-875</v>
      </c>
      <c r="N57" s="4">
        <v>976</v>
      </c>
    </row>
    <row r="58" spans="1:14" x14ac:dyDescent="0.2">
      <c r="A58" s="3">
        <v>2078</v>
      </c>
      <c r="B58" s="11">
        <v>369319</v>
      </c>
      <c r="C58" s="12">
        <v>3257</v>
      </c>
      <c r="D58" s="12"/>
      <c r="E58" s="12"/>
      <c r="F58" s="12"/>
      <c r="G58" s="12"/>
      <c r="H58" s="12"/>
      <c r="I58" s="12"/>
      <c r="J58" s="12"/>
      <c r="K58" s="12"/>
      <c r="L58" s="13">
        <v>4164</v>
      </c>
      <c r="M58" s="13">
        <v>-907</v>
      </c>
      <c r="N58" s="4">
        <v>976</v>
      </c>
    </row>
    <row r="59" spans="1:14" x14ac:dyDescent="0.2">
      <c r="A59" s="3">
        <v>2079</v>
      </c>
      <c r="B59" s="11">
        <v>369356</v>
      </c>
      <c r="C59" s="12">
        <v>3247</v>
      </c>
      <c r="D59" s="12"/>
      <c r="E59" s="12"/>
      <c r="F59" s="12"/>
      <c r="G59" s="12"/>
      <c r="H59" s="12"/>
      <c r="I59" s="12"/>
      <c r="J59" s="12"/>
      <c r="K59" s="12"/>
      <c r="L59" s="13">
        <v>4186</v>
      </c>
      <c r="M59" s="13">
        <v>-939</v>
      </c>
      <c r="N59" s="4">
        <v>976</v>
      </c>
    </row>
    <row r="60" spans="1:14" x14ac:dyDescent="0.2">
      <c r="A60" s="6">
        <v>2080</v>
      </c>
      <c r="B60" s="8">
        <v>369363</v>
      </c>
      <c r="C60" s="9">
        <v>3239</v>
      </c>
      <c r="D60" s="9"/>
      <c r="E60" s="9"/>
      <c r="F60" s="9"/>
      <c r="G60" s="9"/>
      <c r="H60" s="9"/>
      <c r="I60" s="9"/>
      <c r="J60" s="9"/>
      <c r="K60" s="9"/>
      <c r="L60" s="10">
        <v>4208</v>
      </c>
      <c r="M60" s="10">
        <v>-969</v>
      </c>
      <c r="N60" s="7">
        <v>976</v>
      </c>
    </row>
    <row r="61" spans="1:14" x14ac:dyDescent="0.2">
      <c r="A61" s="3">
        <v>2081</v>
      </c>
      <c r="B61" s="11">
        <v>369340</v>
      </c>
      <c r="C61" s="12">
        <v>3230</v>
      </c>
      <c r="D61" s="12"/>
      <c r="E61" s="12"/>
      <c r="F61" s="12"/>
      <c r="G61" s="12"/>
      <c r="H61" s="12"/>
      <c r="I61" s="12"/>
      <c r="J61" s="12"/>
      <c r="K61" s="12"/>
      <c r="L61" s="13">
        <v>4229</v>
      </c>
      <c r="M61" s="13">
        <v>-998</v>
      </c>
      <c r="N61" s="4">
        <v>975</v>
      </c>
    </row>
    <row r="62" spans="1:14" x14ac:dyDescent="0.2">
      <c r="A62" s="3">
        <v>2082</v>
      </c>
      <c r="B62" s="11">
        <v>369289</v>
      </c>
      <c r="C62" s="12">
        <v>3222</v>
      </c>
      <c r="D62" s="12"/>
      <c r="E62" s="12"/>
      <c r="F62" s="12"/>
      <c r="G62" s="12"/>
      <c r="H62" s="12"/>
      <c r="I62" s="12"/>
      <c r="J62" s="12"/>
      <c r="K62" s="12"/>
      <c r="L62" s="13">
        <v>4248</v>
      </c>
      <c r="M62" s="13">
        <v>-1025</v>
      </c>
      <c r="N62" s="4">
        <v>975</v>
      </c>
    </row>
    <row r="63" spans="1:14" x14ac:dyDescent="0.2">
      <c r="A63" s="3">
        <v>2083</v>
      </c>
      <c r="B63" s="11">
        <v>369213</v>
      </c>
      <c r="C63" s="12">
        <v>3215</v>
      </c>
      <c r="D63" s="12"/>
      <c r="E63" s="12"/>
      <c r="F63" s="12"/>
      <c r="G63" s="12"/>
      <c r="H63" s="12"/>
      <c r="I63" s="12"/>
      <c r="J63" s="12"/>
      <c r="K63" s="12"/>
      <c r="L63" s="13">
        <v>4265</v>
      </c>
      <c r="M63" s="13">
        <v>-1050</v>
      </c>
      <c r="N63" s="4">
        <v>974</v>
      </c>
    </row>
    <row r="64" spans="1:14" x14ac:dyDescent="0.2">
      <c r="A64" s="3">
        <v>2084</v>
      </c>
      <c r="B64" s="11">
        <v>369114</v>
      </c>
      <c r="C64" s="12">
        <v>3208</v>
      </c>
      <c r="D64" s="12"/>
      <c r="E64" s="12"/>
      <c r="F64" s="12"/>
      <c r="G64" s="12"/>
      <c r="H64" s="12"/>
      <c r="I64" s="12"/>
      <c r="J64" s="12"/>
      <c r="K64" s="12"/>
      <c r="L64" s="13">
        <v>4281</v>
      </c>
      <c r="M64" s="13">
        <v>-1073</v>
      </c>
      <c r="N64" s="4">
        <v>973</v>
      </c>
    </row>
    <row r="65" spans="1:14" x14ac:dyDescent="0.2">
      <c r="A65" s="6">
        <v>2085</v>
      </c>
      <c r="B65" s="8">
        <v>368993</v>
      </c>
      <c r="C65" s="9">
        <v>3202</v>
      </c>
      <c r="D65" s="9"/>
      <c r="E65" s="9"/>
      <c r="F65" s="9"/>
      <c r="G65" s="9"/>
      <c r="H65" s="9"/>
      <c r="I65" s="9"/>
      <c r="J65" s="9"/>
      <c r="K65" s="9"/>
      <c r="L65" s="10">
        <v>4295</v>
      </c>
      <c r="M65" s="10">
        <v>-1093</v>
      </c>
      <c r="N65" s="7">
        <v>972</v>
      </c>
    </row>
    <row r="66" spans="1:14" x14ac:dyDescent="0.2">
      <c r="A66" s="3">
        <v>2086</v>
      </c>
      <c r="B66" s="11">
        <v>368852</v>
      </c>
      <c r="C66" s="12">
        <v>3196</v>
      </c>
      <c r="D66" s="12"/>
      <c r="E66" s="12"/>
      <c r="F66" s="12"/>
      <c r="G66" s="12"/>
      <c r="H66" s="12"/>
      <c r="I66" s="12"/>
      <c r="J66" s="12"/>
      <c r="K66" s="12"/>
      <c r="L66" s="13">
        <v>4308</v>
      </c>
      <c r="M66" s="13">
        <v>-1112</v>
      </c>
      <c r="N66" s="4">
        <v>971</v>
      </c>
    </row>
    <row r="67" spans="1:14" x14ac:dyDescent="0.2">
      <c r="A67" s="3">
        <v>2087</v>
      </c>
      <c r="B67" s="11">
        <v>368693</v>
      </c>
      <c r="C67" s="12">
        <v>3190</v>
      </c>
      <c r="D67" s="12"/>
      <c r="E67" s="12"/>
      <c r="F67" s="12"/>
      <c r="G67" s="12"/>
      <c r="H67" s="12"/>
      <c r="I67" s="12"/>
      <c r="J67" s="12"/>
      <c r="K67" s="12"/>
      <c r="L67" s="13">
        <v>4319</v>
      </c>
      <c r="M67" s="13">
        <v>-1129</v>
      </c>
      <c r="N67" s="4">
        <v>970</v>
      </c>
    </row>
    <row r="68" spans="1:14" x14ac:dyDescent="0.2">
      <c r="A68" s="3">
        <v>2088</v>
      </c>
      <c r="B68" s="11">
        <v>368518</v>
      </c>
      <c r="C68" s="12">
        <v>3185</v>
      </c>
      <c r="D68" s="12"/>
      <c r="E68" s="12"/>
      <c r="F68" s="12"/>
      <c r="G68" s="12"/>
      <c r="H68" s="12"/>
      <c r="I68" s="12"/>
      <c r="J68" s="12"/>
      <c r="K68" s="12"/>
      <c r="L68" s="13">
        <v>4330</v>
      </c>
      <c r="M68" s="13">
        <v>-1144</v>
      </c>
      <c r="N68" s="4">
        <v>968</v>
      </c>
    </row>
    <row r="69" spans="1:14" x14ac:dyDescent="0.2">
      <c r="A69" s="3">
        <v>2089</v>
      </c>
      <c r="B69" s="11">
        <v>368326</v>
      </c>
      <c r="C69" s="12">
        <v>3181</v>
      </c>
      <c r="D69" s="12"/>
      <c r="E69" s="12"/>
      <c r="F69" s="12"/>
      <c r="G69" s="12"/>
      <c r="H69" s="12"/>
      <c r="I69" s="12"/>
      <c r="J69" s="12"/>
      <c r="K69" s="12"/>
      <c r="L69" s="13">
        <v>4339</v>
      </c>
      <c r="M69" s="13">
        <v>-1158</v>
      </c>
      <c r="N69" s="4">
        <v>967</v>
      </c>
    </row>
    <row r="70" spans="1:14" x14ac:dyDescent="0.2">
      <c r="A70" s="6">
        <v>2090</v>
      </c>
      <c r="B70" s="8">
        <v>368120</v>
      </c>
      <c r="C70" s="9">
        <v>3176</v>
      </c>
      <c r="D70" s="9"/>
      <c r="E70" s="9"/>
      <c r="F70" s="9"/>
      <c r="G70" s="9"/>
      <c r="H70" s="9"/>
      <c r="I70" s="9"/>
      <c r="J70" s="9"/>
      <c r="K70" s="9"/>
      <c r="L70" s="10">
        <v>4348</v>
      </c>
      <c r="M70" s="10">
        <v>-1171</v>
      </c>
      <c r="N70" s="7">
        <v>965</v>
      </c>
    </row>
    <row r="71" spans="1:14" x14ac:dyDescent="0.2">
      <c r="A71" s="3">
        <v>2091</v>
      </c>
      <c r="B71" s="11">
        <v>367901</v>
      </c>
      <c r="C71" s="12">
        <v>3172</v>
      </c>
      <c r="D71" s="12"/>
      <c r="E71" s="12"/>
      <c r="F71" s="12"/>
      <c r="G71" s="12"/>
      <c r="H71" s="12"/>
      <c r="I71" s="12"/>
      <c r="J71" s="12"/>
      <c r="K71" s="12"/>
      <c r="L71" s="13">
        <v>4355</v>
      </c>
      <c r="M71" s="13">
        <v>-1183</v>
      </c>
      <c r="N71" s="4">
        <v>964</v>
      </c>
    </row>
    <row r="72" spans="1:14" x14ac:dyDescent="0.2">
      <c r="A72" s="3">
        <v>2092</v>
      </c>
      <c r="B72" s="11">
        <v>367670</v>
      </c>
      <c r="C72" s="12">
        <v>3167</v>
      </c>
      <c r="D72" s="12"/>
      <c r="E72" s="12"/>
      <c r="F72" s="12"/>
      <c r="G72" s="12"/>
      <c r="H72" s="12"/>
      <c r="I72" s="12"/>
      <c r="J72" s="12"/>
      <c r="K72" s="12"/>
      <c r="L72" s="13">
        <v>4360</v>
      </c>
      <c r="M72" s="13">
        <v>-1193</v>
      </c>
      <c r="N72" s="4">
        <v>962</v>
      </c>
    </row>
    <row r="73" spans="1:14" x14ac:dyDescent="0.2">
      <c r="A73" s="3">
        <v>2093</v>
      </c>
      <c r="B73" s="11">
        <v>367429</v>
      </c>
      <c r="C73" s="12">
        <v>3163</v>
      </c>
      <c r="D73" s="12"/>
      <c r="E73" s="12"/>
      <c r="F73" s="12"/>
      <c r="G73" s="12"/>
      <c r="H73" s="12"/>
      <c r="I73" s="12"/>
      <c r="J73" s="12"/>
      <c r="K73" s="12"/>
      <c r="L73" s="13">
        <v>4364</v>
      </c>
      <c r="M73" s="13">
        <v>-1201</v>
      </c>
      <c r="N73" s="4">
        <v>960</v>
      </c>
    </row>
    <row r="74" spans="1:14" x14ac:dyDescent="0.2">
      <c r="A74" s="3">
        <v>2094</v>
      </c>
      <c r="B74" s="11">
        <v>367179</v>
      </c>
      <c r="C74" s="12">
        <v>3158</v>
      </c>
      <c r="D74" s="12"/>
      <c r="E74" s="12"/>
      <c r="F74" s="12"/>
      <c r="G74" s="12"/>
      <c r="H74" s="12"/>
      <c r="I74" s="12"/>
      <c r="J74" s="12"/>
      <c r="K74" s="12"/>
      <c r="L74" s="13">
        <v>4366</v>
      </c>
      <c r="M74" s="13">
        <v>-1207</v>
      </c>
      <c r="N74" s="4">
        <v>958</v>
      </c>
    </row>
    <row r="75" spans="1:14" x14ac:dyDescent="0.2">
      <c r="A75" s="6">
        <v>2095</v>
      </c>
      <c r="B75" s="8">
        <v>366923</v>
      </c>
      <c r="C75" s="9">
        <v>3154</v>
      </c>
      <c r="D75" s="9"/>
      <c r="E75" s="9"/>
      <c r="F75" s="9"/>
      <c r="G75" s="9"/>
      <c r="H75" s="9"/>
      <c r="I75" s="9"/>
      <c r="J75" s="9"/>
      <c r="K75" s="9"/>
      <c r="L75" s="10">
        <v>4366</v>
      </c>
      <c r="M75" s="10">
        <v>-1212</v>
      </c>
      <c r="N75" s="7">
        <v>956</v>
      </c>
    </row>
    <row r="76" spans="1:14" x14ac:dyDescent="0.2">
      <c r="A76" s="3">
        <v>2096</v>
      </c>
      <c r="B76" s="11">
        <v>366661</v>
      </c>
      <c r="C76" s="12">
        <v>3149</v>
      </c>
      <c r="D76" s="12"/>
      <c r="E76" s="12"/>
      <c r="F76" s="12"/>
      <c r="G76" s="12"/>
      <c r="H76" s="12"/>
      <c r="I76" s="12"/>
      <c r="J76" s="12"/>
      <c r="K76" s="12"/>
      <c r="L76" s="13">
        <v>4365</v>
      </c>
      <c r="M76" s="13">
        <v>-1216</v>
      </c>
      <c r="N76" s="4">
        <v>954</v>
      </c>
    </row>
    <row r="77" spans="1:14" x14ac:dyDescent="0.2">
      <c r="A77" s="3">
        <v>2097</v>
      </c>
      <c r="B77" s="11">
        <v>366393</v>
      </c>
      <c r="C77" s="12">
        <v>3143</v>
      </c>
      <c r="D77" s="12"/>
      <c r="E77" s="12"/>
      <c r="F77" s="12"/>
      <c r="G77" s="12"/>
      <c r="H77" s="12"/>
      <c r="I77" s="12"/>
      <c r="J77" s="12"/>
      <c r="K77" s="12"/>
      <c r="L77" s="13">
        <v>4363</v>
      </c>
      <c r="M77" s="13">
        <v>-1219</v>
      </c>
      <c r="N77" s="4">
        <v>951</v>
      </c>
    </row>
    <row r="78" spans="1:14" x14ac:dyDescent="0.2">
      <c r="A78" s="3">
        <v>2098</v>
      </c>
      <c r="B78" s="11">
        <v>366120</v>
      </c>
      <c r="C78" s="12">
        <v>3138</v>
      </c>
      <c r="D78" s="12"/>
      <c r="E78" s="12"/>
      <c r="F78" s="12"/>
      <c r="G78" s="12"/>
      <c r="H78" s="12"/>
      <c r="I78" s="12"/>
      <c r="J78" s="12"/>
      <c r="K78" s="12"/>
      <c r="L78" s="13">
        <v>4360</v>
      </c>
      <c r="M78" s="13">
        <v>-1222</v>
      </c>
      <c r="N78" s="4">
        <v>949</v>
      </c>
    </row>
    <row r="79" spans="1:14" x14ac:dyDescent="0.2">
      <c r="A79" s="3">
        <v>2099</v>
      </c>
      <c r="B79" s="11">
        <v>365841</v>
      </c>
      <c r="C79" s="12">
        <v>3132</v>
      </c>
      <c r="D79" s="12"/>
      <c r="E79" s="12"/>
      <c r="F79" s="12"/>
      <c r="G79" s="12"/>
      <c r="H79" s="12"/>
      <c r="I79" s="12"/>
      <c r="J79" s="12"/>
      <c r="K79" s="12"/>
      <c r="L79" s="13">
        <v>4356</v>
      </c>
      <c r="M79" s="13">
        <v>-1225</v>
      </c>
      <c r="N79" s="4">
        <v>946</v>
      </c>
    </row>
    <row r="80" spans="1:14" x14ac:dyDescent="0.2">
      <c r="A80" s="19">
        <v>2100</v>
      </c>
      <c r="B80" s="20">
        <v>365558</v>
      </c>
      <c r="C80" s="21">
        <v>3125</v>
      </c>
      <c r="D80" s="21"/>
      <c r="E80" s="21"/>
      <c r="F80" s="21"/>
      <c r="G80" s="21"/>
      <c r="H80" s="21"/>
      <c r="I80" s="21"/>
      <c r="J80" s="21"/>
      <c r="K80" s="21"/>
      <c r="L80" s="23">
        <v>4352</v>
      </c>
      <c r="M80" s="23">
        <v>-1227</v>
      </c>
      <c r="N80" s="24">
        <v>944</v>
      </c>
    </row>
    <row r="81" spans="1:14" x14ac:dyDescent="0.2">
      <c r="A81" s="42" t="s">
        <v>13</v>
      </c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4"/>
    </row>
    <row r="82" spans="1:14" x14ac:dyDescent="0.2">
      <c r="A82" s="45" t="s">
        <v>14</v>
      </c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7"/>
    </row>
    <row r="83" spans="1:14" x14ac:dyDescent="0.2">
      <c r="A83" s="45" t="s">
        <v>15</v>
      </c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7"/>
    </row>
    <row r="84" spans="1:14" x14ac:dyDescent="0.2">
      <c r="A84" s="45" t="s">
        <v>16</v>
      </c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7"/>
    </row>
    <row r="85" spans="1:14" x14ac:dyDescent="0.2">
      <c r="A85" s="27" t="s">
        <v>17</v>
      </c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9"/>
    </row>
    <row r="86" spans="1:14" x14ac:dyDescent="0.2">
      <c r="A86" s="48" t="s">
        <v>18</v>
      </c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50"/>
    </row>
    <row r="87" spans="1:14" x14ac:dyDescent="0.2">
      <c r="A87" s="30" t="s">
        <v>19</v>
      </c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2"/>
    </row>
    <row r="88" spans="1:14" x14ac:dyDescent="0.2">
      <c r="A88" s="33" t="s">
        <v>20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6"/>
    </row>
  </sheetData>
  <mergeCells count="5">
    <mergeCell ref="A81:N81"/>
    <mergeCell ref="A82:N82"/>
    <mergeCell ref="A83:N83"/>
    <mergeCell ref="A84:N84"/>
    <mergeCell ref="A86:N8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F35C-4101-3B43-8644-B6AA11358B25}">
  <dimension ref="A1:S88"/>
  <sheetViews>
    <sheetView topLeftCell="F1" zoomScale="200" zoomScaleNormal="200" workbookViewId="0">
      <selection activeCell="J17" sqref="J17"/>
    </sheetView>
  </sheetViews>
  <sheetFormatPr baseColWidth="10" defaultRowHeight="15" x14ac:dyDescent="0.2"/>
  <cols>
    <col min="4" max="4" width="21.5" bestFit="1" customWidth="1"/>
    <col min="5" max="5" width="22.5" bestFit="1" customWidth="1"/>
    <col min="6" max="10" width="22.5" customWidth="1"/>
    <col min="11" max="12" width="22.5" bestFit="1" customWidth="1"/>
    <col min="14" max="14" width="27.5" bestFit="1" customWidth="1"/>
    <col min="15" max="15" width="23.6640625" bestFit="1" customWidth="1"/>
  </cols>
  <sheetData>
    <row r="1" spans="1:19" ht="28" x14ac:dyDescent="0.2">
      <c r="A1" s="14" t="s">
        <v>4</v>
      </c>
      <c r="B1" s="14" t="s">
        <v>5</v>
      </c>
      <c r="C1" s="14" t="s">
        <v>11</v>
      </c>
      <c r="D1" s="14" t="s">
        <v>22</v>
      </c>
      <c r="E1" s="14" t="s">
        <v>24</v>
      </c>
      <c r="F1" s="14" t="s">
        <v>30</v>
      </c>
      <c r="G1" s="14" t="s">
        <v>28</v>
      </c>
      <c r="H1" s="14" t="s">
        <v>27</v>
      </c>
      <c r="I1" s="14" t="s">
        <v>26</v>
      </c>
      <c r="J1" s="14" t="s">
        <v>29</v>
      </c>
      <c r="K1" s="14" t="s">
        <v>24</v>
      </c>
      <c r="L1" s="14" t="s">
        <v>25</v>
      </c>
      <c r="M1" s="14" t="s">
        <v>12</v>
      </c>
      <c r="N1" s="14" t="s">
        <v>9</v>
      </c>
      <c r="O1" s="14" t="s">
        <v>21</v>
      </c>
      <c r="P1" s="14"/>
      <c r="Q1" s="14"/>
      <c r="R1" s="14"/>
      <c r="S1" s="14"/>
    </row>
    <row r="2" spans="1:19" x14ac:dyDescent="0.2">
      <c r="A2" s="3">
        <v>2022</v>
      </c>
      <c r="B2" s="11">
        <v>333288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  <c r="N2" s="13"/>
      <c r="O2" s="4"/>
    </row>
    <row r="3" spans="1:19" x14ac:dyDescent="0.2">
      <c r="A3" s="3">
        <v>2023</v>
      </c>
      <c r="B3" s="11">
        <v>334906</v>
      </c>
      <c r="C3" s="12">
        <v>3627</v>
      </c>
      <c r="D3" s="12"/>
      <c r="E3" s="12"/>
      <c r="F3" s="12"/>
      <c r="G3" s="12"/>
      <c r="H3" s="12"/>
      <c r="I3" s="12"/>
      <c r="J3" s="12"/>
      <c r="K3" s="12"/>
      <c r="L3" s="12"/>
      <c r="M3" s="13">
        <v>2862</v>
      </c>
      <c r="N3" s="13">
        <v>766</v>
      </c>
      <c r="O3" s="4">
        <v>853</v>
      </c>
    </row>
    <row r="4" spans="1:19" x14ac:dyDescent="0.2">
      <c r="A4" s="3">
        <v>2024</v>
      </c>
      <c r="B4" s="11">
        <v>336482</v>
      </c>
      <c r="C4" s="12">
        <v>3632</v>
      </c>
      <c r="D4" s="12"/>
      <c r="E4" s="12"/>
      <c r="F4" s="12"/>
      <c r="G4" s="12"/>
      <c r="H4" s="12"/>
      <c r="I4" s="12"/>
      <c r="J4" s="12"/>
      <c r="K4" s="12"/>
      <c r="L4" s="12"/>
      <c r="M4" s="13">
        <v>2912</v>
      </c>
      <c r="N4" s="13">
        <v>721</v>
      </c>
      <c r="O4" s="4">
        <v>855</v>
      </c>
    </row>
    <row r="5" spans="1:19" x14ac:dyDescent="0.2">
      <c r="A5" s="6">
        <v>2025</v>
      </c>
      <c r="B5" s="8">
        <v>338016</v>
      </c>
      <c r="C5" s="9">
        <v>3637</v>
      </c>
      <c r="D5" s="9">
        <f>(C5*1000)*500/1000000</f>
        <v>1818.5</v>
      </c>
      <c r="E5" s="9">
        <f>(C5*1000)*2000/1000000</f>
        <v>7274</v>
      </c>
      <c r="F5" s="9">
        <f>(C5*1000)*1200/1000000</f>
        <v>4364.3999999999996</v>
      </c>
      <c r="G5" s="9">
        <v>35117</v>
      </c>
      <c r="H5" s="9">
        <v>1</v>
      </c>
      <c r="I5" s="9">
        <f>F5/(1+0.048)^(H5-1)</f>
        <v>4364.3999999999996</v>
      </c>
      <c r="J5" s="9">
        <f>G5/(1+0.048)^(H5-1)</f>
        <v>35117</v>
      </c>
      <c r="K5" s="9">
        <f>(C5*1000)*2000/1000000</f>
        <v>7274</v>
      </c>
      <c r="L5" s="9">
        <f>(C5*1000)*3000/1000000</f>
        <v>10911</v>
      </c>
      <c r="M5" s="10">
        <v>2960</v>
      </c>
      <c r="N5" s="10">
        <v>676</v>
      </c>
      <c r="O5" s="7">
        <v>858</v>
      </c>
    </row>
    <row r="6" spans="1:19" x14ac:dyDescent="0.2">
      <c r="A6" s="3">
        <v>2026</v>
      </c>
      <c r="B6" s="11">
        <v>339513</v>
      </c>
      <c r="C6" s="12">
        <v>3641</v>
      </c>
      <c r="D6" s="12">
        <f t="shared" ref="D6:D14" si="0">(C6*1000)*500/1000000</f>
        <v>1820.5</v>
      </c>
      <c r="E6" s="9">
        <f t="shared" ref="E6:E14" si="1">(C6*1000)*2000/1000000</f>
        <v>7282</v>
      </c>
      <c r="F6" s="9">
        <f t="shared" ref="F6:F14" si="2">(C6*1000)*1200/1000000</f>
        <v>4369.2</v>
      </c>
      <c r="G6" s="12">
        <v>35231</v>
      </c>
      <c r="H6" s="12">
        <v>2</v>
      </c>
      <c r="I6" s="9">
        <f t="shared" ref="I6:I14" si="3">F6/(1+0.048)^(H6-1)</f>
        <v>4169.0839694656488</v>
      </c>
      <c r="J6" s="9">
        <f t="shared" ref="J6:J14" si="4">G6/(1+0.048)^(H6-1)</f>
        <v>33617.366412213742</v>
      </c>
      <c r="K6" s="12">
        <f t="shared" ref="K6:K14" si="5">(C6*1000)*2000/1000000</f>
        <v>7282</v>
      </c>
      <c r="L6" s="12">
        <f t="shared" ref="L6:L14" si="6">(C6*1000)*3000/1000000</f>
        <v>10923</v>
      </c>
      <c r="M6" s="13">
        <v>3009</v>
      </c>
      <c r="N6" s="13">
        <v>632</v>
      </c>
      <c r="O6" s="4">
        <v>865</v>
      </c>
    </row>
    <row r="7" spans="1:19" x14ac:dyDescent="0.2">
      <c r="A7" s="3">
        <v>2027</v>
      </c>
      <c r="B7" s="11">
        <v>340970</v>
      </c>
      <c r="C7" s="12">
        <v>3645</v>
      </c>
      <c r="D7" s="12">
        <f t="shared" si="0"/>
        <v>1822.5</v>
      </c>
      <c r="E7" s="9">
        <f t="shared" si="1"/>
        <v>7290</v>
      </c>
      <c r="F7" s="9">
        <f t="shared" si="2"/>
        <v>4374</v>
      </c>
      <c r="G7" s="12">
        <v>35189</v>
      </c>
      <c r="H7" s="9">
        <v>3</v>
      </c>
      <c r="I7" s="9">
        <f t="shared" si="3"/>
        <v>3982.5039333372174</v>
      </c>
      <c r="J7" s="9">
        <f t="shared" si="4"/>
        <v>32039.398927801405</v>
      </c>
      <c r="K7" s="12">
        <f t="shared" si="5"/>
        <v>7290</v>
      </c>
      <c r="L7" s="12">
        <f t="shared" si="6"/>
        <v>10935</v>
      </c>
      <c r="M7" s="13">
        <v>3058</v>
      </c>
      <c r="N7" s="13">
        <v>587</v>
      </c>
      <c r="O7" s="4">
        <v>871</v>
      </c>
    </row>
    <row r="8" spans="1:19" x14ac:dyDescent="0.2">
      <c r="A8" s="3">
        <v>2028</v>
      </c>
      <c r="B8" s="11">
        <v>342385</v>
      </c>
      <c r="C8" s="12">
        <v>3648</v>
      </c>
      <c r="D8" s="12">
        <f t="shared" si="0"/>
        <v>1824</v>
      </c>
      <c r="E8" s="9">
        <f t="shared" si="1"/>
        <v>7296</v>
      </c>
      <c r="F8" s="9">
        <f t="shared" si="2"/>
        <v>4377.6000000000004</v>
      </c>
      <c r="G8" s="12">
        <v>35229</v>
      </c>
      <c r="H8" s="12">
        <v>4</v>
      </c>
      <c r="I8" s="9">
        <f t="shared" si="3"/>
        <v>3803.2268266720521</v>
      </c>
      <c r="J8" s="9">
        <f t="shared" si="4"/>
        <v>30606.697248910295</v>
      </c>
      <c r="K8" s="12">
        <f t="shared" si="5"/>
        <v>7296</v>
      </c>
      <c r="L8" s="12">
        <f t="shared" si="6"/>
        <v>10944</v>
      </c>
      <c r="M8" s="13">
        <v>3108</v>
      </c>
      <c r="N8" s="13">
        <v>540</v>
      </c>
      <c r="O8" s="4">
        <v>874</v>
      </c>
    </row>
    <row r="9" spans="1:19" x14ac:dyDescent="0.2">
      <c r="A9" s="3">
        <v>2029</v>
      </c>
      <c r="B9" s="11">
        <v>343754</v>
      </c>
      <c r="C9" s="12">
        <v>3651</v>
      </c>
      <c r="D9" s="12">
        <f t="shared" si="0"/>
        <v>1825.5</v>
      </c>
      <c r="E9" s="9">
        <f t="shared" si="1"/>
        <v>7302</v>
      </c>
      <c r="F9" s="9">
        <f t="shared" si="2"/>
        <v>4381.2</v>
      </c>
      <c r="G9" s="12">
        <v>35253</v>
      </c>
      <c r="H9" s="9">
        <v>5</v>
      </c>
      <c r="I9" s="9">
        <f t="shared" si="3"/>
        <v>3632.0176338858832</v>
      </c>
      <c r="J9" s="9">
        <f t="shared" si="4"/>
        <v>29224.759802652025</v>
      </c>
      <c r="K9" s="12">
        <f t="shared" si="5"/>
        <v>7302</v>
      </c>
      <c r="L9" s="12">
        <f t="shared" si="6"/>
        <v>10953</v>
      </c>
      <c r="M9" s="13">
        <v>3160</v>
      </c>
      <c r="N9" s="13">
        <v>491</v>
      </c>
      <c r="O9" s="4">
        <v>878</v>
      </c>
    </row>
    <row r="10" spans="1:19" x14ac:dyDescent="0.2">
      <c r="A10" s="6">
        <v>2030</v>
      </c>
      <c r="B10" s="8">
        <v>345074</v>
      </c>
      <c r="C10" s="9">
        <v>3653</v>
      </c>
      <c r="D10" s="9">
        <f t="shared" si="0"/>
        <v>1826.5</v>
      </c>
      <c r="E10" s="9">
        <f t="shared" si="1"/>
        <v>7306</v>
      </c>
      <c r="F10" s="9">
        <f t="shared" si="2"/>
        <v>4383.6000000000004</v>
      </c>
      <c r="G10" s="9">
        <v>35213</v>
      </c>
      <c r="H10" s="12">
        <v>6</v>
      </c>
      <c r="I10" s="9">
        <f t="shared" si="3"/>
        <v>3467.5641559525502</v>
      </c>
      <c r="J10" s="9">
        <f t="shared" si="4"/>
        <v>27854.579939674499</v>
      </c>
      <c r="K10" s="9">
        <f t="shared" si="5"/>
        <v>7306</v>
      </c>
      <c r="L10" s="9">
        <f t="shared" si="6"/>
        <v>10959</v>
      </c>
      <c r="M10" s="10">
        <v>3212</v>
      </c>
      <c r="N10" s="10">
        <v>441</v>
      </c>
      <c r="O10" s="7">
        <v>879</v>
      </c>
    </row>
    <row r="11" spans="1:19" x14ac:dyDescent="0.2">
      <c r="A11" s="3">
        <v>2031</v>
      </c>
      <c r="B11" s="11">
        <v>346339</v>
      </c>
      <c r="C11" s="12">
        <v>3654</v>
      </c>
      <c r="D11" s="12">
        <f t="shared" si="0"/>
        <v>1827</v>
      </c>
      <c r="E11" s="9">
        <f t="shared" si="1"/>
        <v>7308</v>
      </c>
      <c r="F11" s="9">
        <f t="shared" si="2"/>
        <v>4384.8</v>
      </c>
      <c r="G11" s="12">
        <v>35227</v>
      </c>
      <c r="H11" s="9">
        <v>7</v>
      </c>
      <c r="I11" s="9">
        <f t="shared" si="3"/>
        <v>3309.6501844794034</v>
      </c>
      <c r="J11" s="9">
        <f t="shared" si="4"/>
        <v>26589.364862401006</v>
      </c>
      <c r="K11" s="12">
        <f t="shared" si="5"/>
        <v>7308</v>
      </c>
      <c r="L11" s="12">
        <f t="shared" si="6"/>
        <v>10962</v>
      </c>
      <c r="M11" s="13">
        <v>3265</v>
      </c>
      <c r="N11" s="13">
        <v>389</v>
      </c>
      <c r="O11" s="4">
        <v>877</v>
      </c>
    </row>
    <row r="12" spans="1:19" x14ac:dyDescent="0.2">
      <c r="A12" s="3">
        <v>2032</v>
      </c>
      <c r="B12" s="11">
        <v>347545</v>
      </c>
      <c r="C12" s="12">
        <v>3654</v>
      </c>
      <c r="D12" s="12">
        <f t="shared" si="0"/>
        <v>1827</v>
      </c>
      <c r="E12" s="9">
        <f t="shared" si="1"/>
        <v>7308</v>
      </c>
      <c r="F12" s="9">
        <f t="shared" si="2"/>
        <v>4384.8</v>
      </c>
      <c r="G12" s="12">
        <v>35227</v>
      </c>
      <c r="H12" s="12">
        <v>8</v>
      </c>
      <c r="I12" s="9">
        <f t="shared" si="3"/>
        <v>3158.0631531292015</v>
      </c>
      <c r="J12" s="9">
        <f t="shared" si="4"/>
        <v>25371.531357252868</v>
      </c>
      <c r="K12" s="12">
        <f t="shared" si="5"/>
        <v>7308</v>
      </c>
      <c r="L12" s="12">
        <f t="shared" si="6"/>
        <v>10962</v>
      </c>
      <c r="M12" s="13">
        <v>3319</v>
      </c>
      <c r="N12" s="13">
        <v>336</v>
      </c>
      <c r="O12" s="4">
        <v>870</v>
      </c>
    </row>
    <row r="13" spans="1:19" x14ac:dyDescent="0.2">
      <c r="A13" s="3">
        <v>2033</v>
      </c>
      <c r="B13" s="11">
        <v>348702</v>
      </c>
      <c r="C13" s="12">
        <v>3653</v>
      </c>
      <c r="D13" s="12">
        <f t="shared" si="0"/>
        <v>1826.5</v>
      </c>
      <c r="E13" s="9">
        <f t="shared" si="1"/>
        <v>7306</v>
      </c>
      <c r="F13" s="9">
        <f t="shared" si="2"/>
        <v>4383.6000000000004</v>
      </c>
      <c r="G13" s="12">
        <v>35213</v>
      </c>
      <c r="H13" s="9">
        <v>9</v>
      </c>
      <c r="I13" s="9">
        <f t="shared" si="3"/>
        <v>3012.59434875849</v>
      </c>
      <c r="J13" s="9">
        <f t="shared" si="4"/>
        <v>24199.855096914111</v>
      </c>
      <c r="K13" s="12">
        <f t="shared" si="5"/>
        <v>7306</v>
      </c>
      <c r="L13" s="12">
        <f t="shared" si="6"/>
        <v>10959</v>
      </c>
      <c r="M13" s="13">
        <v>3373</v>
      </c>
      <c r="N13" s="13">
        <v>280</v>
      </c>
      <c r="O13" s="4">
        <v>876</v>
      </c>
    </row>
    <row r="14" spans="1:19" x14ac:dyDescent="0.2">
      <c r="A14" s="3">
        <v>2034</v>
      </c>
      <c r="B14" s="11">
        <v>349808</v>
      </c>
      <c r="C14" s="12">
        <v>3650</v>
      </c>
      <c r="D14" s="12">
        <f t="shared" si="0"/>
        <v>1825</v>
      </c>
      <c r="E14" s="9">
        <f t="shared" si="1"/>
        <v>7300</v>
      </c>
      <c r="F14" s="9">
        <f t="shared" si="2"/>
        <v>4380</v>
      </c>
      <c r="G14" s="12">
        <v>35174</v>
      </c>
      <c r="H14" s="12">
        <v>10</v>
      </c>
      <c r="I14" s="9">
        <f t="shared" si="3"/>
        <v>2872.2521729939858</v>
      </c>
      <c r="J14" s="9">
        <f t="shared" si="4"/>
        <v>23065.889939016084</v>
      </c>
      <c r="K14" s="12">
        <f t="shared" si="5"/>
        <v>7300</v>
      </c>
      <c r="L14" s="12">
        <f t="shared" si="6"/>
        <v>10950</v>
      </c>
      <c r="M14" s="13">
        <v>3426</v>
      </c>
      <c r="N14" s="13">
        <v>224</v>
      </c>
      <c r="O14" s="4">
        <v>882</v>
      </c>
    </row>
    <row r="15" spans="1:19" x14ac:dyDescent="0.2">
      <c r="A15" s="6">
        <v>2035</v>
      </c>
      <c r="B15" s="8">
        <v>350861</v>
      </c>
      <c r="C15" s="9">
        <v>3645</v>
      </c>
      <c r="D15" s="9"/>
      <c r="E15" s="9"/>
      <c r="F15" s="9">
        <f>SUM(F5:F14)</f>
        <v>43783.199999999997</v>
      </c>
      <c r="G15" s="9"/>
      <c r="H15" s="9"/>
      <c r="I15" s="9">
        <f>SUM(I5:I14)</f>
        <v>35771.356378674427</v>
      </c>
      <c r="J15" s="9">
        <f>SUM(J5:J14)</f>
        <v>287686.44358683605</v>
      </c>
      <c r="K15" s="9"/>
      <c r="L15" s="9"/>
      <c r="M15" s="10">
        <v>3480</v>
      </c>
      <c r="N15" s="10">
        <v>166</v>
      </c>
      <c r="O15" s="7">
        <v>888</v>
      </c>
    </row>
    <row r="16" spans="1:19" x14ac:dyDescent="0.2">
      <c r="A16" s="3">
        <v>2036</v>
      </c>
      <c r="B16" s="11">
        <v>351861</v>
      </c>
      <c r="C16" s="12">
        <v>3639</v>
      </c>
      <c r="D16" s="12"/>
      <c r="E16" s="12"/>
      <c r="F16" s="12"/>
      <c r="G16" s="12"/>
      <c r="H16" s="12"/>
      <c r="I16" s="12"/>
      <c r="J16" s="34">
        <f>J15-I15</f>
        <v>251915.08720816163</v>
      </c>
      <c r="K16" s="12"/>
      <c r="L16" s="12"/>
      <c r="M16" s="13">
        <v>3532</v>
      </c>
      <c r="N16" s="13">
        <v>107</v>
      </c>
      <c r="O16" s="4">
        <v>893</v>
      </c>
    </row>
    <row r="17" spans="1:15" x14ac:dyDescent="0.2">
      <c r="A17" s="3">
        <v>2037</v>
      </c>
      <c r="B17" s="11">
        <v>352806</v>
      </c>
      <c r="C17" s="12">
        <v>3630</v>
      </c>
      <c r="D17" s="12"/>
      <c r="E17" s="12"/>
      <c r="F17" s="12"/>
      <c r="G17" s="12"/>
      <c r="H17" s="12"/>
      <c r="I17" s="12"/>
      <c r="J17" s="34">
        <f>J15-F15</f>
        <v>243903.24358683603</v>
      </c>
      <c r="K17" s="12"/>
      <c r="L17" s="12"/>
      <c r="M17" s="13">
        <v>3583</v>
      </c>
      <c r="N17" s="13">
        <v>47</v>
      </c>
      <c r="O17" s="4">
        <v>898</v>
      </c>
    </row>
    <row r="18" spans="1:15" x14ac:dyDescent="0.2">
      <c r="A18" s="3">
        <v>2038</v>
      </c>
      <c r="B18" s="11">
        <v>353696</v>
      </c>
      <c r="C18" s="12">
        <v>3619</v>
      </c>
      <c r="D18" s="12"/>
      <c r="E18" s="12"/>
      <c r="F18" s="12"/>
      <c r="G18" s="12"/>
      <c r="H18" s="12"/>
      <c r="I18" s="12"/>
      <c r="J18" s="12"/>
      <c r="K18" s="12"/>
      <c r="L18" s="12"/>
      <c r="M18" s="13">
        <v>3633</v>
      </c>
      <c r="N18" s="13">
        <v>-13</v>
      </c>
      <c r="O18" s="4">
        <v>903</v>
      </c>
    </row>
    <row r="19" spans="1:15" x14ac:dyDescent="0.2">
      <c r="A19" s="3">
        <v>2039</v>
      </c>
      <c r="B19" s="11">
        <v>354530</v>
      </c>
      <c r="C19" s="12">
        <v>3607</v>
      </c>
      <c r="D19" s="12"/>
      <c r="E19" s="12"/>
      <c r="F19" s="12"/>
      <c r="G19" s="12"/>
      <c r="H19" s="12"/>
      <c r="I19" s="12"/>
      <c r="J19" s="12"/>
      <c r="K19" s="12"/>
      <c r="L19" s="12"/>
      <c r="M19" s="13">
        <v>3680</v>
      </c>
      <c r="N19" s="13">
        <v>-73</v>
      </c>
      <c r="O19" s="4">
        <v>908</v>
      </c>
    </row>
    <row r="20" spans="1:15" x14ac:dyDescent="0.2">
      <c r="A20" s="6">
        <v>2040</v>
      </c>
      <c r="B20" s="8">
        <v>355309</v>
      </c>
      <c r="C20" s="9">
        <v>3592</v>
      </c>
      <c r="D20" s="9"/>
      <c r="E20" s="9"/>
      <c r="F20" s="9"/>
      <c r="G20" s="9"/>
      <c r="H20" s="9"/>
      <c r="I20" s="9"/>
      <c r="J20" s="9"/>
      <c r="K20" s="9"/>
      <c r="L20" s="9"/>
      <c r="M20" s="10">
        <v>3725</v>
      </c>
      <c r="N20" s="10">
        <v>-133</v>
      </c>
      <c r="O20" s="7">
        <v>912</v>
      </c>
    </row>
    <row r="21" spans="1:15" x14ac:dyDescent="0.2">
      <c r="A21" s="3">
        <v>2041</v>
      </c>
      <c r="B21" s="11">
        <v>356034</v>
      </c>
      <c r="C21" s="12">
        <v>3576</v>
      </c>
      <c r="D21" s="12"/>
      <c r="E21" s="12"/>
      <c r="F21" s="12"/>
      <c r="G21" s="12"/>
      <c r="H21" s="12"/>
      <c r="I21" s="12"/>
      <c r="J21" s="12"/>
      <c r="K21" s="12"/>
      <c r="L21" s="12"/>
      <c r="M21" s="13">
        <v>3767</v>
      </c>
      <c r="N21" s="13">
        <v>-191</v>
      </c>
      <c r="O21" s="4">
        <v>916</v>
      </c>
    </row>
    <row r="22" spans="1:15" x14ac:dyDescent="0.2">
      <c r="A22" s="3">
        <v>2042</v>
      </c>
      <c r="B22" s="11">
        <v>356705</v>
      </c>
      <c r="C22" s="12">
        <v>3559</v>
      </c>
      <c r="D22" s="12"/>
      <c r="E22" s="12"/>
      <c r="F22" s="12"/>
      <c r="G22" s="12"/>
      <c r="H22" s="12"/>
      <c r="I22" s="12"/>
      <c r="J22" s="12"/>
      <c r="K22" s="12"/>
      <c r="L22" s="12"/>
      <c r="M22" s="13">
        <v>3806</v>
      </c>
      <c r="N22" s="13">
        <v>-247</v>
      </c>
      <c r="O22" s="4">
        <v>919</v>
      </c>
    </row>
    <row r="23" spans="1:15" x14ac:dyDescent="0.2">
      <c r="A23" s="3">
        <v>2043</v>
      </c>
      <c r="B23" s="11">
        <v>357327</v>
      </c>
      <c r="C23" s="12">
        <v>3541</v>
      </c>
      <c r="D23" s="12"/>
      <c r="E23" s="12"/>
      <c r="F23" s="12"/>
      <c r="G23" s="12"/>
      <c r="H23" s="12"/>
      <c r="I23" s="12"/>
      <c r="J23" s="12"/>
      <c r="K23" s="12"/>
      <c r="L23" s="12"/>
      <c r="M23" s="13">
        <v>3841</v>
      </c>
      <c r="N23" s="13">
        <v>-300</v>
      </c>
      <c r="O23" s="4">
        <v>922</v>
      </c>
    </row>
    <row r="24" spans="1:15" x14ac:dyDescent="0.2">
      <c r="A24" s="3">
        <v>2044</v>
      </c>
      <c r="B24" s="11">
        <v>357903</v>
      </c>
      <c r="C24" s="12">
        <v>3524</v>
      </c>
      <c r="D24" s="12"/>
      <c r="E24" s="12"/>
      <c r="F24" s="12"/>
      <c r="G24" s="12"/>
      <c r="H24" s="12"/>
      <c r="I24" s="12"/>
      <c r="J24" s="12"/>
      <c r="K24" s="12"/>
      <c r="L24" s="12"/>
      <c r="M24" s="13">
        <v>3873</v>
      </c>
      <c r="N24" s="13">
        <v>-349</v>
      </c>
      <c r="O24" s="4">
        <v>925</v>
      </c>
    </row>
    <row r="25" spans="1:15" x14ac:dyDescent="0.2">
      <c r="A25" s="6">
        <v>2045</v>
      </c>
      <c r="B25" s="8">
        <v>358438</v>
      </c>
      <c r="C25" s="9">
        <v>3506</v>
      </c>
      <c r="D25" s="9"/>
      <c r="E25" s="9"/>
      <c r="F25" s="9"/>
      <c r="G25" s="9"/>
      <c r="H25" s="9"/>
      <c r="I25" s="9"/>
      <c r="J25" s="9"/>
      <c r="K25" s="9"/>
      <c r="L25" s="9"/>
      <c r="M25" s="10">
        <v>3900</v>
      </c>
      <c r="N25" s="10">
        <v>-394</v>
      </c>
      <c r="O25" s="7">
        <v>928</v>
      </c>
    </row>
    <row r="26" spans="1:15" x14ac:dyDescent="0.2">
      <c r="A26" s="3">
        <v>2046</v>
      </c>
      <c r="B26" s="11">
        <v>358936</v>
      </c>
      <c r="C26" s="12">
        <v>3490</v>
      </c>
      <c r="D26" s="12"/>
      <c r="E26" s="12"/>
      <c r="F26" s="12"/>
      <c r="G26" s="12"/>
      <c r="H26" s="12"/>
      <c r="I26" s="12"/>
      <c r="J26" s="12"/>
      <c r="K26" s="12"/>
      <c r="L26" s="12"/>
      <c r="M26" s="13">
        <v>3923</v>
      </c>
      <c r="N26" s="13">
        <v>-433</v>
      </c>
      <c r="O26" s="4">
        <v>931</v>
      </c>
    </row>
    <row r="27" spans="1:15" x14ac:dyDescent="0.2">
      <c r="A27" s="3">
        <v>2047</v>
      </c>
      <c r="B27" s="11">
        <v>359400</v>
      </c>
      <c r="C27" s="12">
        <v>3474</v>
      </c>
      <c r="D27" s="12"/>
      <c r="E27" s="12"/>
      <c r="F27" s="12"/>
      <c r="G27" s="12"/>
      <c r="H27" s="12"/>
      <c r="I27" s="12"/>
      <c r="J27" s="12"/>
      <c r="K27" s="12"/>
      <c r="L27" s="12"/>
      <c r="M27" s="13">
        <v>3943</v>
      </c>
      <c r="N27" s="13">
        <v>-469</v>
      </c>
      <c r="O27" s="4">
        <v>933</v>
      </c>
    </row>
    <row r="28" spans="1:15" x14ac:dyDescent="0.2">
      <c r="A28" s="3">
        <v>2048</v>
      </c>
      <c r="B28" s="11">
        <v>359836</v>
      </c>
      <c r="C28" s="12">
        <v>3459</v>
      </c>
      <c r="D28" s="12"/>
      <c r="E28" s="12"/>
      <c r="F28" s="12"/>
      <c r="G28" s="12"/>
      <c r="H28" s="12"/>
      <c r="I28" s="12"/>
      <c r="J28" s="12"/>
      <c r="K28" s="12"/>
      <c r="L28" s="12"/>
      <c r="M28" s="13">
        <v>3959</v>
      </c>
      <c r="N28" s="13">
        <v>-500</v>
      </c>
      <c r="O28" s="4">
        <v>936</v>
      </c>
    </row>
    <row r="29" spans="1:15" x14ac:dyDescent="0.2">
      <c r="A29" s="3">
        <v>2049</v>
      </c>
      <c r="B29" s="11">
        <v>360247</v>
      </c>
      <c r="C29" s="12">
        <v>3444</v>
      </c>
      <c r="D29" s="12"/>
      <c r="E29" s="12"/>
      <c r="F29" s="12"/>
      <c r="G29" s="12"/>
      <c r="H29" s="12"/>
      <c r="I29" s="12"/>
      <c r="J29" s="12"/>
      <c r="K29" s="12"/>
      <c r="L29" s="12"/>
      <c r="M29" s="13">
        <v>3971</v>
      </c>
      <c r="N29" s="13">
        <v>-527</v>
      </c>
      <c r="O29" s="4">
        <v>938</v>
      </c>
    </row>
    <row r="30" spans="1:15" x14ac:dyDescent="0.2">
      <c r="A30" s="6">
        <v>2050</v>
      </c>
      <c r="B30" s="8">
        <v>360639</v>
      </c>
      <c r="C30" s="9">
        <v>3431</v>
      </c>
      <c r="D30" s="9"/>
      <c r="E30" s="9"/>
      <c r="F30" s="9"/>
      <c r="G30" s="9"/>
      <c r="H30" s="9"/>
      <c r="I30" s="9"/>
      <c r="J30" s="9"/>
      <c r="K30" s="9"/>
      <c r="L30" s="9"/>
      <c r="M30" s="10">
        <v>3979</v>
      </c>
      <c r="N30" s="10">
        <v>-549</v>
      </c>
      <c r="O30" s="7">
        <v>940</v>
      </c>
    </row>
    <row r="31" spans="1:15" x14ac:dyDescent="0.2">
      <c r="A31" s="3">
        <v>2051</v>
      </c>
      <c r="B31" s="11">
        <v>361015</v>
      </c>
      <c r="C31" s="12">
        <v>3418</v>
      </c>
      <c r="D31" s="12"/>
      <c r="E31" s="12"/>
      <c r="F31" s="12"/>
      <c r="G31" s="12"/>
      <c r="H31" s="12"/>
      <c r="I31" s="12"/>
      <c r="J31" s="12"/>
      <c r="K31" s="12"/>
      <c r="L31" s="12"/>
      <c r="M31" s="13">
        <v>3984</v>
      </c>
      <c r="N31" s="13">
        <v>-566</v>
      </c>
      <c r="O31" s="4">
        <v>942</v>
      </c>
    </row>
    <row r="32" spans="1:15" x14ac:dyDescent="0.2">
      <c r="A32" s="3">
        <v>2052</v>
      </c>
      <c r="B32" s="11">
        <v>361381</v>
      </c>
      <c r="C32" s="12">
        <v>3407</v>
      </c>
      <c r="D32" s="12"/>
      <c r="E32" s="12"/>
      <c r="F32" s="12"/>
      <c r="G32" s="12"/>
      <c r="H32" s="12"/>
      <c r="I32" s="12"/>
      <c r="J32" s="12"/>
      <c r="K32" s="12"/>
      <c r="L32" s="12"/>
      <c r="M32" s="13">
        <v>3986</v>
      </c>
      <c r="N32" s="13">
        <v>-579</v>
      </c>
      <c r="O32" s="4">
        <v>944</v>
      </c>
    </row>
    <row r="33" spans="1:15" x14ac:dyDescent="0.2">
      <c r="A33" s="3">
        <v>2053</v>
      </c>
      <c r="B33" s="11">
        <v>361739</v>
      </c>
      <c r="C33" s="12">
        <v>3398</v>
      </c>
      <c r="D33" s="12"/>
      <c r="E33" s="12"/>
      <c r="F33" s="12"/>
      <c r="G33" s="12"/>
      <c r="H33" s="12"/>
      <c r="I33" s="12"/>
      <c r="J33" s="12"/>
      <c r="K33" s="12"/>
      <c r="L33" s="12"/>
      <c r="M33" s="13">
        <v>3985</v>
      </c>
      <c r="N33" s="13">
        <v>-587</v>
      </c>
      <c r="O33" s="4">
        <v>946</v>
      </c>
    </row>
    <row r="34" spans="1:15" x14ac:dyDescent="0.2">
      <c r="A34" s="3">
        <v>2054</v>
      </c>
      <c r="B34" s="11">
        <v>362095</v>
      </c>
      <c r="C34" s="12">
        <v>3390</v>
      </c>
      <c r="D34" s="12"/>
      <c r="E34" s="12"/>
      <c r="F34" s="12"/>
      <c r="G34" s="12"/>
      <c r="H34" s="12"/>
      <c r="I34" s="12"/>
      <c r="J34" s="12"/>
      <c r="K34" s="12"/>
      <c r="L34" s="12"/>
      <c r="M34" s="13">
        <v>3983</v>
      </c>
      <c r="N34" s="13">
        <v>-592</v>
      </c>
      <c r="O34" s="4">
        <v>948</v>
      </c>
    </row>
    <row r="35" spans="1:15" x14ac:dyDescent="0.2">
      <c r="A35" s="6">
        <v>2055</v>
      </c>
      <c r="B35" s="8">
        <v>362450</v>
      </c>
      <c r="C35" s="9">
        <v>3385</v>
      </c>
      <c r="D35" s="9"/>
      <c r="E35" s="9"/>
      <c r="F35" s="9"/>
      <c r="G35" s="9"/>
      <c r="H35" s="9"/>
      <c r="I35" s="9"/>
      <c r="J35" s="9"/>
      <c r="K35" s="9"/>
      <c r="L35" s="9"/>
      <c r="M35" s="10">
        <v>3979</v>
      </c>
      <c r="N35" s="10">
        <v>-594</v>
      </c>
      <c r="O35" s="7">
        <v>949</v>
      </c>
    </row>
    <row r="36" spans="1:15" x14ac:dyDescent="0.2">
      <c r="A36" s="3">
        <v>2056</v>
      </c>
      <c r="B36" s="11">
        <v>362807</v>
      </c>
      <c r="C36" s="12">
        <v>3380</v>
      </c>
      <c r="D36" s="12"/>
      <c r="E36" s="12"/>
      <c r="F36" s="12"/>
      <c r="G36" s="12"/>
      <c r="H36" s="12"/>
      <c r="I36" s="12"/>
      <c r="J36" s="12"/>
      <c r="K36" s="12"/>
      <c r="L36" s="12"/>
      <c r="M36" s="13">
        <v>3973</v>
      </c>
      <c r="N36" s="13">
        <v>-593</v>
      </c>
      <c r="O36" s="4">
        <v>951</v>
      </c>
    </row>
    <row r="37" spans="1:15" x14ac:dyDescent="0.2">
      <c r="A37" s="3">
        <v>2057</v>
      </c>
      <c r="B37" s="11">
        <v>363169</v>
      </c>
      <c r="C37" s="12">
        <v>3377</v>
      </c>
      <c r="D37" s="12"/>
      <c r="E37" s="12"/>
      <c r="F37" s="12"/>
      <c r="G37" s="12"/>
      <c r="H37" s="12"/>
      <c r="I37" s="12"/>
      <c r="J37" s="12"/>
      <c r="K37" s="12"/>
      <c r="L37" s="12"/>
      <c r="M37" s="13">
        <v>3967</v>
      </c>
      <c r="N37" s="13">
        <v>-590</v>
      </c>
      <c r="O37" s="4">
        <v>952</v>
      </c>
    </row>
    <row r="38" spans="1:15" x14ac:dyDescent="0.2">
      <c r="A38" s="3">
        <v>2058</v>
      </c>
      <c r="B38" s="11">
        <v>363536</v>
      </c>
      <c r="C38" s="12">
        <v>3375</v>
      </c>
      <c r="D38" s="12"/>
      <c r="E38" s="12"/>
      <c r="F38" s="12"/>
      <c r="G38" s="12"/>
      <c r="H38" s="12"/>
      <c r="I38" s="12"/>
      <c r="J38" s="12"/>
      <c r="K38" s="12"/>
      <c r="L38" s="12"/>
      <c r="M38" s="13">
        <v>3961</v>
      </c>
      <c r="N38" s="13">
        <v>-586</v>
      </c>
      <c r="O38" s="4">
        <v>953</v>
      </c>
    </row>
    <row r="39" spans="1:15" x14ac:dyDescent="0.2">
      <c r="A39" s="3">
        <v>2059</v>
      </c>
      <c r="B39" s="11">
        <v>363909</v>
      </c>
      <c r="C39" s="12">
        <v>3373</v>
      </c>
      <c r="D39" s="12"/>
      <c r="E39" s="12"/>
      <c r="F39" s="12"/>
      <c r="G39" s="12"/>
      <c r="H39" s="12"/>
      <c r="I39" s="12"/>
      <c r="J39" s="12"/>
      <c r="K39" s="12"/>
      <c r="L39" s="12"/>
      <c r="M39" s="13">
        <v>3955</v>
      </c>
      <c r="N39" s="13">
        <v>-582</v>
      </c>
      <c r="O39" s="4">
        <v>955</v>
      </c>
    </row>
    <row r="40" spans="1:15" x14ac:dyDescent="0.2">
      <c r="A40" s="6">
        <v>2060</v>
      </c>
      <c r="B40" s="8">
        <v>364287</v>
      </c>
      <c r="C40" s="9">
        <v>3372</v>
      </c>
      <c r="D40" s="9"/>
      <c r="E40" s="9"/>
      <c r="F40" s="9"/>
      <c r="G40" s="9"/>
      <c r="H40" s="9"/>
      <c r="I40" s="9"/>
      <c r="J40" s="9"/>
      <c r="K40" s="9"/>
      <c r="L40" s="9"/>
      <c r="M40" s="10">
        <v>3950</v>
      </c>
      <c r="N40" s="10">
        <v>-578</v>
      </c>
      <c r="O40" s="7">
        <v>956</v>
      </c>
    </row>
    <row r="41" spans="1:15" x14ac:dyDescent="0.2">
      <c r="A41" s="3">
        <v>2061</v>
      </c>
      <c r="B41" s="11">
        <v>364670</v>
      </c>
      <c r="C41" s="12">
        <v>3370</v>
      </c>
      <c r="D41" s="12"/>
      <c r="E41" s="12"/>
      <c r="F41" s="12"/>
      <c r="G41" s="12"/>
      <c r="H41" s="12"/>
      <c r="I41" s="12"/>
      <c r="J41" s="12"/>
      <c r="K41" s="12"/>
      <c r="L41" s="12"/>
      <c r="M41" s="13">
        <v>3945</v>
      </c>
      <c r="N41" s="13">
        <v>-575</v>
      </c>
      <c r="O41" s="4">
        <v>958</v>
      </c>
    </row>
    <row r="42" spans="1:15" x14ac:dyDescent="0.2">
      <c r="A42" s="3">
        <v>2062</v>
      </c>
      <c r="B42" s="11">
        <v>365057</v>
      </c>
      <c r="C42" s="12">
        <v>3369</v>
      </c>
      <c r="D42" s="12"/>
      <c r="E42" s="12"/>
      <c r="F42" s="12"/>
      <c r="G42" s="12"/>
      <c r="H42" s="12"/>
      <c r="I42" s="12"/>
      <c r="J42" s="12"/>
      <c r="K42" s="12"/>
      <c r="L42" s="12"/>
      <c r="M42" s="13">
        <v>3943</v>
      </c>
      <c r="N42" s="13">
        <v>-574</v>
      </c>
      <c r="O42" s="4">
        <v>960</v>
      </c>
    </row>
    <row r="43" spans="1:15" x14ac:dyDescent="0.2">
      <c r="A43" s="3">
        <v>2063</v>
      </c>
      <c r="B43" s="11">
        <v>365443</v>
      </c>
      <c r="C43" s="12">
        <v>3367</v>
      </c>
      <c r="D43" s="12"/>
      <c r="E43" s="12"/>
      <c r="F43" s="12"/>
      <c r="G43" s="12"/>
      <c r="H43" s="12"/>
      <c r="I43" s="12"/>
      <c r="J43" s="12"/>
      <c r="K43" s="12"/>
      <c r="L43" s="12"/>
      <c r="M43" s="13">
        <v>3942</v>
      </c>
      <c r="N43" s="13">
        <v>-575</v>
      </c>
      <c r="O43" s="4">
        <v>962</v>
      </c>
    </row>
    <row r="44" spans="1:15" x14ac:dyDescent="0.2">
      <c r="A44" s="3">
        <v>2064</v>
      </c>
      <c r="B44" s="11">
        <v>365828</v>
      </c>
      <c r="C44" s="12">
        <v>3364</v>
      </c>
      <c r="D44" s="12"/>
      <c r="E44" s="12"/>
      <c r="F44" s="12"/>
      <c r="G44" s="12"/>
      <c r="H44" s="12"/>
      <c r="I44" s="12"/>
      <c r="J44" s="12"/>
      <c r="K44" s="12"/>
      <c r="L44" s="12"/>
      <c r="M44" s="13">
        <v>3943</v>
      </c>
      <c r="N44" s="13">
        <v>-579</v>
      </c>
      <c r="O44" s="4">
        <v>963</v>
      </c>
    </row>
    <row r="45" spans="1:15" x14ac:dyDescent="0.2">
      <c r="A45" s="6">
        <v>2065</v>
      </c>
      <c r="B45" s="8">
        <v>366207</v>
      </c>
      <c r="C45" s="9">
        <v>3361</v>
      </c>
      <c r="D45" s="9"/>
      <c r="E45" s="9"/>
      <c r="F45" s="9"/>
      <c r="G45" s="9"/>
      <c r="H45" s="9"/>
      <c r="I45" s="9"/>
      <c r="J45" s="9"/>
      <c r="K45" s="9"/>
      <c r="L45" s="9"/>
      <c r="M45" s="10">
        <v>3946</v>
      </c>
      <c r="N45" s="10">
        <v>-585</v>
      </c>
      <c r="O45" s="7">
        <v>965</v>
      </c>
    </row>
    <row r="46" spans="1:15" x14ac:dyDescent="0.2">
      <c r="A46" s="3">
        <v>2066</v>
      </c>
      <c r="B46" s="11">
        <v>366579</v>
      </c>
      <c r="C46" s="12">
        <v>3357</v>
      </c>
      <c r="D46" s="12"/>
      <c r="E46" s="12"/>
      <c r="F46" s="12"/>
      <c r="G46" s="12"/>
      <c r="H46" s="12"/>
      <c r="I46" s="12"/>
      <c r="J46" s="12"/>
      <c r="K46" s="12"/>
      <c r="L46" s="12"/>
      <c r="M46" s="13">
        <v>3951</v>
      </c>
      <c r="N46" s="13">
        <v>-595</v>
      </c>
      <c r="O46" s="4">
        <v>966</v>
      </c>
    </row>
    <row r="47" spans="1:15" x14ac:dyDescent="0.2">
      <c r="A47" s="3">
        <v>2067</v>
      </c>
      <c r="B47" s="11">
        <v>366938</v>
      </c>
      <c r="C47" s="12">
        <v>3351</v>
      </c>
      <c r="D47" s="12"/>
      <c r="E47" s="12"/>
      <c r="F47" s="12"/>
      <c r="G47" s="12"/>
      <c r="H47" s="12"/>
      <c r="I47" s="12"/>
      <c r="J47" s="12"/>
      <c r="K47" s="12"/>
      <c r="L47" s="12"/>
      <c r="M47" s="13">
        <v>3959</v>
      </c>
      <c r="N47" s="13">
        <v>-608</v>
      </c>
      <c r="O47" s="4">
        <v>967</v>
      </c>
    </row>
    <row r="48" spans="1:15" x14ac:dyDescent="0.2">
      <c r="A48" s="3">
        <v>2068</v>
      </c>
      <c r="B48" s="11">
        <v>367283</v>
      </c>
      <c r="C48" s="12">
        <v>3345</v>
      </c>
      <c r="D48" s="12"/>
      <c r="E48" s="12"/>
      <c r="F48" s="12"/>
      <c r="G48" s="12"/>
      <c r="H48" s="12"/>
      <c r="I48" s="12"/>
      <c r="J48" s="12"/>
      <c r="K48" s="12"/>
      <c r="L48" s="12"/>
      <c r="M48" s="13">
        <v>3969</v>
      </c>
      <c r="N48" s="13">
        <v>-624</v>
      </c>
      <c r="O48" s="4">
        <v>969</v>
      </c>
    </row>
    <row r="49" spans="1:15" x14ac:dyDescent="0.2">
      <c r="A49" s="3">
        <v>2069</v>
      </c>
      <c r="B49" s="11">
        <v>367609</v>
      </c>
      <c r="C49" s="12">
        <v>3339</v>
      </c>
      <c r="D49" s="12"/>
      <c r="E49" s="12"/>
      <c r="F49" s="12"/>
      <c r="G49" s="12"/>
      <c r="H49" s="12"/>
      <c r="I49" s="12"/>
      <c r="J49" s="12"/>
      <c r="K49" s="12"/>
      <c r="L49" s="12"/>
      <c r="M49" s="13">
        <v>3982</v>
      </c>
      <c r="N49" s="13">
        <v>-644</v>
      </c>
      <c r="O49" s="4">
        <v>970</v>
      </c>
    </row>
    <row r="50" spans="1:15" x14ac:dyDescent="0.2">
      <c r="A50" s="6">
        <v>2070</v>
      </c>
      <c r="B50" s="8">
        <v>367913</v>
      </c>
      <c r="C50" s="9">
        <v>3331</v>
      </c>
      <c r="D50" s="9"/>
      <c r="E50" s="9"/>
      <c r="F50" s="9"/>
      <c r="G50" s="9"/>
      <c r="H50" s="9"/>
      <c r="I50" s="9"/>
      <c r="J50" s="9"/>
      <c r="K50" s="9"/>
      <c r="L50" s="9"/>
      <c r="M50" s="10">
        <v>3999</v>
      </c>
      <c r="N50" s="10">
        <v>-667</v>
      </c>
      <c r="O50" s="7">
        <v>971</v>
      </c>
    </row>
    <row r="51" spans="1:15" x14ac:dyDescent="0.2">
      <c r="A51" s="3">
        <v>2071</v>
      </c>
      <c r="B51" s="11">
        <v>368190</v>
      </c>
      <c r="C51" s="12">
        <v>3323</v>
      </c>
      <c r="D51" s="12"/>
      <c r="E51" s="12"/>
      <c r="F51" s="12"/>
      <c r="G51" s="12"/>
      <c r="H51" s="12"/>
      <c r="I51" s="12"/>
      <c r="J51" s="12"/>
      <c r="K51" s="12"/>
      <c r="L51" s="12"/>
      <c r="M51" s="13">
        <v>4017</v>
      </c>
      <c r="N51" s="13">
        <v>-694</v>
      </c>
      <c r="O51" s="4">
        <v>972</v>
      </c>
    </row>
    <row r="52" spans="1:15" x14ac:dyDescent="0.2">
      <c r="A52" s="3">
        <v>2072</v>
      </c>
      <c r="B52" s="11">
        <v>368441</v>
      </c>
      <c r="C52" s="12">
        <v>3314</v>
      </c>
      <c r="D52" s="12"/>
      <c r="E52" s="12"/>
      <c r="F52" s="12"/>
      <c r="G52" s="12"/>
      <c r="H52" s="12"/>
      <c r="I52" s="12"/>
      <c r="J52" s="12"/>
      <c r="K52" s="12"/>
      <c r="L52" s="12"/>
      <c r="M52" s="13">
        <v>4037</v>
      </c>
      <c r="N52" s="13">
        <v>-722</v>
      </c>
      <c r="O52" s="4">
        <v>973</v>
      </c>
    </row>
    <row r="53" spans="1:15" x14ac:dyDescent="0.2">
      <c r="A53" s="3">
        <v>2073</v>
      </c>
      <c r="B53" s="11">
        <v>368663</v>
      </c>
      <c r="C53" s="12">
        <v>3305</v>
      </c>
      <c r="D53" s="12"/>
      <c r="E53" s="12"/>
      <c r="F53" s="12"/>
      <c r="G53" s="12"/>
      <c r="H53" s="12"/>
      <c r="I53" s="12"/>
      <c r="J53" s="12"/>
      <c r="K53" s="12"/>
      <c r="L53" s="12"/>
      <c r="M53" s="13">
        <v>4056</v>
      </c>
      <c r="N53" s="13">
        <v>-751</v>
      </c>
      <c r="O53" s="4">
        <v>974</v>
      </c>
    </row>
    <row r="54" spans="1:15" x14ac:dyDescent="0.2">
      <c r="A54" s="3">
        <v>2074</v>
      </c>
      <c r="B54" s="11">
        <v>368856</v>
      </c>
      <c r="C54" s="12">
        <v>3295</v>
      </c>
      <c r="D54" s="12"/>
      <c r="E54" s="12"/>
      <c r="F54" s="12"/>
      <c r="G54" s="12"/>
      <c r="H54" s="12"/>
      <c r="I54" s="12"/>
      <c r="J54" s="12"/>
      <c r="K54" s="12"/>
      <c r="L54" s="12"/>
      <c r="M54" s="13">
        <v>4077</v>
      </c>
      <c r="N54" s="13">
        <v>-781</v>
      </c>
      <c r="O54" s="4">
        <v>974</v>
      </c>
    </row>
    <row r="55" spans="1:15" x14ac:dyDescent="0.2">
      <c r="A55" s="6">
        <v>2075</v>
      </c>
      <c r="B55" s="8">
        <v>369018</v>
      </c>
      <c r="C55" s="9">
        <v>3286</v>
      </c>
      <c r="D55" s="9"/>
      <c r="E55" s="9"/>
      <c r="F55" s="9"/>
      <c r="G55" s="9"/>
      <c r="H55" s="9"/>
      <c r="I55" s="9"/>
      <c r="J55" s="9"/>
      <c r="K55" s="9"/>
      <c r="L55" s="9"/>
      <c r="M55" s="10">
        <v>4098</v>
      </c>
      <c r="N55" s="10">
        <v>-812</v>
      </c>
      <c r="O55" s="7">
        <v>975</v>
      </c>
    </row>
    <row r="56" spans="1:15" x14ac:dyDescent="0.2">
      <c r="A56" s="3">
        <v>2076</v>
      </c>
      <c r="B56" s="11">
        <v>369150</v>
      </c>
      <c r="C56" s="12">
        <v>3276</v>
      </c>
      <c r="D56" s="12"/>
      <c r="E56" s="12"/>
      <c r="F56" s="12"/>
      <c r="G56" s="12"/>
      <c r="H56" s="12"/>
      <c r="I56" s="12"/>
      <c r="J56" s="12"/>
      <c r="K56" s="12"/>
      <c r="L56" s="12"/>
      <c r="M56" s="13">
        <v>4119</v>
      </c>
      <c r="N56" s="13">
        <v>-844</v>
      </c>
      <c r="O56" s="4">
        <v>975</v>
      </c>
    </row>
    <row r="57" spans="1:15" x14ac:dyDescent="0.2">
      <c r="A57" s="3">
        <v>2077</v>
      </c>
      <c r="B57" s="11">
        <v>369250</v>
      </c>
      <c r="C57" s="12">
        <v>3266</v>
      </c>
      <c r="D57" s="12"/>
      <c r="E57" s="12"/>
      <c r="F57" s="12"/>
      <c r="G57" s="12"/>
      <c r="H57" s="12"/>
      <c r="I57" s="12"/>
      <c r="J57" s="12"/>
      <c r="K57" s="12"/>
      <c r="L57" s="12"/>
      <c r="M57" s="13">
        <v>4142</v>
      </c>
      <c r="N57" s="13">
        <v>-875</v>
      </c>
      <c r="O57" s="4">
        <v>976</v>
      </c>
    </row>
    <row r="58" spans="1:15" x14ac:dyDescent="0.2">
      <c r="A58" s="3">
        <v>2078</v>
      </c>
      <c r="B58" s="11">
        <v>369319</v>
      </c>
      <c r="C58" s="12">
        <v>3257</v>
      </c>
      <c r="D58" s="12"/>
      <c r="E58" s="12"/>
      <c r="F58" s="12"/>
      <c r="G58" s="12"/>
      <c r="H58" s="12"/>
      <c r="I58" s="12"/>
      <c r="J58" s="12"/>
      <c r="K58" s="12"/>
      <c r="L58" s="12"/>
      <c r="M58" s="13">
        <v>4164</v>
      </c>
      <c r="N58" s="13">
        <v>-907</v>
      </c>
      <c r="O58" s="4">
        <v>976</v>
      </c>
    </row>
    <row r="59" spans="1:15" x14ac:dyDescent="0.2">
      <c r="A59" s="3">
        <v>2079</v>
      </c>
      <c r="B59" s="11">
        <v>369356</v>
      </c>
      <c r="C59" s="12">
        <v>3247</v>
      </c>
      <c r="D59" s="12"/>
      <c r="E59" s="12"/>
      <c r="F59" s="12"/>
      <c r="G59" s="12"/>
      <c r="H59" s="12"/>
      <c r="I59" s="12"/>
      <c r="J59" s="12"/>
      <c r="K59" s="12"/>
      <c r="L59" s="12"/>
      <c r="M59" s="13">
        <v>4186</v>
      </c>
      <c r="N59" s="13">
        <v>-939</v>
      </c>
      <c r="O59" s="4">
        <v>976</v>
      </c>
    </row>
    <row r="60" spans="1:15" x14ac:dyDescent="0.2">
      <c r="A60" s="6">
        <v>2080</v>
      </c>
      <c r="B60" s="8">
        <v>369363</v>
      </c>
      <c r="C60" s="9">
        <v>3239</v>
      </c>
      <c r="D60" s="9"/>
      <c r="E60" s="9"/>
      <c r="F60" s="9"/>
      <c r="G60" s="9"/>
      <c r="H60" s="9"/>
      <c r="I60" s="9"/>
      <c r="J60" s="9"/>
      <c r="K60" s="9"/>
      <c r="L60" s="9"/>
      <c r="M60" s="10">
        <v>4208</v>
      </c>
      <c r="N60" s="10">
        <v>-969</v>
      </c>
      <c r="O60" s="7">
        <v>976</v>
      </c>
    </row>
    <row r="61" spans="1:15" x14ac:dyDescent="0.2">
      <c r="A61" s="3">
        <v>2081</v>
      </c>
      <c r="B61" s="11">
        <v>369340</v>
      </c>
      <c r="C61" s="12">
        <v>3230</v>
      </c>
      <c r="D61" s="12"/>
      <c r="E61" s="12"/>
      <c r="F61" s="12"/>
      <c r="G61" s="12"/>
      <c r="H61" s="12"/>
      <c r="I61" s="12"/>
      <c r="J61" s="12"/>
      <c r="K61" s="12"/>
      <c r="L61" s="12"/>
      <c r="M61" s="13">
        <v>4229</v>
      </c>
      <c r="N61" s="13">
        <v>-998</v>
      </c>
      <c r="O61" s="4">
        <v>975</v>
      </c>
    </row>
    <row r="62" spans="1:15" x14ac:dyDescent="0.2">
      <c r="A62" s="3">
        <v>2082</v>
      </c>
      <c r="B62" s="11">
        <v>369289</v>
      </c>
      <c r="C62" s="12">
        <v>3222</v>
      </c>
      <c r="D62" s="12"/>
      <c r="E62" s="12"/>
      <c r="F62" s="12"/>
      <c r="G62" s="12"/>
      <c r="H62" s="12"/>
      <c r="I62" s="12"/>
      <c r="J62" s="12"/>
      <c r="K62" s="12"/>
      <c r="L62" s="12"/>
      <c r="M62" s="13">
        <v>4248</v>
      </c>
      <c r="N62" s="13">
        <v>-1025</v>
      </c>
      <c r="O62" s="4">
        <v>975</v>
      </c>
    </row>
    <row r="63" spans="1:15" x14ac:dyDescent="0.2">
      <c r="A63" s="3">
        <v>2083</v>
      </c>
      <c r="B63" s="11">
        <v>369213</v>
      </c>
      <c r="C63" s="12">
        <v>3215</v>
      </c>
      <c r="D63" s="12"/>
      <c r="E63" s="12"/>
      <c r="F63" s="12"/>
      <c r="G63" s="12"/>
      <c r="H63" s="12"/>
      <c r="I63" s="12"/>
      <c r="J63" s="12"/>
      <c r="K63" s="12"/>
      <c r="L63" s="12"/>
      <c r="M63" s="13">
        <v>4265</v>
      </c>
      <c r="N63" s="13">
        <v>-1050</v>
      </c>
      <c r="O63" s="4">
        <v>974</v>
      </c>
    </row>
    <row r="64" spans="1:15" x14ac:dyDescent="0.2">
      <c r="A64" s="3">
        <v>2084</v>
      </c>
      <c r="B64" s="11">
        <v>369114</v>
      </c>
      <c r="C64" s="12">
        <v>3208</v>
      </c>
      <c r="D64" s="12"/>
      <c r="E64" s="12"/>
      <c r="F64" s="12"/>
      <c r="G64" s="12"/>
      <c r="H64" s="12"/>
      <c r="I64" s="12"/>
      <c r="J64" s="12"/>
      <c r="K64" s="12"/>
      <c r="L64" s="12"/>
      <c r="M64" s="13">
        <v>4281</v>
      </c>
      <c r="N64" s="13">
        <v>-1073</v>
      </c>
      <c r="O64" s="4">
        <v>973</v>
      </c>
    </row>
    <row r="65" spans="1:15" x14ac:dyDescent="0.2">
      <c r="A65" s="6">
        <v>2085</v>
      </c>
      <c r="B65" s="8">
        <v>368993</v>
      </c>
      <c r="C65" s="9">
        <v>3202</v>
      </c>
      <c r="D65" s="9"/>
      <c r="E65" s="9"/>
      <c r="F65" s="9"/>
      <c r="G65" s="9"/>
      <c r="H65" s="9"/>
      <c r="I65" s="9"/>
      <c r="J65" s="9"/>
      <c r="K65" s="9"/>
      <c r="L65" s="9"/>
      <c r="M65" s="10">
        <v>4295</v>
      </c>
      <c r="N65" s="10">
        <v>-1093</v>
      </c>
      <c r="O65" s="7">
        <v>972</v>
      </c>
    </row>
    <row r="66" spans="1:15" x14ac:dyDescent="0.2">
      <c r="A66" s="3">
        <v>2086</v>
      </c>
      <c r="B66" s="11">
        <v>368852</v>
      </c>
      <c r="C66" s="12">
        <v>3196</v>
      </c>
      <c r="D66" s="12"/>
      <c r="E66" s="12"/>
      <c r="F66" s="12"/>
      <c r="G66" s="12"/>
      <c r="H66" s="12"/>
      <c r="I66" s="12"/>
      <c r="J66" s="12"/>
      <c r="K66" s="12"/>
      <c r="L66" s="12"/>
      <c r="M66" s="13">
        <v>4308</v>
      </c>
      <c r="N66" s="13">
        <v>-1112</v>
      </c>
      <c r="O66" s="4">
        <v>971</v>
      </c>
    </row>
    <row r="67" spans="1:15" x14ac:dyDescent="0.2">
      <c r="A67" s="3">
        <v>2087</v>
      </c>
      <c r="B67" s="11">
        <v>368693</v>
      </c>
      <c r="C67" s="12">
        <v>3190</v>
      </c>
      <c r="D67" s="12"/>
      <c r="E67" s="12"/>
      <c r="F67" s="12"/>
      <c r="G67" s="12"/>
      <c r="H67" s="12"/>
      <c r="I67" s="12"/>
      <c r="J67" s="12"/>
      <c r="K67" s="12"/>
      <c r="L67" s="12"/>
      <c r="M67" s="13">
        <v>4319</v>
      </c>
      <c r="N67" s="13">
        <v>-1129</v>
      </c>
      <c r="O67" s="4">
        <v>970</v>
      </c>
    </row>
    <row r="68" spans="1:15" x14ac:dyDescent="0.2">
      <c r="A68" s="3">
        <v>2088</v>
      </c>
      <c r="B68" s="11">
        <v>368518</v>
      </c>
      <c r="C68" s="12">
        <v>3185</v>
      </c>
      <c r="D68" s="12"/>
      <c r="E68" s="12"/>
      <c r="F68" s="12"/>
      <c r="G68" s="12"/>
      <c r="H68" s="12"/>
      <c r="I68" s="12"/>
      <c r="J68" s="12"/>
      <c r="K68" s="12"/>
      <c r="L68" s="12"/>
      <c r="M68" s="13">
        <v>4330</v>
      </c>
      <c r="N68" s="13">
        <v>-1144</v>
      </c>
      <c r="O68" s="4">
        <v>968</v>
      </c>
    </row>
    <row r="69" spans="1:15" x14ac:dyDescent="0.2">
      <c r="A69" s="3">
        <v>2089</v>
      </c>
      <c r="B69" s="11">
        <v>368326</v>
      </c>
      <c r="C69" s="12">
        <v>3181</v>
      </c>
      <c r="D69" s="12"/>
      <c r="E69" s="12"/>
      <c r="F69" s="12"/>
      <c r="G69" s="12"/>
      <c r="H69" s="12"/>
      <c r="I69" s="12"/>
      <c r="J69" s="12"/>
      <c r="K69" s="12"/>
      <c r="L69" s="12"/>
      <c r="M69" s="13">
        <v>4339</v>
      </c>
      <c r="N69" s="13">
        <v>-1158</v>
      </c>
      <c r="O69" s="4">
        <v>967</v>
      </c>
    </row>
    <row r="70" spans="1:15" x14ac:dyDescent="0.2">
      <c r="A70" s="6">
        <v>2090</v>
      </c>
      <c r="B70" s="8">
        <v>368120</v>
      </c>
      <c r="C70" s="9">
        <v>3176</v>
      </c>
      <c r="D70" s="9"/>
      <c r="E70" s="9"/>
      <c r="F70" s="9"/>
      <c r="G70" s="9"/>
      <c r="H70" s="9"/>
      <c r="I70" s="9"/>
      <c r="J70" s="9"/>
      <c r="K70" s="9"/>
      <c r="L70" s="9"/>
      <c r="M70" s="10">
        <v>4348</v>
      </c>
      <c r="N70" s="10">
        <v>-1171</v>
      </c>
      <c r="O70" s="7">
        <v>965</v>
      </c>
    </row>
    <row r="71" spans="1:15" x14ac:dyDescent="0.2">
      <c r="A71" s="3">
        <v>2091</v>
      </c>
      <c r="B71" s="11">
        <v>367901</v>
      </c>
      <c r="C71" s="12">
        <v>3172</v>
      </c>
      <c r="D71" s="12"/>
      <c r="E71" s="12"/>
      <c r="F71" s="12"/>
      <c r="G71" s="12"/>
      <c r="H71" s="12"/>
      <c r="I71" s="12"/>
      <c r="J71" s="12"/>
      <c r="K71" s="12"/>
      <c r="L71" s="12"/>
      <c r="M71" s="13">
        <v>4355</v>
      </c>
      <c r="N71" s="13">
        <v>-1183</v>
      </c>
      <c r="O71" s="4">
        <v>964</v>
      </c>
    </row>
    <row r="72" spans="1:15" x14ac:dyDescent="0.2">
      <c r="A72" s="3">
        <v>2092</v>
      </c>
      <c r="B72" s="11">
        <v>367670</v>
      </c>
      <c r="C72" s="12">
        <v>3167</v>
      </c>
      <c r="D72" s="12"/>
      <c r="E72" s="12"/>
      <c r="F72" s="12"/>
      <c r="G72" s="12"/>
      <c r="H72" s="12"/>
      <c r="I72" s="12"/>
      <c r="J72" s="12"/>
      <c r="K72" s="12"/>
      <c r="L72" s="12"/>
      <c r="M72" s="13">
        <v>4360</v>
      </c>
      <c r="N72" s="13">
        <v>-1193</v>
      </c>
      <c r="O72" s="4">
        <v>962</v>
      </c>
    </row>
    <row r="73" spans="1:15" x14ac:dyDescent="0.2">
      <c r="A73" s="3">
        <v>2093</v>
      </c>
      <c r="B73" s="11">
        <v>367429</v>
      </c>
      <c r="C73" s="12">
        <v>3163</v>
      </c>
      <c r="D73" s="12"/>
      <c r="E73" s="12"/>
      <c r="F73" s="12"/>
      <c r="G73" s="12"/>
      <c r="H73" s="12"/>
      <c r="I73" s="12"/>
      <c r="J73" s="12"/>
      <c r="K73" s="12"/>
      <c r="L73" s="12"/>
      <c r="M73" s="13">
        <v>4364</v>
      </c>
      <c r="N73" s="13">
        <v>-1201</v>
      </c>
      <c r="O73" s="4">
        <v>960</v>
      </c>
    </row>
    <row r="74" spans="1:15" x14ac:dyDescent="0.2">
      <c r="A74" s="3">
        <v>2094</v>
      </c>
      <c r="B74" s="11">
        <v>367179</v>
      </c>
      <c r="C74" s="12">
        <v>3158</v>
      </c>
      <c r="D74" s="12"/>
      <c r="E74" s="12"/>
      <c r="F74" s="12"/>
      <c r="G74" s="12"/>
      <c r="H74" s="12"/>
      <c r="I74" s="12"/>
      <c r="J74" s="12"/>
      <c r="K74" s="12"/>
      <c r="L74" s="12"/>
      <c r="M74" s="13">
        <v>4366</v>
      </c>
      <c r="N74" s="13">
        <v>-1207</v>
      </c>
      <c r="O74" s="4">
        <v>958</v>
      </c>
    </row>
    <row r="75" spans="1:15" x14ac:dyDescent="0.2">
      <c r="A75" s="6">
        <v>2095</v>
      </c>
      <c r="B75" s="8">
        <v>366923</v>
      </c>
      <c r="C75" s="9">
        <v>3154</v>
      </c>
      <c r="D75" s="9"/>
      <c r="E75" s="9"/>
      <c r="F75" s="9"/>
      <c r="G75" s="9"/>
      <c r="H75" s="9"/>
      <c r="I75" s="9"/>
      <c r="J75" s="9"/>
      <c r="K75" s="9"/>
      <c r="L75" s="9"/>
      <c r="M75" s="10">
        <v>4366</v>
      </c>
      <c r="N75" s="10">
        <v>-1212</v>
      </c>
      <c r="O75" s="7">
        <v>956</v>
      </c>
    </row>
    <row r="76" spans="1:15" x14ac:dyDescent="0.2">
      <c r="A76" s="3">
        <v>2096</v>
      </c>
      <c r="B76" s="11">
        <v>366661</v>
      </c>
      <c r="C76" s="12">
        <v>3149</v>
      </c>
      <c r="D76" s="12"/>
      <c r="E76" s="12"/>
      <c r="F76" s="12"/>
      <c r="G76" s="12"/>
      <c r="H76" s="12"/>
      <c r="I76" s="12"/>
      <c r="J76" s="12"/>
      <c r="K76" s="12"/>
      <c r="L76" s="12"/>
      <c r="M76" s="13">
        <v>4365</v>
      </c>
      <c r="N76" s="13">
        <v>-1216</v>
      </c>
      <c r="O76" s="4">
        <v>954</v>
      </c>
    </row>
    <row r="77" spans="1:15" x14ac:dyDescent="0.2">
      <c r="A77" s="3">
        <v>2097</v>
      </c>
      <c r="B77" s="11">
        <v>366393</v>
      </c>
      <c r="C77" s="12">
        <v>3143</v>
      </c>
      <c r="D77" s="12"/>
      <c r="E77" s="12"/>
      <c r="F77" s="12"/>
      <c r="G77" s="12"/>
      <c r="H77" s="12"/>
      <c r="I77" s="12"/>
      <c r="J77" s="12"/>
      <c r="K77" s="12"/>
      <c r="L77" s="12"/>
      <c r="M77" s="13">
        <v>4363</v>
      </c>
      <c r="N77" s="13">
        <v>-1219</v>
      </c>
      <c r="O77" s="4">
        <v>951</v>
      </c>
    </row>
    <row r="78" spans="1:15" x14ac:dyDescent="0.2">
      <c r="A78" s="3">
        <v>2098</v>
      </c>
      <c r="B78" s="11">
        <v>366120</v>
      </c>
      <c r="C78" s="12">
        <v>3138</v>
      </c>
      <c r="D78" s="12"/>
      <c r="E78" s="12"/>
      <c r="F78" s="12"/>
      <c r="G78" s="12"/>
      <c r="H78" s="12"/>
      <c r="I78" s="12"/>
      <c r="J78" s="12"/>
      <c r="K78" s="12"/>
      <c r="L78" s="12"/>
      <c r="M78" s="13">
        <v>4360</v>
      </c>
      <c r="N78" s="13">
        <v>-1222</v>
      </c>
      <c r="O78" s="4">
        <v>949</v>
      </c>
    </row>
    <row r="79" spans="1:15" x14ac:dyDescent="0.2">
      <c r="A79" s="3">
        <v>2099</v>
      </c>
      <c r="B79" s="11">
        <v>365841</v>
      </c>
      <c r="C79" s="12">
        <v>3132</v>
      </c>
      <c r="D79" s="12"/>
      <c r="E79" s="12"/>
      <c r="F79" s="12"/>
      <c r="G79" s="12"/>
      <c r="H79" s="12"/>
      <c r="I79" s="12"/>
      <c r="J79" s="12"/>
      <c r="K79" s="12"/>
      <c r="L79" s="12"/>
      <c r="M79" s="13">
        <v>4356</v>
      </c>
      <c r="N79" s="13">
        <v>-1225</v>
      </c>
      <c r="O79" s="4">
        <v>946</v>
      </c>
    </row>
    <row r="80" spans="1:15" x14ac:dyDescent="0.2">
      <c r="A80" s="19">
        <v>2100</v>
      </c>
      <c r="B80" s="20">
        <v>365558</v>
      </c>
      <c r="C80" s="21">
        <v>3125</v>
      </c>
      <c r="D80" s="21"/>
      <c r="E80" s="21"/>
      <c r="F80" s="21"/>
      <c r="G80" s="21"/>
      <c r="H80" s="21"/>
      <c r="I80" s="21"/>
      <c r="J80" s="21"/>
      <c r="K80" s="21"/>
      <c r="L80" s="21"/>
      <c r="M80" s="23">
        <v>4352</v>
      </c>
      <c r="N80" s="23">
        <v>-1227</v>
      </c>
      <c r="O80" s="24">
        <v>944</v>
      </c>
    </row>
    <row r="81" spans="1:15" x14ac:dyDescent="0.2">
      <c r="A81" s="42" t="s">
        <v>13</v>
      </c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4"/>
    </row>
    <row r="82" spans="1:15" x14ac:dyDescent="0.2">
      <c r="A82" s="45" t="s">
        <v>14</v>
      </c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7"/>
    </row>
    <row r="83" spans="1:15" x14ac:dyDescent="0.2">
      <c r="A83" s="45" t="s">
        <v>15</v>
      </c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7"/>
    </row>
    <row r="84" spans="1:15" x14ac:dyDescent="0.2">
      <c r="A84" s="45" t="s">
        <v>16</v>
      </c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7"/>
    </row>
    <row r="85" spans="1:15" x14ac:dyDescent="0.2">
      <c r="A85" s="27" t="s">
        <v>17</v>
      </c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9"/>
    </row>
    <row r="86" spans="1:15" x14ac:dyDescent="0.2">
      <c r="A86" s="48" t="s">
        <v>18</v>
      </c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50"/>
    </row>
    <row r="87" spans="1:15" x14ac:dyDescent="0.2">
      <c r="A87" s="30" t="s">
        <v>19</v>
      </c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2"/>
    </row>
    <row r="88" spans="1:15" x14ac:dyDescent="0.2">
      <c r="A88" s="33" t="s">
        <v>20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6"/>
    </row>
  </sheetData>
  <mergeCells count="5">
    <mergeCell ref="A81:O81"/>
    <mergeCell ref="A82:O82"/>
    <mergeCell ref="A83:O83"/>
    <mergeCell ref="A84:O84"/>
    <mergeCell ref="A86:O8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81D0-A8F2-7D42-BF2A-855D8F05B386}">
  <dimension ref="A1:C3"/>
  <sheetViews>
    <sheetView zoomScale="269" zoomScaleNormal="269" workbookViewId="0">
      <selection activeCell="C1" sqref="C1"/>
    </sheetView>
  </sheetViews>
  <sheetFormatPr baseColWidth="10" defaultRowHeight="15" x14ac:dyDescent="0.2"/>
  <cols>
    <col min="1" max="1" width="11.6640625" bestFit="1" customWidth="1"/>
  </cols>
  <sheetData>
    <row r="1" spans="1:3" ht="16" x14ac:dyDescent="0.2">
      <c r="A1" s="36">
        <v>11071.300999999999</v>
      </c>
      <c r="B1" s="36">
        <v>5535.6509999999998</v>
      </c>
      <c r="C1" s="35">
        <f>A1/B1-1</f>
        <v>0.99999981935277349</v>
      </c>
    </row>
    <row r="2" spans="1:3" ht="16" x14ac:dyDescent="0.2">
      <c r="A2" s="36">
        <v>70617.573999999993</v>
      </c>
      <c r="B2" s="36">
        <v>35308.786999999997</v>
      </c>
      <c r="C2" s="35">
        <f t="shared" ref="C2:C3" si="0">A2/B2-1</f>
        <v>1</v>
      </c>
    </row>
    <row r="3" spans="1:3" ht="16" x14ac:dyDescent="0.2">
      <c r="A3" s="36">
        <v>463307.31300000002</v>
      </c>
      <c r="B3" s="36">
        <v>231653.65700000001</v>
      </c>
      <c r="C3" s="35">
        <f t="shared" si="0"/>
        <v>0.99999999568321085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92AF-3870-0D46-8931-DB7B67DBA2F2}">
  <dimension ref="A1:R88"/>
  <sheetViews>
    <sheetView topLeftCell="E1" zoomScale="200" zoomScaleNormal="200" workbookViewId="0">
      <selection activeCell="I5" sqref="I5:I14"/>
    </sheetView>
  </sheetViews>
  <sheetFormatPr baseColWidth="10" defaultRowHeight="15" x14ac:dyDescent="0.2"/>
  <cols>
    <col min="4" max="4" width="21.5" bestFit="1" customWidth="1"/>
    <col min="5" max="5" width="22.5" bestFit="1" customWidth="1"/>
    <col min="6" max="9" width="22.5" customWidth="1"/>
    <col min="10" max="11" width="22.5" bestFit="1" customWidth="1"/>
    <col min="13" max="13" width="27.5" bestFit="1" customWidth="1"/>
    <col min="14" max="14" width="23.6640625" bestFit="1" customWidth="1"/>
  </cols>
  <sheetData>
    <row r="1" spans="1:18" ht="28" x14ac:dyDescent="0.2">
      <c r="A1" s="14" t="s">
        <v>4</v>
      </c>
      <c r="B1" s="14" t="s">
        <v>5</v>
      </c>
      <c r="C1" s="14" t="s">
        <v>11</v>
      </c>
      <c r="D1" s="14" t="s">
        <v>22</v>
      </c>
      <c r="E1" s="14" t="s">
        <v>23</v>
      </c>
      <c r="F1" s="14" t="s">
        <v>28</v>
      </c>
      <c r="G1" s="14" t="s">
        <v>27</v>
      </c>
      <c r="H1" s="14" t="s">
        <v>26</v>
      </c>
      <c r="I1" s="14" t="s">
        <v>29</v>
      </c>
      <c r="J1" s="14" t="s">
        <v>24</v>
      </c>
      <c r="K1" s="14" t="s">
        <v>25</v>
      </c>
      <c r="L1" s="14" t="s">
        <v>12</v>
      </c>
      <c r="M1" s="14" t="s">
        <v>9</v>
      </c>
      <c r="N1" s="14" t="s">
        <v>21</v>
      </c>
      <c r="O1" s="14"/>
      <c r="P1" s="14"/>
      <c r="Q1" s="14"/>
      <c r="R1" s="14"/>
    </row>
    <row r="2" spans="1:18" x14ac:dyDescent="0.2">
      <c r="A2" s="3">
        <v>2022</v>
      </c>
      <c r="B2" s="11">
        <v>333288</v>
      </c>
      <c r="C2" s="12"/>
      <c r="D2" s="12"/>
      <c r="E2" s="12"/>
      <c r="F2" s="12"/>
      <c r="G2" s="12"/>
      <c r="H2" s="12"/>
      <c r="I2" s="12"/>
      <c r="J2" s="12"/>
      <c r="K2" s="12"/>
      <c r="L2" s="13"/>
      <c r="M2" s="13"/>
      <c r="N2" s="4"/>
    </row>
    <row r="3" spans="1:18" x14ac:dyDescent="0.2">
      <c r="A3" s="3">
        <v>2023</v>
      </c>
      <c r="B3" s="11">
        <v>334906</v>
      </c>
      <c r="C3" s="12">
        <v>3627</v>
      </c>
      <c r="D3" s="12"/>
      <c r="E3" s="12"/>
      <c r="F3" s="12"/>
      <c r="G3" s="12"/>
      <c r="H3" s="12"/>
      <c r="I3" s="12"/>
      <c r="J3" s="12"/>
      <c r="K3" s="12"/>
      <c r="L3" s="13">
        <v>2862</v>
      </c>
      <c r="M3" s="13">
        <v>766</v>
      </c>
      <c r="N3" s="4">
        <v>853</v>
      </c>
    </row>
    <row r="4" spans="1:18" x14ac:dyDescent="0.2">
      <c r="A4" s="3">
        <v>2024</v>
      </c>
      <c r="B4" s="11">
        <v>336482</v>
      </c>
      <c r="C4" s="12">
        <v>3632</v>
      </c>
      <c r="D4" s="12"/>
      <c r="E4" s="12"/>
      <c r="F4" s="12"/>
      <c r="G4" s="12"/>
      <c r="H4" s="12"/>
      <c r="I4" s="12"/>
      <c r="J4" s="12"/>
      <c r="K4" s="12"/>
      <c r="L4" s="13">
        <v>2912</v>
      </c>
      <c r="M4" s="13">
        <v>721</v>
      </c>
      <c r="N4" s="4">
        <v>855</v>
      </c>
    </row>
    <row r="5" spans="1:18" x14ac:dyDescent="0.2">
      <c r="A5" s="6">
        <v>2025</v>
      </c>
      <c r="B5" s="8">
        <v>338016</v>
      </c>
      <c r="C5" s="9">
        <v>3637</v>
      </c>
      <c r="D5" s="9">
        <v>0</v>
      </c>
      <c r="E5" s="9">
        <v>0</v>
      </c>
      <c r="F5" s="9">
        <v>20330</v>
      </c>
      <c r="G5" s="9">
        <v>1</v>
      </c>
      <c r="H5" s="9">
        <f>E5/(1+0.048)^(G5-1)</f>
        <v>0</v>
      </c>
      <c r="I5" s="9">
        <f>F5/(1+0.048)^(G5-1)</f>
        <v>20330</v>
      </c>
      <c r="J5" s="9">
        <v>0</v>
      </c>
      <c r="K5" s="9">
        <v>0</v>
      </c>
      <c r="L5" s="10">
        <v>2960</v>
      </c>
      <c r="M5" s="10">
        <v>676</v>
      </c>
      <c r="N5" s="7">
        <v>858</v>
      </c>
    </row>
    <row r="6" spans="1:18" x14ac:dyDescent="0.2">
      <c r="A6" s="3">
        <v>2026</v>
      </c>
      <c r="B6" s="11">
        <v>339513</v>
      </c>
      <c r="C6" s="12">
        <v>3641</v>
      </c>
      <c r="D6" s="12">
        <v>0</v>
      </c>
      <c r="E6" s="12">
        <v>0</v>
      </c>
      <c r="F6" s="12">
        <v>20397</v>
      </c>
      <c r="G6" s="12">
        <v>2</v>
      </c>
      <c r="H6" s="9">
        <f t="shared" ref="H6:H14" si="0">E6/(1+0.03)^(G6-1)</f>
        <v>0</v>
      </c>
      <c r="I6" s="9">
        <f t="shared" ref="I6:I14" si="1">F6/(1+0.048)^(G6-1)</f>
        <v>19462.786259541983</v>
      </c>
      <c r="J6" s="12">
        <v>0</v>
      </c>
      <c r="K6" s="12">
        <v>0</v>
      </c>
      <c r="L6" s="13">
        <v>3009</v>
      </c>
      <c r="M6" s="13">
        <v>632</v>
      </c>
      <c r="N6" s="4">
        <v>865</v>
      </c>
    </row>
    <row r="7" spans="1:18" x14ac:dyDescent="0.2">
      <c r="A7" s="3">
        <v>2027</v>
      </c>
      <c r="B7" s="11">
        <v>340970</v>
      </c>
      <c r="C7" s="12">
        <v>3645</v>
      </c>
      <c r="D7" s="12">
        <v>0</v>
      </c>
      <c r="E7" s="12">
        <v>0</v>
      </c>
      <c r="F7" s="12">
        <v>20371</v>
      </c>
      <c r="G7" s="9">
        <v>3</v>
      </c>
      <c r="H7" s="9">
        <f t="shared" si="0"/>
        <v>0</v>
      </c>
      <c r="I7" s="9">
        <f t="shared" si="1"/>
        <v>18547.688071790686</v>
      </c>
      <c r="J7" s="12">
        <v>0</v>
      </c>
      <c r="K7" s="12">
        <v>0</v>
      </c>
      <c r="L7" s="13">
        <v>3058</v>
      </c>
      <c r="M7" s="13">
        <v>587</v>
      </c>
      <c r="N7" s="4">
        <v>871</v>
      </c>
    </row>
    <row r="8" spans="1:18" x14ac:dyDescent="0.2">
      <c r="A8" s="3">
        <v>2028</v>
      </c>
      <c r="B8" s="11">
        <v>342385</v>
      </c>
      <c r="C8" s="12">
        <v>3648</v>
      </c>
      <c r="D8" s="12">
        <v>0</v>
      </c>
      <c r="E8" s="12">
        <v>0</v>
      </c>
      <c r="F8" s="12">
        <v>20394</v>
      </c>
      <c r="G8" s="12">
        <v>4</v>
      </c>
      <c r="H8" s="9">
        <f t="shared" si="0"/>
        <v>0</v>
      </c>
      <c r="I8" s="9">
        <f t="shared" si="1"/>
        <v>17718.157872612806</v>
      </c>
      <c r="J8" s="12">
        <v>0</v>
      </c>
      <c r="K8" s="12">
        <v>0</v>
      </c>
      <c r="L8" s="13">
        <v>3108</v>
      </c>
      <c r="M8" s="13">
        <v>540</v>
      </c>
      <c r="N8" s="4">
        <v>874</v>
      </c>
    </row>
    <row r="9" spans="1:18" x14ac:dyDescent="0.2">
      <c r="A9" s="3">
        <v>2029</v>
      </c>
      <c r="B9" s="11">
        <v>343754</v>
      </c>
      <c r="C9" s="12">
        <v>3651</v>
      </c>
      <c r="D9" s="12">
        <v>0</v>
      </c>
      <c r="E9" s="12">
        <v>0</v>
      </c>
      <c r="F9" s="12">
        <v>20408</v>
      </c>
      <c r="G9" s="9">
        <v>5</v>
      </c>
      <c r="H9" s="9">
        <f t="shared" si="0"/>
        <v>0</v>
      </c>
      <c r="I9" s="9">
        <f t="shared" si="1"/>
        <v>16918.245200480033</v>
      </c>
      <c r="J9" s="12">
        <v>0</v>
      </c>
      <c r="K9" s="12">
        <v>0</v>
      </c>
      <c r="L9" s="13">
        <v>3160</v>
      </c>
      <c r="M9" s="13">
        <v>491</v>
      </c>
      <c r="N9" s="4">
        <v>878</v>
      </c>
    </row>
    <row r="10" spans="1:18" x14ac:dyDescent="0.2">
      <c r="A10" s="6">
        <v>2030</v>
      </c>
      <c r="B10" s="8">
        <v>345074</v>
      </c>
      <c r="C10" s="9">
        <v>3653</v>
      </c>
      <c r="D10" s="9">
        <v>0</v>
      </c>
      <c r="E10" s="9">
        <v>0</v>
      </c>
      <c r="F10" s="9">
        <v>20383</v>
      </c>
      <c r="G10" s="12">
        <v>6</v>
      </c>
      <c r="H10" s="9">
        <f t="shared" si="0"/>
        <v>0</v>
      </c>
      <c r="I10" s="9">
        <f t="shared" si="1"/>
        <v>16123.587962127207</v>
      </c>
      <c r="J10" s="9">
        <v>0</v>
      </c>
      <c r="K10" s="9">
        <v>0</v>
      </c>
      <c r="L10" s="10">
        <v>3212</v>
      </c>
      <c r="M10" s="10">
        <v>441</v>
      </c>
      <c r="N10" s="7">
        <v>879</v>
      </c>
    </row>
    <row r="11" spans="1:18" x14ac:dyDescent="0.2">
      <c r="A11" s="3">
        <v>2031</v>
      </c>
      <c r="B11" s="11">
        <v>346339</v>
      </c>
      <c r="C11" s="12">
        <v>3654</v>
      </c>
      <c r="D11" s="12">
        <v>0</v>
      </c>
      <c r="E11" s="12">
        <v>0</v>
      </c>
      <c r="F11" s="12">
        <v>20392</v>
      </c>
      <c r="G11" s="9">
        <v>7</v>
      </c>
      <c r="H11" s="9">
        <f t="shared" si="0"/>
        <v>0</v>
      </c>
      <c r="I11" s="9">
        <f t="shared" si="1"/>
        <v>15391.896223751137</v>
      </c>
      <c r="J11" s="12">
        <v>0</v>
      </c>
      <c r="K11" s="12">
        <v>0</v>
      </c>
      <c r="L11" s="13">
        <v>3265</v>
      </c>
      <c r="M11" s="13">
        <v>389</v>
      </c>
      <c r="N11" s="4">
        <v>877</v>
      </c>
    </row>
    <row r="12" spans="1:18" x14ac:dyDescent="0.2">
      <c r="A12" s="3">
        <v>2032</v>
      </c>
      <c r="B12" s="11">
        <v>347545</v>
      </c>
      <c r="C12" s="12">
        <v>3654</v>
      </c>
      <c r="D12" s="12">
        <v>0</v>
      </c>
      <c r="E12" s="12">
        <v>0</v>
      </c>
      <c r="F12" s="12">
        <v>20392</v>
      </c>
      <c r="G12" s="12">
        <v>8</v>
      </c>
      <c r="H12" s="9">
        <f t="shared" si="0"/>
        <v>0</v>
      </c>
      <c r="I12" s="9">
        <f t="shared" si="1"/>
        <v>14686.923877625131</v>
      </c>
      <c r="J12" s="12">
        <v>0</v>
      </c>
      <c r="K12" s="12">
        <v>0</v>
      </c>
      <c r="L12" s="13">
        <v>3319</v>
      </c>
      <c r="M12" s="13">
        <v>336</v>
      </c>
      <c r="N12" s="4">
        <v>870</v>
      </c>
    </row>
    <row r="13" spans="1:18" x14ac:dyDescent="0.2">
      <c r="A13" s="3">
        <v>2033</v>
      </c>
      <c r="B13" s="11">
        <v>348702</v>
      </c>
      <c r="C13" s="12">
        <v>3653</v>
      </c>
      <c r="D13" s="12">
        <v>0</v>
      </c>
      <c r="E13" s="12">
        <v>0</v>
      </c>
      <c r="F13" s="12">
        <v>20383</v>
      </c>
      <c r="G13" s="9">
        <v>9</v>
      </c>
      <c r="H13" s="9">
        <f t="shared" si="0"/>
        <v>0</v>
      </c>
      <c r="I13" s="9">
        <f t="shared" si="1"/>
        <v>14008.055162593369</v>
      </c>
      <c r="J13" s="12">
        <v>0</v>
      </c>
      <c r="K13" s="12">
        <v>0</v>
      </c>
      <c r="L13" s="13">
        <v>3373</v>
      </c>
      <c r="M13" s="13">
        <v>280</v>
      </c>
      <c r="N13" s="4">
        <v>876</v>
      </c>
    </row>
    <row r="14" spans="1:18" x14ac:dyDescent="0.2">
      <c r="A14" s="3">
        <v>2034</v>
      </c>
      <c r="B14" s="11">
        <v>349808</v>
      </c>
      <c r="C14" s="12">
        <v>3650</v>
      </c>
      <c r="D14" s="12">
        <v>0</v>
      </c>
      <c r="E14" s="12">
        <v>0</v>
      </c>
      <c r="F14" s="12">
        <v>20361</v>
      </c>
      <c r="G14" s="12">
        <v>10</v>
      </c>
      <c r="H14" s="9">
        <f t="shared" si="0"/>
        <v>0</v>
      </c>
      <c r="I14" s="9">
        <f t="shared" si="1"/>
        <v>13352.038012404233</v>
      </c>
      <c r="J14" s="12">
        <v>0</v>
      </c>
      <c r="K14" s="12">
        <v>0</v>
      </c>
      <c r="L14" s="13">
        <v>3426</v>
      </c>
      <c r="M14" s="13">
        <v>224</v>
      </c>
      <c r="N14" s="4">
        <v>882</v>
      </c>
    </row>
    <row r="15" spans="1:18" x14ac:dyDescent="0.2">
      <c r="A15" s="6">
        <v>2035</v>
      </c>
      <c r="B15" s="8">
        <v>350861</v>
      </c>
      <c r="C15" s="9">
        <v>3645</v>
      </c>
      <c r="D15" s="9"/>
      <c r="E15" s="9"/>
      <c r="F15" s="9"/>
      <c r="G15" s="9"/>
      <c r="H15" s="9">
        <f>SUM(H5:H14)</f>
        <v>0</v>
      </c>
      <c r="I15" s="9">
        <f>SUM(I5:I14)</f>
        <v>166539.3786429266</v>
      </c>
      <c r="J15" s="9"/>
      <c r="K15" s="9"/>
      <c r="L15" s="10">
        <v>3480</v>
      </c>
      <c r="M15" s="10">
        <v>166</v>
      </c>
      <c r="N15" s="7">
        <v>888</v>
      </c>
    </row>
    <row r="16" spans="1:18" x14ac:dyDescent="0.2">
      <c r="A16" s="3">
        <v>2036</v>
      </c>
      <c r="B16" s="11">
        <v>351861</v>
      </c>
      <c r="C16" s="12">
        <v>3639</v>
      </c>
      <c r="D16" s="12"/>
      <c r="E16" s="12"/>
      <c r="F16" s="12"/>
      <c r="G16" s="12"/>
      <c r="H16" s="12"/>
      <c r="I16" s="34">
        <f>I15-H15</f>
        <v>166539.3786429266</v>
      </c>
      <c r="J16" s="12"/>
      <c r="K16" s="12"/>
      <c r="L16" s="13">
        <v>3532</v>
      </c>
      <c r="M16" s="13">
        <v>107</v>
      </c>
      <c r="N16" s="4">
        <v>893</v>
      </c>
    </row>
    <row r="17" spans="1:14" x14ac:dyDescent="0.2">
      <c r="A17" s="3">
        <v>2037</v>
      </c>
      <c r="B17" s="11">
        <v>352806</v>
      </c>
      <c r="C17" s="12">
        <v>3630</v>
      </c>
      <c r="D17" s="12"/>
      <c r="E17" s="12"/>
      <c r="F17" s="12"/>
      <c r="G17" s="12"/>
      <c r="H17" s="12"/>
      <c r="I17" s="12"/>
      <c r="J17" s="12"/>
      <c r="K17" s="12"/>
      <c r="L17" s="13">
        <v>3583</v>
      </c>
      <c r="M17" s="13">
        <v>47</v>
      </c>
      <c r="N17" s="4">
        <v>898</v>
      </c>
    </row>
    <row r="18" spans="1:14" x14ac:dyDescent="0.2">
      <c r="A18" s="3">
        <v>2038</v>
      </c>
      <c r="B18" s="11">
        <v>353696</v>
      </c>
      <c r="C18" s="12">
        <v>3619</v>
      </c>
      <c r="D18" s="12"/>
      <c r="E18" s="12"/>
      <c r="F18" s="12"/>
      <c r="G18" s="12"/>
      <c r="H18" s="12"/>
      <c r="I18" s="12"/>
      <c r="J18" s="12"/>
      <c r="K18" s="12"/>
      <c r="L18" s="13">
        <v>3633</v>
      </c>
      <c r="M18" s="13">
        <v>-13</v>
      </c>
      <c r="N18" s="4">
        <v>903</v>
      </c>
    </row>
    <row r="19" spans="1:14" x14ac:dyDescent="0.2">
      <c r="A19" s="3">
        <v>2039</v>
      </c>
      <c r="B19" s="11">
        <v>354530</v>
      </c>
      <c r="C19" s="12">
        <v>3607</v>
      </c>
      <c r="D19" s="12"/>
      <c r="E19" s="12"/>
      <c r="F19" s="12"/>
      <c r="G19" s="12"/>
      <c r="H19" s="12"/>
      <c r="I19" s="12"/>
      <c r="J19" s="12"/>
      <c r="K19" s="12"/>
      <c r="L19" s="13">
        <v>3680</v>
      </c>
      <c r="M19" s="13">
        <v>-73</v>
      </c>
      <c r="N19" s="4">
        <v>908</v>
      </c>
    </row>
    <row r="20" spans="1:14" x14ac:dyDescent="0.2">
      <c r="A20" s="6">
        <v>2040</v>
      </c>
      <c r="B20" s="8">
        <v>355309</v>
      </c>
      <c r="C20" s="9">
        <v>3592</v>
      </c>
      <c r="D20" s="9"/>
      <c r="E20" s="9"/>
      <c r="F20" s="9"/>
      <c r="G20" s="9"/>
      <c r="H20" s="9"/>
      <c r="I20" s="9"/>
      <c r="J20" s="9"/>
      <c r="K20" s="9"/>
      <c r="L20" s="10">
        <v>3725</v>
      </c>
      <c r="M20" s="10">
        <v>-133</v>
      </c>
      <c r="N20" s="7">
        <v>912</v>
      </c>
    </row>
    <row r="21" spans="1:14" x14ac:dyDescent="0.2">
      <c r="A21" s="3">
        <v>2041</v>
      </c>
      <c r="B21" s="11">
        <v>356034</v>
      </c>
      <c r="C21" s="12">
        <v>3576</v>
      </c>
      <c r="D21" s="12"/>
      <c r="E21" s="12"/>
      <c r="F21" s="12"/>
      <c r="G21" s="12"/>
      <c r="H21" s="12"/>
      <c r="I21" s="12"/>
      <c r="J21" s="12"/>
      <c r="K21" s="12"/>
      <c r="L21" s="13">
        <v>3767</v>
      </c>
      <c r="M21" s="13">
        <v>-191</v>
      </c>
      <c r="N21" s="4">
        <v>916</v>
      </c>
    </row>
    <row r="22" spans="1:14" x14ac:dyDescent="0.2">
      <c r="A22" s="3">
        <v>2042</v>
      </c>
      <c r="B22" s="11">
        <v>356705</v>
      </c>
      <c r="C22" s="12">
        <v>3559</v>
      </c>
      <c r="D22" s="12"/>
      <c r="E22" s="12"/>
      <c r="F22" s="12"/>
      <c r="G22" s="12"/>
      <c r="H22" s="12"/>
      <c r="I22" s="12"/>
      <c r="J22" s="12"/>
      <c r="K22" s="12"/>
      <c r="L22" s="13">
        <v>3806</v>
      </c>
      <c r="M22" s="13">
        <v>-247</v>
      </c>
      <c r="N22" s="4">
        <v>919</v>
      </c>
    </row>
    <row r="23" spans="1:14" x14ac:dyDescent="0.2">
      <c r="A23" s="3">
        <v>2043</v>
      </c>
      <c r="B23" s="11">
        <v>357327</v>
      </c>
      <c r="C23" s="12">
        <v>3541</v>
      </c>
      <c r="D23" s="12"/>
      <c r="E23" s="12"/>
      <c r="F23" s="12"/>
      <c r="G23" s="12"/>
      <c r="H23" s="12"/>
      <c r="I23" s="12"/>
      <c r="J23" s="12"/>
      <c r="K23" s="12"/>
      <c r="L23" s="13">
        <v>3841</v>
      </c>
      <c r="M23" s="13">
        <v>-300</v>
      </c>
      <c r="N23" s="4">
        <v>922</v>
      </c>
    </row>
    <row r="24" spans="1:14" x14ac:dyDescent="0.2">
      <c r="A24" s="3">
        <v>2044</v>
      </c>
      <c r="B24" s="11">
        <v>357903</v>
      </c>
      <c r="C24" s="12">
        <v>3524</v>
      </c>
      <c r="D24" s="12"/>
      <c r="E24" s="12"/>
      <c r="F24" s="12"/>
      <c r="G24" s="12"/>
      <c r="H24" s="12"/>
      <c r="I24" s="12"/>
      <c r="J24" s="12"/>
      <c r="K24" s="12"/>
      <c r="L24" s="13">
        <v>3873</v>
      </c>
      <c r="M24" s="13">
        <v>-349</v>
      </c>
      <c r="N24" s="4">
        <v>925</v>
      </c>
    </row>
    <row r="25" spans="1:14" x14ac:dyDescent="0.2">
      <c r="A25" s="6">
        <v>2045</v>
      </c>
      <c r="B25" s="8">
        <v>358438</v>
      </c>
      <c r="C25" s="9">
        <v>3506</v>
      </c>
      <c r="D25" s="9"/>
      <c r="E25" s="9"/>
      <c r="F25" s="9"/>
      <c r="G25" s="9"/>
      <c r="H25" s="9"/>
      <c r="I25" s="9"/>
      <c r="J25" s="9"/>
      <c r="K25" s="9"/>
      <c r="L25" s="10">
        <v>3900</v>
      </c>
      <c r="M25" s="10">
        <v>-394</v>
      </c>
      <c r="N25" s="7">
        <v>928</v>
      </c>
    </row>
    <row r="26" spans="1:14" x14ac:dyDescent="0.2">
      <c r="A26" s="3">
        <v>2046</v>
      </c>
      <c r="B26" s="11">
        <v>358936</v>
      </c>
      <c r="C26" s="12">
        <v>3490</v>
      </c>
      <c r="D26" s="12"/>
      <c r="E26" s="12"/>
      <c r="F26" s="12"/>
      <c r="G26" s="12"/>
      <c r="H26" s="12"/>
      <c r="I26" s="12"/>
      <c r="J26" s="12"/>
      <c r="K26" s="12"/>
      <c r="L26" s="13">
        <v>3923</v>
      </c>
      <c r="M26" s="13">
        <v>-433</v>
      </c>
      <c r="N26" s="4">
        <v>931</v>
      </c>
    </row>
    <row r="27" spans="1:14" x14ac:dyDescent="0.2">
      <c r="A27" s="3">
        <v>2047</v>
      </c>
      <c r="B27" s="11">
        <v>359400</v>
      </c>
      <c r="C27" s="12">
        <v>3474</v>
      </c>
      <c r="D27" s="12"/>
      <c r="E27" s="12"/>
      <c r="F27" s="12"/>
      <c r="G27" s="12"/>
      <c r="H27" s="12"/>
      <c r="I27" s="12"/>
      <c r="J27" s="12"/>
      <c r="K27" s="12"/>
      <c r="L27" s="13">
        <v>3943</v>
      </c>
      <c r="M27" s="13">
        <v>-469</v>
      </c>
      <c r="N27" s="4">
        <v>933</v>
      </c>
    </row>
    <row r="28" spans="1:14" x14ac:dyDescent="0.2">
      <c r="A28" s="3">
        <v>2048</v>
      </c>
      <c r="B28" s="11">
        <v>359836</v>
      </c>
      <c r="C28" s="12">
        <v>3459</v>
      </c>
      <c r="D28" s="12"/>
      <c r="E28" s="12"/>
      <c r="F28" s="12"/>
      <c r="G28" s="12"/>
      <c r="H28" s="12"/>
      <c r="I28" s="12"/>
      <c r="J28" s="12"/>
      <c r="K28" s="12"/>
      <c r="L28" s="13">
        <v>3959</v>
      </c>
      <c r="M28" s="13">
        <v>-500</v>
      </c>
      <c r="N28" s="4">
        <v>936</v>
      </c>
    </row>
    <row r="29" spans="1:14" x14ac:dyDescent="0.2">
      <c r="A29" s="3">
        <v>2049</v>
      </c>
      <c r="B29" s="11">
        <v>360247</v>
      </c>
      <c r="C29" s="12">
        <v>3444</v>
      </c>
      <c r="D29" s="12"/>
      <c r="E29" s="12"/>
      <c r="F29" s="12"/>
      <c r="G29" s="12"/>
      <c r="H29" s="12"/>
      <c r="I29" s="12"/>
      <c r="J29" s="12"/>
      <c r="K29" s="12"/>
      <c r="L29" s="13">
        <v>3971</v>
      </c>
      <c r="M29" s="13">
        <v>-527</v>
      </c>
      <c r="N29" s="4">
        <v>938</v>
      </c>
    </row>
    <row r="30" spans="1:14" x14ac:dyDescent="0.2">
      <c r="A30" s="6">
        <v>2050</v>
      </c>
      <c r="B30" s="8">
        <v>360639</v>
      </c>
      <c r="C30" s="9">
        <v>3431</v>
      </c>
      <c r="D30" s="9"/>
      <c r="E30" s="9"/>
      <c r="F30" s="9"/>
      <c r="G30" s="9"/>
      <c r="H30" s="9"/>
      <c r="I30" s="9"/>
      <c r="J30" s="9"/>
      <c r="K30" s="9"/>
      <c r="L30" s="10">
        <v>3979</v>
      </c>
      <c r="M30" s="10">
        <v>-549</v>
      </c>
      <c r="N30" s="7">
        <v>940</v>
      </c>
    </row>
    <row r="31" spans="1:14" x14ac:dyDescent="0.2">
      <c r="A31" s="3">
        <v>2051</v>
      </c>
      <c r="B31" s="11">
        <v>361015</v>
      </c>
      <c r="C31" s="12">
        <v>3418</v>
      </c>
      <c r="D31" s="12"/>
      <c r="E31" s="12"/>
      <c r="F31" s="12"/>
      <c r="G31" s="12"/>
      <c r="H31" s="12"/>
      <c r="I31" s="12"/>
      <c r="J31" s="12"/>
      <c r="K31" s="12"/>
      <c r="L31" s="13">
        <v>3984</v>
      </c>
      <c r="M31" s="13">
        <v>-566</v>
      </c>
      <c r="N31" s="4">
        <v>942</v>
      </c>
    </row>
    <row r="32" spans="1:14" x14ac:dyDescent="0.2">
      <c r="A32" s="3">
        <v>2052</v>
      </c>
      <c r="B32" s="11">
        <v>361381</v>
      </c>
      <c r="C32" s="12">
        <v>3407</v>
      </c>
      <c r="D32" s="12"/>
      <c r="E32" s="12"/>
      <c r="F32" s="12"/>
      <c r="G32" s="12"/>
      <c r="H32" s="12"/>
      <c r="I32" s="12"/>
      <c r="J32" s="12"/>
      <c r="K32" s="12"/>
      <c r="L32" s="13">
        <v>3986</v>
      </c>
      <c r="M32" s="13">
        <v>-579</v>
      </c>
      <c r="N32" s="4">
        <v>944</v>
      </c>
    </row>
    <row r="33" spans="1:14" x14ac:dyDescent="0.2">
      <c r="A33" s="3">
        <v>2053</v>
      </c>
      <c r="B33" s="11">
        <v>361739</v>
      </c>
      <c r="C33" s="12">
        <v>3398</v>
      </c>
      <c r="D33" s="12"/>
      <c r="E33" s="12"/>
      <c r="F33" s="12"/>
      <c r="G33" s="12"/>
      <c r="H33" s="12"/>
      <c r="I33" s="12"/>
      <c r="J33" s="12"/>
      <c r="K33" s="12"/>
      <c r="L33" s="13">
        <v>3985</v>
      </c>
      <c r="M33" s="13">
        <v>-587</v>
      </c>
      <c r="N33" s="4">
        <v>946</v>
      </c>
    </row>
    <row r="34" spans="1:14" x14ac:dyDescent="0.2">
      <c r="A34" s="3">
        <v>2054</v>
      </c>
      <c r="B34" s="11">
        <v>362095</v>
      </c>
      <c r="C34" s="12">
        <v>3390</v>
      </c>
      <c r="D34" s="12"/>
      <c r="E34" s="12"/>
      <c r="F34" s="12"/>
      <c r="G34" s="12"/>
      <c r="H34" s="12"/>
      <c r="I34" s="12"/>
      <c r="J34" s="12"/>
      <c r="K34" s="12"/>
      <c r="L34" s="13">
        <v>3983</v>
      </c>
      <c r="M34" s="13">
        <v>-592</v>
      </c>
      <c r="N34" s="4">
        <v>948</v>
      </c>
    </row>
    <row r="35" spans="1:14" x14ac:dyDescent="0.2">
      <c r="A35" s="6">
        <v>2055</v>
      </c>
      <c r="B35" s="8">
        <v>362450</v>
      </c>
      <c r="C35" s="9">
        <v>3385</v>
      </c>
      <c r="D35" s="9"/>
      <c r="E35" s="9"/>
      <c r="F35" s="9"/>
      <c r="G35" s="9"/>
      <c r="H35" s="9"/>
      <c r="I35" s="9"/>
      <c r="J35" s="9"/>
      <c r="K35" s="9"/>
      <c r="L35" s="10">
        <v>3979</v>
      </c>
      <c r="M35" s="10">
        <v>-594</v>
      </c>
      <c r="N35" s="7">
        <v>949</v>
      </c>
    </row>
    <row r="36" spans="1:14" x14ac:dyDescent="0.2">
      <c r="A36" s="3">
        <v>2056</v>
      </c>
      <c r="B36" s="11">
        <v>362807</v>
      </c>
      <c r="C36" s="12">
        <v>3380</v>
      </c>
      <c r="D36" s="12"/>
      <c r="E36" s="12"/>
      <c r="F36" s="12"/>
      <c r="G36" s="12"/>
      <c r="H36" s="12"/>
      <c r="I36" s="12"/>
      <c r="J36" s="12"/>
      <c r="K36" s="12"/>
      <c r="L36" s="13">
        <v>3973</v>
      </c>
      <c r="M36" s="13">
        <v>-593</v>
      </c>
      <c r="N36" s="4">
        <v>951</v>
      </c>
    </row>
    <row r="37" spans="1:14" x14ac:dyDescent="0.2">
      <c r="A37" s="3">
        <v>2057</v>
      </c>
      <c r="B37" s="11">
        <v>363169</v>
      </c>
      <c r="C37" s="12">
        <v>3377</v>
      </c>
      <c r="D37" s="12"/>
      <c r="E37" s="12"/>
      <c r="F37" s="12"/>
      <c r="G37" s="12"/>
      <c r="H37" s="12"/>
      <c r="I37" s="12"/>
      <c r="J37" s="12"/>
      <c r="K37" s="12"/>
      <c r="L37" s="13">
        <v>3967</v>
      </c>
      <c r="M37" s="13">
        <v>-590</v>
      </c>
      <c r="N37" s="4">
        <v>952</v>
      </c>
    </row>
    <row r="38" spans="1:14" x14ac:dyDescent="0.2">
      <c r="A38" s="3">
        <v>2058</v>
      </c>
      <c r="B38" s="11">
        <v>363536</v>
      </c>
      <c r="C38" s="12">
        <v>3375</v>
      </c>
      <c r="D38" s="12"/>
      <c r="E38" s="12"/>
      <c r="F38" s="12"/>
      <c r="G38" s="12"/>
      <c r="H38" s="12"/>
      <c r="I38" s="12"/>
      <c r="J38" s="12"/>
      <c r="K38" s="12"/>
      <c r="L38" s="13">
        <v>3961</v>
      </c>
      <c r="M38" s="13">
        <v>-586</v>
      </c>
      <c r="N38" s="4">
        <v>953</v>
      </c>
    </row>
    <row r="39" spans="1:14" x14ac:dyDescent="0.2">
      <c r="A39" s="3">
        <v>2059</v>
      </c>
      <c r="B39" s="11">
        <v>363909</v>
      </c>
      <c r="C39" s="12">
        <v>3373</v>
      </c>
      <c r="D39" s="12"/>
      <c r="E39" s="12"/>
      <c r="F39" s="12"/>
      <c r="G39" s="12"/>
      <c r="H39" s="12"/>
      <c r="I39" s="12"/>
      <c r="J39" s="12"/>
      <c r="K39" s="12"/>
      <c r="L39" s="13">
        <v>3955</v>
      </c>
      <c r="M39" s="13">
        <v>-582</v>
      </c>
      <c r="N39" s="4">
        <v>955</v>
      </c>
    </row>
    <row r="40" spans="1:14" x14ac:dyDescent="0.2">
      <c r="A40" s="6">
        <v>2060</v>
      </c>
      <c r="B40" s="8">
        <v>364287</v>
      </c>
      <c r="C40" s="9">
        <v>3372</v>
      </c>
      <c r="D40" s="9"/>
      <c r="E40" s="9"/>
      <c r="F40" s="9"/>
      <c r="G40" s="9"/>
      <c r="H40" s="9"/>
      <c r="I40" s="9"/>
      <c r="J40" s="9"/>
      <c r="K40" s="9"/>
      <c r="L40" s="10">
        <v>3950</v>
      </c>
      <c r="M40" s="10">
        <v>-578</v>
      </c>
      <c r="N40" s="7">
        <v>956</v>
      </c>
    </row>
    <row r="41" spans="1:14" x14ac:dyDescent="0.2">
      <c r="A41" s="3">
        <v>2061</v>
      </c>
      <c r="B41" s="11">
        <v>364670</v>
      </c>
      <c r="C41" s="12">
        <v>3370</v>
      </c>
      <c r="D41" s="12"/>
      <c r="E41" s="12"/>
      <c r="F41" s="12"/>
      <c r="G41" s="12"/>
      <c r="H41" s="12"/>
      <c r="I41" s="12"/>
      <c r="J41" s="12"/>
      <c r="K41" s="12"/>
      <c r="L41" s="13">
        <v>3945</v>
      </c>
      <c r="M41" s="13">
        <v>-575</v>
      </c>
      <c r="N41" s="4">
        <v>958</v>
      </c>
    </row>
    <row r="42" spans="1:14" x14ac:dyDescent="0.2">
      <c r="A42" s="3">
        <v>2062</v>
      </c>
      <c r="B42" s="11">
        <v>365057</v>
      </c>
      <c r="C42" s="12">
        <v>3369</v>
      </c>
      <c r="D42" s="12"/>
      <c r="E42" s="12"/>
      <c r="F42" s="12"/>
      <c r="G42" s="12"/>
      <c r="H42" s="12"/>
      <c r="I42" s="12"/>
      <c r="J42" s="12"/>
      <c r="K42" s="12"/>
      <c r="L42" s="13">
        <v>3943</v>
      </c>
      <c r="M42" s="13">
        <v>-574</v>
      </c>
      <c r="N42" s="4">
        <v>960</v>
      </c>
    </row>
    <row r="43" spans="1:14" x14ac:dyDescent="0.2">
      <c r="A43" s="3">
        <v>2063</v>
      </c>
      <c r="B43" s="11">
        <v>365443</v>
      </c>
      <c r="C43" s="12">
        <v>3367</v>
      </c>
      <c r="D43" s="12"/>
      <c r="E43" s="12"/>
      <c r="F43" s="12"/>
      <c r="G43" s="12"/>
      <c r="H43" s="12"/>
      <c r="I43" s="12"/>
      <c r="J43" s="12"/>
      <c r="K43" s="12"/>
      <c r="L43" s="13">
        <v>3942</v>
      </c>
      <c r="M43" s="13">
        <v>-575</v>
      </c>
      <c r="N43" s="4">
        <v>962</v>
      </c>
    </row>
    <row r="44" spans="1:14" x14ac:dyDescent="0.2">
      <c r="A44" s="3">
        <v>2064</v>
      </c>
      <c r="B44" s="11">
        <v>365828</v>
      </c>
      <c r="C44" s="12">
        <v>3364</v>
      </c>
      <c r="D44" s="12"/>
      <c r="E44" s="12"/>
      <c r="F44" s="12"/>
      <c r="G44" s="12"/>
      <c r="H44" s="12"/>
      <c r="I44" s="12"/>
      <c r="J44" s="12"/>
      <c r="K44" s="12"/>
      <c r="L44" s="13">
        <v>3943</v>
      </c>
      <c r="M44" s="13">
        <v>-579</v>
      </c>
      <c r="N44" s="4">
        <v>963</v>
      </c>
    </row>
    <row r="45" spans="1:14" x14ac:dyDescent="0.2">
      <c r="A45" s="6">
        <v>2065</v>
      </c>
      <c r="B45" s="8">
        <v>366207</v>
      </c>
      <c r="C45" s="9">
        <v>3361</v>
      </c>
      <c r="D45" s="9"/>
      <c r="E45" s="9"/>
      <c r="F45" s="9"/>
      <c r="G45" s="9"/>
      <c r="H45" s="9"/>
      <c r="I45" s="9"/>
      <c r="J45" s="9"/>
      <c r="K45" s="9"/>
      <c r="L45" s="10">
        <v>3946</v>
      </c>
      <c r="M45" s="10">
        <v>-585</v>
      </c>
      <c r="N45" s="7">
        <v>965</v>
      </c>
    </row>
    <row r="46" spans="1:14" x14ac:dyDescent="0.2">
      <c r="A46" s="3">
        <v>2066</v>
      </c>
      <c r="B46" s="11">
        <v>366579</v>
      </c>
      <c r="C46" s="12">
        <v>3357</v>
      </c>
      <c r="D46" s="12"/>
      <c r="E46" s="12"/>
      <c r="F46" s="12"/>
      <c r="G46" s="12"/>
      <c r="H46" s="12"/>
      <c r="I46" s="12"/>
      <c r="J46" s="12"/>
      <c r="K46" s="12"/>
      <c r="L46" s="13">
        <v>3951</v>
      </c>
      <c r="M46" s="13">
        <v>-595</v>
      </c>
      <c r="N46" s="4">
        <v>966</v>
      </c>
    </row>
    <row r="47" spans="1:14" x14ac:dyDescent="0.2">
      <c r="A47" s="3">
        <v>2067</v>
      </c>
      <c r="B47" s="11">
        <v>366938</v>
      </c>
      <c r="C47" s="12">
        <v>3351</v>
      </c>
      <c r="D47" s="12"/>
      <c r="E47" s="12"/>
      <c r="F47" s="12"/>
      <c r="G47" s="12"/>
      <c r="H47" s="12"/>
      <c r="I47" s="12"/>
      <c r="J47" s="12"/>
      <c r="K47" s="12"/>
      <c r="L47" s="13">
        <v>3959</v>
      </c>
      <c r="M47" s="13">
        <v>-608</v>
      </c>
      <c r="N47" s="4">
        <v>967</v>
      </c>
    </row>
    <row r="48" spans="1:14" x14ac:dyDescent="0.2">
      <c r="A48" s="3">
        <v>2068</v>
      </c>
      <c r="B48" s="11">
        <v>367283</v>
      </c>
      <c r="C48" s="12">
        <v>3345</v>
      </c>
      <c r="D48" s="12"/>
      <c r="E48" s="12"/>
      <c r="F48" s="12"/>
      <c r="G48" s="12"/>
      <c r="H48" s="12"/>
      <c r="I48" s="12"/>
      <c r="J48" s="12"/>
      <c r="K48" s="12"/>
      <c r="L48" s="13">
        <v>3969</v>
      </c>
      <c r="M48" s="13">
        <v>-624</v>
      </c>
      <c r="N48" s="4">
        <v>969</v>
      </c>
    </row>
    <row r="49" spans="1:14" x14ac:dyDescent="0.2">
      <c r="A49" s="3">
        <v>2069</v>
      </c>
      <c r="B49" s="11">
        <v>367609</v>
      </c>
      <c r="C49" s="12">
        <v>3339</v>
      </c>
      <c r="D49" s="12"/>
      <c r="E49" s="12"/>
      <c r="F49" s="12"/>
      <c r="G49" s="12"/>
      <c r="H49" s="12"/>
      <c r="I49" s="12"/>
      <c r="J49" s="12"/>
      <c r="K49" s="12"/>
      <c r="L49" s="13">
        <v>3982</v>
      </c>
      <c r="M49" s="13">
        <v>-644</v>
      </c>
      <c r="N49" s="4">
        <v>970</v>
      </c>
    </row>
    <row r="50" spans="1:14" x14ac:dyDescent="0.2">
      <c r="A50" s="6">
        <v>2070</v>
      </c>
      <c r="B50" s="8">
        <v>367913</v>
      </c>
      <c r="C50" s="9">
        <v>3331</v>
      </c>
      <c r="D50" s="9"/>
      <c r="E50" s="9"/>
      <c r="F50" s="9"/>
      <c r="G50" s="9"/>
      <c r="H50" s="9"/>
      <c r="I50" s="9"/>
      <c r="J50" s="9"/>
      <c r="K50" s="9"/>
      <c r="L50" s="10">
        <v>3999</v>
      </c>
      <c r="M50" s="10">
        <v>-667</v>
      </c>
      <c r="N50" s="7">
        <v>971</v>
      </c>
    </row>
    <row r="51" spans="1:14" x14ac:dyDescent="0.2">
      <c r="A51" s="3">
        <v>2071</v>
      </c>
      <c r="B51" s="11">
        <v>368190</v>
      </c>
      <c r="C51" s="12">
        <v>3323</v>
      </c>
      <c r="D51" s="12"/>
      <c r="E51" s="12"/>
      <c r="F51" s="12"/>
      <c r="G51" s="12"/>
      <c r="H51" s="12"/>
      <c r="I51" s="12"/>
      <c r="J51" s="12"/>
      <c r="K51" s="12"/>
      <c r="L51" s="13">
        <v>4017</v>
      </c>
      <c r="M51" s="13">
        <v>-694</v>
      </c>
      <c r="N51" s="4">
        <v>972</v>
      </c>
    </row>
    <row r="52" spans="1:14" x14ac:dyDescent="0.2">
      <c r="A52" s="3">
        <v>2072</v>
      </c>
      <c r="B52" s="11">
        <v>368441</v>
      </c>
      <c r="C52" s="12">
        <v>3314</v>
      </c>
      <c r="D52" s="12"/>
      <c r="E52" s="12"/>
      <c r="F52" s="12"/>
      <c r="G52" s="12"/>
      <c r="H52" s="12"/>
      <c r="I52" s="12"/>
      <c r="J52" s="12"/>
      <c r="K52" s="12"/>
      <c r="L52" s="13">
        <v>4037</v>
      </c>
      <c r="M52" s="13">
        <v>-722</v>
      </c>
      <c r="N52" s="4">
        <v>973</v>
      </c>
    </row>
    <row r="53" spans="1:14" x14ac:dyDescent="0.2">
      <c r="A53" s="3">
        <v>2073</v>
      </c>
      <c r="B53" s="11">
        <v>368663</v>
      </c>
      <c r="C53" s="12">
        <v>3305</v>
      </c>
      <c r="D53" s="12"/>
      <c r="E53" s="12"/>
      <c r="F53" s="12"/>
      <c r="G53" s="12"/>
      <c r="H53" s="12"/>
      <c r="I53" s="12"/>
      <c r="J53" s="12"/>
      <c r="K53" s="12"/>
      <c r="L53" s="13">
        <v>4056</v>
      </c>
      <c r="M53" s="13">
        <v>-751</v>
      </c>
      <c r="N53" s="4">
        <v>974</v>
      </c>
    </row>
    <row r="54" spans="1:14" x14ac:dyDescent="0.2">
      <c r="A54" s="3">
        <v>2074</v>
      </c>
      <c r="B54" s="11">
        <v>368856</v>
      </c>
      <c r="C54" s="12">
        <v>3295</v>
      </c>
      <c r="D54" s="12"/>
      <c r="E54" s="12"/>
      <c r="F54" s="12"/>
      <c r="G54" s="12"/>
      <c r="H54" s="12"/>
      <c r="I54" s="12"/>
      <c r="J54" s="12"/>
      <c r="K54" s="12"/>
      <c r="L54" s="13">
        <v>4077</v>
      </c>
      <c r="M54" s="13">
        <v>-781</v>
      </c>
      <c r="N54" s="4">
        <v>974</v>
      </c>
    </row>
    <row r="55" spans="1:14" x14ac:dyDescent="0.2">
      <c r="A55" s="6">
        <v>2075</v>
      </c>
      <c r="B55" s="8">
        <v>369018</v>
      </c>
      <c r="C55" s="9">
        <v>3286</v>
      </c>
      <c r="D55" s="9"/>
      <c r="E55" s="9"/>
      <c r="F55" s="9"/>
      <c r="G55" s="9"/>
      <c r="H55" s="9"/>
      <c r="I55" s="9"/>
      <c r="J55" s="9"/>
      <c r="K55" s="9"/>
      <c r="L55" s="10">
        <v>4098</v>
      </c>
      <c r="M55" s="10">
        <v>-812</v>
      </c>
      <c r="N55" s="7">
        <v>975</v>
      </c>
    </row>
    <row r="56" spans="1:14" x14ac:dyDescent="0.2">
      <c r="A56" s="3">
        <v>2076</v>
      </c>
      <c r="B56" s="11">
        <v>369150</v>
      </c>
      <c r="C56" s="12">
        <v>3276</v>
      </c>
      <c r="D56" s="12"/>
      <c r="E56" s="12"/>
      <c r="F56" s="12"/>
      <c r="G56" s="12"/>
      <c r="H56" s="12"/>
      <c r="I56" s="12"/>
      <c r="J56" s="12"/>
      <c r="K56" s="12"/>
      <c r="L56" s="13">
        <v>4119</v>
      </c>
      <c r="M56" s="13">
        <v>-844</v>
      </c>
      <c r="N56" s="4">
        <v>975</v>
      </c>
    </row>
    <row r="57" spans="1:14" x14ac:dyDescent="0.2">
      <c r="A57" s="3">
        <v>2077</v>
      </c>
      <c r="B57" s="11">
        <v>369250</v>
      </c>
      <c r="C57" s="12">
        <v>3266</v>
      </c>
      <c r="D57" s="12"/>
      <c r="E57" s="12"/>
      <c r="F57" s="12"/>
      <c r="G57" s="12"/>
      <c r="H57" s="12"/>
      <c r="I57" s="12"/>
      <c r="J57" s="12"/>
      <c r="K57" s="12"/>
      <c r="L57" s="13">
        <v>4142</v>
      </c>
      <c r="M57" s="13">
        <v>-875</v>
      </c>
      <c r="N57" s="4">
        <v>976</v>
      </c>
    </row>
    <row r="58" spans="1:14" x14ac:dyDescent="0.2">
      <c r="A58" s="3">
        <v>2078</v>
      </c>
      <c r="B58" s="11">
        <v>369319</v>
      </c>
      <c r="C58" s="12">
        <v>3257</v>
      </c>
      <c r="D58" s="12"/>
      <c r="E58" s="12"/>
      <c r="F58" s="12"/>
      <c r="G58" s="12"/>
      <c r="H58" s="12"/>
      <c r="I58" s="12"/>
      <c r="J58" s="12"/>
      <c r="K58" s="12"/>
      <c r="L58" s="13">
        <v>4164</v>
      </c>
      <c r="M58" s="13">
        <v>-907</v>
      </c>
      <c r="N58" s="4">
        <v>976</v>
      </c>
    </row>
    <row r="59" spans="1:14" x14ac:dyDescent="0.2">
      <c r="A59" s="3">
        <v>2079</v>
      </c>
      <c r="B59" s="11">
        <v>369356</v>
      </c>
      <c r="C59" s="12">
        <v>3247</v>
      </c>
      <c r="D59" s="12"/>
      <c r="E59" s="12"/>
      <c r="F59" s="12"/>
      <c r="G59" s="12"/>
      <c r="H59" s="12"/>
      <c r="I59" s="12"/>
      <c r="J59" s="12"/>
      <c r="K59" s="12"/>
      <c r="L59" s="13">
        <v>4186</v>
      </c>
      <c r="M59" s="13">
        <v>-939</v>
      </c>
      <c r="N59" s="4">
        <v>976</v>
      </c>
    </row>
    <row r="60" spans="1:14" x14ac:dyDescent="0.2">
      <c r="A60" s="6">
        <v>2080</v>
      </c>
      <c r="B60" s="8">
        <v>369363</v>
      </c>
      <c r="C60" s="9">
        <v>3239</v>
      </c>
      <c r="D60" s="9"/>
      <c r="E60" s="9"/>
      <c r="F60" s="9"/>
      <c r="G60" s="9"/>
      <c r="H60" s="9"/>
      <c r="I60" s="9"/>
      <c r="J60" s="9"/>
      <c r="K60" s="9"/>
      <c r="L60" s="10">
        <v>4208</v>
      </c>
      <c r="M60" s="10">
        <v>-969</v>
      </c>
      <c r="N60" s="7">
        <v>976</v>
      </c>
    </row>
    <row r="61" spans="1:14" x14ac:dyDescent="0.2">
      <c r="A61" s="3">
        <v>2081</v>
      </c>
      <c r="B61" s="11">
        <v>369340</v>
      </c>
      <c r="C61" s="12">
        <v>3230</v>
      </c>
      <c r="D61" s="12"/>
      <c r="E61" s="12"/>
      <c r="F61" s="12"/>
      <c r="G61" s="12"/>
      <c r="H61" s="12"/>
      <c r="I61" s="12"/>
      <c r="J61" s="12"/>
      <c r="K61" s="12"/>
      <c r="L61" s="13">
        <v>4229</v>
      </c>
      <c r="M61" s="13">
        <v>-998</v>
      </c>
      <c r="N61" s="4">
        <v>975</v>
      </c>
    </row>
    <row r="62" spans="1:14" x14ac:dyDescent="0.2">
      <c r="A62" s="3">
        <v>2082</v>
      </c>
      <c r="B62" s="11">
        <v>369289</v>
      </c>
      <c r="C62" s="12">
        <v>3222</v>
      </c>
      <c r="D62" s="12"/>
      <c r="E62" s="12"/>
      <c r="F62" s="12"/>
      <c r="G62" s="12"/>
      <c r="H62" s="12"/>
      <c r="I62" s="12"/>
      <c r="J62" s="12"/>
      <c r="K62" s="12"/>
      <c r="L62" s="13">
        <v>4248</v>
      </c>
      <c r="M62" s="13">
        <v>-1025</v>
      </c>
      <c r="N62" s="4">
        <v>975</v>
      </c>
    </row>
    <row r="63" spans="1:14" x14ac:dyDescent="0.2">
      <c r="A63" s="3">
        <v>2083</v>
      </c>
      <c r="B63" s="11">
        <v>369213</v>
      </c>
      <c r="C63" s="12">
        <v>3215</v>
      </c>
      <c r="D63" s="12"/>
      <c r="E63" s="12"/>
      <c r="F63" s="12"/>
      <c r="G63" s="12"/>
      <c r="H63" s="12"/>
      <c r="I63" s="12"/>
      <c r="J63" s="12"/>
      <c r="K63" s="12"/>
      <c r="L63" s="13">
        <v>4265</v>
      </c>
      <c r="M63" s="13">
        <v>-1050</v>
      </c>
      <c r="N63" s="4">
        <v>974</v>
      </c>
    </row>
    <row r="64" spans="1:14" x14ac:dyDescent="0.2">
      <c r="A64" s="3">
        <v>2084</v>
      </c>
      <c r="B64" s="11">
        <v>369114</v>
      </c>
      <c r="C64" s="12">
        <v>3208</v>
      </c>
      <c r="D64" s="12"/>
      <c r="E64" s="12"/>
      <c r="F64" s="12"/>
      <c r="G64" s="12"/>
      <c r="H64" s="12"/>
      <c r="I64" s="12"/>
      <c r="J64" s="12"/>
      <c r="K64" s="12"/>
      <c r="L64" s="13">
        <v>4281</v>
      </c>
      <c r="M64" s="13">
        <v>-1073</v>
      </c>
      <c r="N64" s="4">
        <v>973</v>
      </c>
    </row>
    <row r="65" spans="1:14" x14ac:dyDescent="0.2">
      <c r="A65" s="6">
        <v>2085</v>
      </c>
      <c r="B65" s="8">
        <v>368993</v>
      </c>
      <c r="C65" s="9">
        <v>3202</v>
      </c>
      <c r="D65" s="9"/>
      <c r="E65" s="9"/>
      <c r="F65" s="9"/>
      <c r="G65" s="9"/>
      <c r="H65" s="9"/>
      <c r="I65" s="9"/>
      <c r="J65" s="9"/>
      <c r="K65" s="9"/>
      <c r="L65" s="10">
        <v>4295</v>
      </c>
      <c r="M65" s="10">
        <v>-1093</v>
      </c>
      <c r="N65" s="7">
        <v>972</v>
      </c>
    </row>
    <row r="66" spans="1:14" x14ac:dyDescent="0.2">
      <c r="A66" s="3">
        <v>2086</v>
      </c>
      <c r="B66" s="11">
        <v>368852</v>
      </c>
      <c r="C66" s="12">
        <v>3196</v>
      </c>
      <c r="D66" s="12"/>
      <c r="E66" s="12"/>
      <c r="F66" s="12"/>
      <c r="G66" s="12"/>
      <c r="H66" s="12"/>
      <c r="I66" s="12"/>
      <c r="J66" s="12"/>
      <c r="K66" s="12"/>
      <c r="L66" s="13">
        <v>4308</v>
      </c>
      <c r="M66" s="13">
        <v>-1112</v>
      </c>
      <c r="N66" s="4">
        <v>971</v>
      </c>
    </row>
    <row r="67" spans="1:14" x14ac:dyDescent="0.2">
      <c r="A67" s="3">
        <v>2087</v>
      </c>
      <c r="B67" s="11">
        <v>368693</v>
      </c>
      <c r="C67" s="12">
        <v>3190</v>
      </c>
      <c r="D67" s="12"/>
      <c r="E67" s="12"/>
      <c r="F67" s="12"/>
      <c r="G67" s="12"/>
      <c r="H67" s="12"/>
      <c r="I67" s="12"/>
      <c r="J67" s="12"/>
      <c r="K67" s="12"/>
      <c r="L67" s="13">
        <v>4319</v>
      </c>
      <c r="M67" s="13">
        <v>-1129</v>
      </c>
      <c r="N67" s="4">
        <v>970</v>
      </c>
    </row>
    <row r="68" spans="1:14" x14ac:dyDescent="0.2">
      <c r="A68" s="3">
        <v>2088</v>
      </c>
      <c r="B68" s="11">
        <v>368518</v>
      </c>
      <c r="C68" s="12">
        <v>3185</v>
      </c>
      <c r="D68" s="12"/>
      <c r="E68" s="12"/>
      <c r="F68" s="12"/>
      <c r="G68" s="12"/>
      <c r="H68" s="12"/>
      <c r="I68" s="12"/>
      <c r="J68" s="12"/>
      <c r="K68" s="12"/>
      <c r="L68" s="13">
        <v>4330</v>
      </c>
      <c r="M68" s="13">
        <v>-1144</v>
      </c>
      <c r="N68" s="4">
        <v>968</v>
      </c>
    </row>
    <row r="69" spans="1:14" x14ac:dyDescent="0.2">
      <c r="A69" s="3">
        <v>2089</v>
      </c>
      <c r="B69" s="11">
        <v>368326</v>
      </c>
      <c r="C69" s="12">
        <v>3181</v>
      </c>
      <c r="D69" s="12"/>
      <c r="E69" s="12"/>
      <c r="F69" s="12"/>
      <c r="G69" s="12"/>
      <c r="H69" s="12"/>
      <c r="I69" s="12"/>
      <c r="J69" s="12"/>
      <c r="K69" s="12"/>
      <c r="L69" s="13">
        <v>4339</v>
      </c>
      <c r="M69" s="13">
        <v>-1158</v>
      </c>
      <c r="N69" s="4">
        <v>967</v>
      </c>
    </row>
    <row r="70" spans="1:14" x14ac:dyDescent="0.2">
      <c r="A70" s="6">
        <v>2090</v>
      </c>
      <c r="B70" s="8">
        <v>368120</v>
      </c>
      <c r="C70" s="9">
        <v>3176</v>
      </c>
      <c r="D70" s="9"/>
      <c r="E70" s="9"/>
      <c r="F70" s="9"/>
      <c r="G70" s="9"/>
      <c r="H70" s="9"/>
      <c r="I70" s="9"/>
      <c r="J70" s="9"/>
      <c r="K70" s="9"/>
      <c r="L70" s="10">
        <v>4348</v>
      </c>
      <c r="M70" s="10">
        <v>-1171</v>
      </c>
      <c r="N70" s="7">
        <v>965</v>
      </c>
    </row>
    <row r="71" spans="1:14" x14ac:dyDescent="0.2">
      <c r="A71" s="3">
        <v>2091</v>
      </c>
      <c r="B71" s="11">
        <v>367901</v>
      </c>
      <c r="C71" s="12">
        <v>3172</v>
      </c>
      <c r="D71" s="12"/>
      <c r="E71" s="12"/>
      <c r="F71" s="12"/>
      <c r="G71" s="12"/>
      <c r="H71" s="12"/>
      <c r="I71" s="12"/>
      <c r="J71" s="12"/>
      <c r="K71" s="12"/>
      <c r="L71" s="13">
        <v>4355</v>
      </c>
      <c r="M71" s="13">
        <v>-1183</v>
      </c>
      <c r="N71" s="4">
        <v>964</v>
      </c>
    </row>
    <row r="72" spans="1:14" x14ac:dyDescent="0.2">
      <c r="A72" s="3">
        <v>2092</v>
      </c>
      <c r="B72" s="11">
        <v>367670</v>
      </c>
      <c r="C72" s="12">
        <v>3167</v>
      </c>
      <c r="D72" s="12"/>
      <c r="E72" s="12"/>
      <c r="F72" s="12"/>
      <c r="G72" s="12"/>
      <c r="H72" s="12"/>
      <c r="I72" s="12"/>
      <c r="J72" s="12"/>
      <c r="K72" s="12"/>
      <c r="L72" s="13">
        <v>4360</v>
      </c>
      <c r="M72" s="13">
        <v>-1193</v>
      </c>
      <c r="N72" s="4">
        <v>962</v>
      </c>
    </row>
    <row r="73" spans="1:14" x14ac:dyDescent="0.2">
      <c r="A73" s="3">
        <v>2093</v>
      </c>
      <c r="B73" s="11">
        <v>367429</v>
      </c>
      <c r="C73" s="12">
        <v>3163</v>
      </c>
      <c r="D73" s="12"/>
      <c r="E73" s="12"/>
      <c r="F73" s="12"/>
      <c r="G73" s="12"/>
      <c r="H73" s="12"/>
      <c r="I73" s="12"/>
      <c r="J73" s="12"/>
      <c r="K73" s="12"/>
      <c r="L73" s="13">
        <v>4364</v>
      </c>
      <c r="M73" s="13">
        <v>-1201</v>
      </c>
      <c r="N73" s="4">
        <v>960</v>
      </c>
    </row>
    <row r="74" spans="1:14" x14ac:dyDescent="0.2">
      <c r="A74" s="3">
        <v>2094</v>
      </c>
      <c r="B74" s="11">
        <v>367179</v>
      </c>
      <c r="C74" s="12">
        <v>3158</v>
      </c>
      <c r="D74" s="12"/>
      <c r="E74" s="12"/>
      <c r="F74" s="12"/>
      <c r="G74" s="12"/>
      <c r="H74" s="12"/>
      <c r="I74" s="12"/>
      <c r="J74" s="12"/>
      <c r="K74" s="12"/>
      <c r="L74" s="13">
        <v>4366</v>
      </c>
      <c r="M74" s="13">
        <v>-1207</v>
      </c>
      <c r="N74" s="4">
        <v>958</v>
      </c>
    </row>
    <row r="75" spans="1:14" x14ac:dyDescent="0.2">
      <c r="A75" s="6">
        <v>2095</v>
      </c>
      <c r="B75" s="8">
        <v>366923</v>
      </c>
      <c r="C75" s="9">
        <v>3154</v>
      </c>
      <c r="D75" s="9"/>
      <c r="E75" s="9"/>
      <c r="F75" s="9"/>
      <c r="G75" s="9"/>
      <c r="H75" s="9"/>
      <c r="I75" s="9"/>
      <c r="J75" s="9"/>
      <c r="K75" s="9"/>
      <c r="L75" s="10">
        <v>4366</v>
      </c>
      <c r="M75" s="10">
        <v>-1212</v>
      </c>
      <c r="N75" s="7">
        <v>956</v>
      </c>
    </row>
    <row r="76" spans="1:14" x14ac:dyDescent="0.2">
      <c r="A76" s="3">
        <v>2096</v>
      </c>
      <c r="B76" s="11">
        <v>366661</v>
      </c>
      <c r="C76" s="12">
        <v>3149</v>
      </c>
      <c r="D76" s="12"/>
      <c r="E76" s="12"/>
      <c r="F76" s="12"/>
      <c r="G76" s="12"/>
      <c r="H76" s="12"/>
      <c r="I76" s="12"/>
      <c r="J76" s="12"/>
      <c r="K76" s="12"/>
      <c r="L76" s="13">
        <v>4365</v>
      </c>
      <c r="M76" s="13">
        <v>-1216</v>
      </c>
      <c r="N76" s="4">
        <v>954</v>
      </c>
    </row>
    <row r="77" spans="1:14" x14ac:dyDescent="0.2">
      <c r="A77" s="3">
        <v>2097</v>
      </c>
      <c r="B77" s="11">
        <v>366393</v>
      </c>
      <c r="C77" s="12">
        <v>3143</v>
      </c>
      <c r="D77" s="12"/>
      <c r="E77" s="12"/>
      <c r="F77" s="12"/>
      <c r="G77" s="12"/>
      <c r="H77" s="12"/>
      <c r="I77" s="12"/>
      <c r="J77" s="12"/>
      <c r="K77" s="12"/>
      <c r="L77" s="13">
        <v>4363</v>
      </c>
      <c r="M77" s="13">
        <v>-1219</v>
      </c>
      <c r="N77" s="4">
        <v>951</v>
      </c>
    </row>
    <row r="78" spans="1:14" x14ac:dyDescent="0.2">
      <c r="A78" s="3">
        <v>2098</v>
      </c>
      <c r="B78" s="11">
        <v>366120</v>
      </c>
      <c r="C78" s="12">
        <v>3138</v>
      </c>
      <c r="D78" s="12"/>
      <c r="E78" s="12"/>
      <c r="F78" s="12"/>
      <c r="G78" s="12"/>
      <c r="H78" s="12"/>
      <c r="I78" s="12"/>
      <c r="J78" s="12"/>
      <c r="K78" s="12"/>
      <c r="L78" s="13">
        <v>4360</v>
      </c>
      <c r="M78" s="13">
        <v>-1222</v>
      </c>
      <c r="N78" s="4">
        <v>949</v>
      </c>
    </row>
    <row r="79" spans="1:14" x14ac:dyDescent="0.2">
      <c r="A79" s="3">
        <v>2099</v>
      </c>
      <c r="B79" s="11">
        <v>365841</v>
      </c>
      <c r="C79" s="12">
        <v>3132</v>
      </c>
      <c r="D79" s="12"/>
      <c r="E79" s="12"/>
      <c r="F79" s="12"/>
      <c r="G79" s="12"/>
      <c r="H79" s="12"/>
      <c r="I79" s="12"/>
      <c r="J79" s="12"/>
      <c r="K79" s="12"/>
      <c r="L79" s="13">
        <v>4356</v>
      </c>
      <c r="M79" s="13">
        <v>-1225</v>
      </c>
      <c r="N79" s="4">
        <v>946</v>
      </c>
    </row>
    <row r="80" spans="1:14" x14ac:dyDescent="0.2">
      <c r="A80" s="19">
        <v>2100</v>
      </c>
      <c r="B80" s="20">
        <v>365558</v>
      </c>
      <c r="C80" s="21">
        <v>3125</v>
      </c>
      <c r="D80" s="21"/>
      <c r="E80" s="21"/>
      <c r="F80" s="21"/>
      <c r="G80" s="21"/>
      <c r="H80" s="21"/>
      <c r="I80" s="21"/>
      <c r="J80" s="21"/>
      <c r="K80" s="21"/>
      <c r="L80" s="23">
        <v>4352</v>
      </c>
      <c r="M80" s="23">
        <v>-1227</v>
      </c>
      <c r="N80" s="24">
        <v>944</v>
      </c>
    </row>
    <row r="81" spans="1:14" x14ac:dyDescent="0.2">
      <c r="A81" s="42" t="s">
        <v>13</v>
      </c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4"/>
    </row>
    <row r="82" spans="1:14" x14ac:dyDescent="0.2">
      <c r="A82" s="45" t="s">
        <v>14</v>
      </c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7"/>
    </row>
    <row r="83" spans="1:14" x14ac:dyDescent="0.2">
      <c r="A83" s="45" t="s">
        <v>15</v>
      </c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7"/>
    </row>
    <row r="84" spans="1:14" x14ac:dyDescent="0.2">
      <c r="A84" s="45" t="s">
        <v>16</v>
      </c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7"/>
    </row>
    <row r="85" spans="1:14" x14ac:dyDescent="0.2">
      <c r="A85" s="27" t="s">
        <v>17</v>
      </c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9"/>
    </row>
    <row r="86" spans="1:14" x14ac:dyDescent="0.2">
      <c r="A86" s="48" t="s">
        <v>18</v>
      </c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50"/>
    </row>
    <row r="87" spans="1:14" x14ac:dyDescent="0.2">
      <c r="A87" s="30" t="s">
        <v>19</v>
      </c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2"/>
    </row>
    <row r="88" spans="1:14" x14ac:dyDescent="0.2">
      <c r="A88" s="33" t="s">
        <v>20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6"/>
    </row>
  </sheetData>
  <mergeCells count="5">
    <mergeCell ref="A81:N81"/>
    <mergeCell ref="A82:N82"/>
    <mergeCell ref="A83:N83"/>
    <mergeCell ref="A84:N84"/>
    <mergeCell ref="A86:N8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277FA-F83C-4644-8063-84A5D91DD219}">
  <dimension ref="A1:R88"/>
  <sheetViews>
    <sheetView topLeftCell="E1" zoomScale="200" zoomScaleNormal="200" workbookViewId="0">
      <selection activeCell="I16" sqref="I16"/>
    </sheetView>
  </sheetViews>
  <sheetFormatPr baseColWidth="10" defaultRowHeight="15" x14ac:dyDescent="0.2"/>
  <cols>
    <col min="4" max="4" width="21.5" bestFit="1" customWidth="1"/>
    <col min="5" max="5" width="22.5" bestFit="1" customWidth="1"/>
    <col min="6" max="9" width="22.5" customWidth="1"/>
    <col min="10" max="11" width="22.5" bestFit="1" customWidth="1"/>
    <col min="13" max="13" width="27.5" bestFit="1" customWidth="1"/>
    <col min="14" max="14" width="23.6640625" bestFit="1" customWidth="1"/>
  </cols>
  <sheetData>
    <row r="1" spans="1:18" ht="28" x14ac:dyDescent="0.2">
      <c r="A1" s="14" t="s">
        <v>4</v>
      </c>
      <c r="B1" s="14" t="s">
        <v>5</v>
      </c>
      <c r="C1" s="14" t="s">
        <v>11</v>
      </c>
      <c r="D1" s="14" t="s">
        <v>22</v>
      </c>
      <c r="E1" s="14" t="s">
        <v>23</v>
      </c>
      <c r="F1" s="14" t="s">
        <v>28</v>
      </c>
      <c r="G1" s="14" t="s">
        <v>27</v>
      </c>
      <c r="H1" s="14" t="s">
        <v>26</v>
      </c>
      <c r="I1" s="14" t="s">
        <v>29</v>
      </c>
      <c r="J1" s="14" t="s">
        <v>24</v>
      </c>
      <c r="K1" s="14" t="s">
        <v>25</v>
      </c>
      <c r="L1" s="14" t="s">
        <v>12</v>
      </c>
      <c r="M1" s="14" t="s">
        <v>9</v>
      </c>
      <c r="N1" s="14" t="s">
        <v>21</v>
      </c>
      <c r="O1" s="14"/>
      <c r="P1" s="14"/>
      <c r="Q1" s="14"/>
      <c r="R1" s="14"/>
    </row>
    <row r="2" spans="1:18" x14ac:dyDescent="0.2">
      <c r="A2" s="3">
        <v>2022</v>
      </c>
      <c r="B2" s="11">
        <v>333288</v>
      </c>
      <c r="C2" s="12"/>
      <c r="D2" s="12"/>
      <c r="E2" s="12"/>
      <c r="F2" s="12"/>
      <c r="G2" s="12"/>
      <c r="H2" s="12"/>
      <c r="I2" s="12"/>
      <c r="J2" s="12"/>
      <c r="K2" s="12"/>
      <c r="L2" s="13"/>
      <c r="M2" s="13"/>
      <c r="N2" s="4"/>
    </row>
    <row r="3" spans="1:18" x14ac:dyDescent="0.2">
      <c r="A3" s="3">
        <v>2023</v>
      </c>
      <c r="B3" s="11">
        <v>334906</v>
      </c>
      <c r="C3" s="12">
        <v>3627</v>
      </c>
      <c r="D3" s="12"/>
      <c r="E3" s="12"/>
      <c r="F3" s="12"/>
      <c r="G3" s="12"/>
      <c r="H3" s="12"/>
      <c r="I3" s="12"/>
      <c r="J3" s="12"/>
      <c r="K3" s="12"/>
      <c r="L3" s="13">
        <v>2862</v>
      </c>
      <c r="M3" s="13">
        <v>766</v>
      </c>
      <c r="N3" s="4">
        <v>853</v>
      </c>
    </row>
    <row r="4" spans="1:18" x14ac:dyDescent="0.2">
      <c r="A4" s="3">
        <v>2024</v>
      </c>
      <c r="B4" s="11">
        <v>336482</v>
      </c>
      <c r="C4" s="12">
        <v>3632</v>
      </c>
      <c r="D4" s="12"/>
      <c r="E4" s="12"/>
      <c r="F4" s="12"/>
      <c r="G4" s="12"/>
      <c r="H4" s="12"/>
      <c r="I4" s="12"/>
      <c r="J4" s="12"/>
      <c r="K4" s="12"/>
      <c r="L4" s="13">
        <v>2912</v>
      </c>
      <c r="M4" s="13">
        <v>721</v>
      </c>
      <c r="N4" s="4">
        <v>855</v>
      </c>
    </row>
    <row r="5" spans="1:18" x14ac:dyDescent="0.2">
      <c r="A5" s="6">
        <v>2025</v>
      </c>
      <c r="B5" s="8">
        <v>338016</v>
      </c>
      <c r="C5" s="9">
        <v>3637</v>
      </c>
      <c r="D5" s="9">
        <f>(C5*1000)*500/1000000</f>
        <v>1818.5</v>
      </c>
      <c r="E5" s="9">
        <f>(C5*1000)*1000/1000000</f>
        <v>3637</v>
      </c>
      <c r="F5" s="9">
        <v>2829</v>
      </c>
      <c r="G5" s="9">
        <v>1</v>
      </c>
      <c r="H5" s="9">
        <f>E5/(1+0.048)^(G5-1)</f>
        <v>3637</v>
      </c>
      <c r="I5" s="9">
        <f>F5/(1+0.048)^(G5-1)</f>
        <v>2829</v>
      </c>
      <c r="J5" s="9">
        <f>(C5*1000)*2000/1000000</f>
        <v>7274</v>
      </c>
      <c r="K5" s="9">
        <f>(C5*1000)*3000/1000000</f>
        <v>10911</v>
      </c>
      <c r="L5" s="10">
        <v>2960</v>
      </c>
      <c r="M5" s="10">
        <v>676</v>
      </c>
      <c r="N5" s="7">
        <v>858</v>
      </c>
    </row>
    <row r="6" spans="1:18" x14ac:dyDescent="0.2">
      <c r="A6" s="3">
        <v>2026</v>
      </c>
      <c r="B6" s="11">
        <v>339513</v>
      </c>
      <c r="C6" s="12">
        <v>3641</v>
      </c>
      <c r="D6" s="12">
        <f t="shared" ref="D6:D14" si="0">(C6*1000)*500/1000000</f>
        <v>1820.5</v>
      </c>
      <c r="E6" s="12">
        <f t="shared" ref="E6:E14" si="1">(C6*1000)*1000/1000000</f>
        <v>3641</v>
      </c>
      <c r="F6" s="12">
        <v>2831</v>
      </c>
      <c r="G6" s="12">
        <v>2</v>
      </c>
      <c r="H6" s="9">
        <f t="shared" ref="H6:H14" si="2">E6/(1+0.048)^(G6-1)</f>
        <v>3474.2366412213737</v>
      </c>
      <c r="I6" s="9">
        <f t="shared" ref="I6:I13" si="3">F6/(1+0.048)^(G6-1)</f>
        <v>2701.3358778625952</v>
      </c>
      <c r="J6" s="12">
        <f t="shared" ref="J6:J14" si="4">(C6*1000)*2000/1000000</f>
        <v>7282</v>
      </c>
      <c r="K6" s="12">
        <f t="shared" ref="K6:K14" si="5">(C6*1000)*3000/1000000</f>
        <v>10923</v>
      </c>
      <c r="L6" s="13">
        <v>3009</v>
      </c>
      <c r="M6" s="13">
        <v>632</v>
      </c>
      <c r="N6" s="4">
        <v>865</v>
      </c>
    </row>
    <row r="7" spans="1:18" x14ac:dyDescent="0.2">
      <c r="A7" s="3">
        <v>2027</v>
      </c>
      <c r="B7" s="11">
        <v>340970</v>
      </c>
      <c r="C7" s="12">
        <v>3645</v>
      </c>
      <c r="D7" s="12">
        <f t="shared" si="0"/>
        <v>1822.5</v>
      </c>
      <c r="E7" s="12">
        <f t="shared" si="1"/>
        <v>3645</v>
      </c>
      <c r="F7" s="12">
        <v>2833</v>
      </c>
      <c r="G7" s="9">
        <v>3</v>
      </c>
      <c r="H7" s="9">
        <f t="shared" si="2"/>
        <v>3318.7532777810147</v>
      </c>
      <c r="I7" s="9">
        <f t="shared" si="3"/>
        <v>2579.4315599324045</v>
      </c>
      <c r="J7" s="12">
        <f t="shared" si="4"/>
        <v>7290</v>
      </c>
      <c r="K7" s="12">
        <f t="shared" si="5"/>
        <v>10935</v>
      </c>
      <c r="L7" s="13">
        <v>3058</v>
      </c>
      <c r="M7" s="13">
        <v>587</v>
      </c>
      <c r="N7" s="4">
        <v>871</v>
      </c>
    </row>
    <row r="8" spans="1:18" x14ac:dyDescent="0.2">
      <c r="A8" s="3">
        <v>2028</v>
      </c>
      <c r="B8" s="11">
        <v>342385</v>
      </c>
      <c r="C8" s="12">
        <v>3648</v>
      </c>
      <c r="D8" s="12">
        <f t="shared" si="0"/>
        <v>1824</v>
      </c>
      <c r="E8" s="12">
        <f t="shared" si="1"/>
        <v>3648</v>
      </c>
      <c r="F8" s="12">
        <v>2836</v>
      </c>
      <c r="G8" s="12">
        <v>4</v>
      </c>
      <c r="H8" s="9">
        <f t="shared" si="2"/>
        <v>3169.3556888933763</v>
      </c>
      <c r="I8" s="9">
        <f t="shared" si="3"/>
        <v>2463.8960344576794</v>
      </c>
      <c r="J8" s="12">
        <f t="shared" si="4"/>
        <v>7296</v>
      </c>
      <c r="K8" s="12">
        <f t="shared" si="5"/>
        <v>10944</v>
      </c>
      <c r="L8" s="13">
        <v>3108</v>
      </c>
      <c r="M8" s="13">
        <v>540</v>
      </c>
      <c r="N8" s="4">
        <v>874</v>
      </c>
    </row>
    <row r="9" spans="1:18" x14ac:dyDescent="0.2">
      <c r="A9" s="3">
        <v>2029</v>
      </c>
      <c r="B9" s="11">
        <v>343754</v>
      </c>
      <c r="C9" s="12">
        <v>3651</v>
      </c>
      <c r="D9" s="12">
        <f t="shared" si="0"/>
        <v>1825.5</v>
      </c>
      <c r="E9" s="12">
        <f t="shared" si="1"/>
        <v>3651</v>
      </c>
      <c r="F9" s="12">
        <v>2837</v>
      </c>
      <c r="G9" s="9">
        <v>5</v>
      </c>
      <c r="H9" s="9">
        <f t="shared" si="2"/>
        <v>3026.6813615715696</v>
      </c>
      <c r="I9" s="9">
        <f t="shared" si="3"/>
        <v>2351.8748350530109</v>
      </c>
      <c r="J9" s="12">
        <f t="shared" si="4"/>
        <v>7302</v>
      </c>
      <c r="K9" s="12">
        <f t="shared" si="5"/>
        <v>10953</v>
      </c>
      <c r="L9" s="13">
        <v>3160</v>
      </c>
      <c r="M9" s="13">
        <v>491</v>
      </c>
      <c r="N9" s="4">
        <v>878</v>
      </c>
    </row>
    <row r="10" spans="1:18" x14ac:dyDescent="0.2">
      <c r="A10" s="6">
        <v>2030</v>
      </c>
      <c r="B10" s="8">
        <v>345074</v>
      </c>
      <c r="C10" s="9">
        <v>3653</v>
      </c>
      <c r="D10" s="9">
        <f t="shared" si="0"/>
        <v>1826.5</v>
      </c>
      <c r="E10" s="9">
        <f t="shared" si="1"/>
        <v>3653</v>
      </c>
      <c r="F10" s="9">
        <v>2840</v>
      </c>
      <c r="G10" s="12">
        <v>6</v>
      </c>
      <c r="H10" s="9">
        <f t="shared" si="2"/>
        <v>2889.636796627125</v>
      </c>
      <c r="I10" s="9">
        <f t="shared" si="3"/>
        <v>2246.528470413642</v>
      </c>
      <c r="J10" s="9">
        <f t="shared" si="4"/>
        <v>7306</v>
      </c>
      <c r="K10" s="9">
        <f t="shared" si="5"/>
        <v>10959</v>
      </c>
      <c r="L10" s="10">
        <v>3212</v>
      </c>
      <c r="M10" s="10">
        <v>441</v>
      </c>
      <c r="N10" s="7">
        <v>879</v>
      </c>
    </row>
    <row r="11" spans="1:18" x14ac:dyDescent="0.2">
      <c r="A11" s="3">
        <v>2031</v>
      </c>
      <c r="B11" s="11">
        <v>346339</v>
      </c>
      <c r="C11" s="12">
        <v>3654</v>
      </c>
      <c r="D11" s="12">
        <f t="shared" si="0"/>
        <v>1827</v>
      </c>
      <c r="E11" s="12">
        <f t="shared" si="1"/>
        <v>3654</v>
      </c>
      <c r="F11" s="12">
        <v>2841</v>
      </c>
      <c r="G11" s="9">
        <v>7</v>
      </c>
      <c r="H11" s="9">
        <f t="shared" si="2"/>
        <v>2758.0418203995027</v>
      </c>
      <c r="I11" s="9">
        <f t="shared" si="3"/>
        <v>2144.3888373713703</v>
      </c>
      <c r="J11" s="12">
        <f t="shared" si="4"/>
        <v>7308</v>
      </c>
      <c r="K11" s="12">
        <f t="shared" si="5"/>
        <v>10962</v>
      </c>
      <c r="L11" s="13">
        <v>3265</v>
      </c>
      <c r="M11" s="13">
        <v>389</v>
      </c>
      <c r="N11" s="4">
        <v>877</v>
      </c>
    </row>
    <row r="12" spans="1:18" x14ac:dyDescent="0.2">
      <c r="A12" s="3">
        <v>2032</v>
      </c>
      <c r="B12" s="11">
        <v>347545</v>
      </c>
      <c r="C12" s="12">
        <v>3654</v>
      </c>
      <c r="D12" s="12">
        <f t="shared" si="0"/>
        <v>1827</v>
      </c>
      <c r="E12" s="12">
        <f t="shared" si="1"/>
        <v>3654</v>
      </c>
      <c r="F12" s="12">
        <v>2841</v>
      </c>
      <c r="G12" s="12">
        <v>8</v>
      </c>
      <c r="H12" s="9">
        <f t="shared" si="2"/>
        <v>2631.7192942743345</v>
      </c>
      <c r="I12" s="9">
        <f t="shared" si="3"/>
        <v>2046.172554743674</v>
      </c>
      <c r="J12" s="12">
        <f t="shared" si="4"/>
        <v>7308</v>
      </c>
      <c r="K12" s="12">
        <f t="shared" si="5"/>
        <v>10962</v>
      </c>
      <c r="L12" s="13">
        <v>3319</v>
      </c>
      <c r="M12" s="13">
        <v>336</v>
      </c>
      <c r="N12" s="4">
        <v>870</v>
      </c>
    </row>
    <row r="13" spans="1:18" x14ac:dyDescent="0.2">
      <c r="A13" s="3">
        <v>2033</v>
      </c>
      <c r="B13" s="11">
        <v>348702</v>
      </c>
      <c r="C13" s="12">
        <v>3653</v>
      </c>
      <c r="D13" s="12">
        <f t="shared" si="0"/>
        <v>1826.5</v>
      </c>
      <c r="E13" s="12">
        <f t="shared" si="1"/>
        <v>3653</v>
      </c>
      <c r="F13" s="9">
        <v>2840</v>
      </c>
      <c r="G13" s="9">
        <v>9</v>
      </c>
      <c r="H13" s="9">
        <f t="shared" si="2"/>
        <v>2510.4952906320746</v>
      </c>
      <c r="I13" s="9">
        <f t="shared" si="3"/>
        <v>1951.7674857364063</v>
      </c>
      <c r="J13" s="12">
        <f t="shared" si="4"/>
        <v>7306</v>
      </c>
      <c r="K13" s="12">
        <f t="shared" si="5"/>
        <v>10959</v>
      </c>
      <c r="L13" s="13">
        <v>3373</v>
      </c>
      <c r="M13" s="13">
        <v>280</v>
      </c>
      <c r="N13" s="4">
        <v>876</v>
      </c>
    </row>
    <row r="14" spans="1:18" x14ac:dyDescent="0.2">
      <c r="A14" s="3">
        <v>2034</v>
      </c>
      <c r="B14" s="11">
        <v>349808</v>
      </c>
      <c r="C14" s="12">
        <v>3650</v>
      </c>
      <c r="D14" s="12">
        <f t="shared" si="0"/>
        <v>1825</v>
      </c>
      <c r="E14" s="12">
        <f t="shared" si="1"/>
        <v>3650</v>
      </c>
      <c r="F14" s="12">
        <v>2838</v>
      </c>
      <c r="G14" s="12">
        <v>10</v>
      </c>
      <c r="H14" s="9">
        <f t="shared" si="2"/>
        <v>2393.5434774949881</v>
      </c>
      <c r="I14" s="9">
        <f>F14/(1+0.048)^(G14-1)</f>
        <v>1861.0620244193908</v>
      </c>
      <c r="J14" s="12">
        <f t="shared" si="4"/>
        <v>7300</v>
      </c>
      <c r="K14" s="12">
        <f t="shared" si="5"/>
        <v>10950</v>
      </c>
      <c r="L14" s="13">
        <v>3426</v>
      </c>
      <c r="M14" s="13">
        <v>224</v>
      </c>
      <c r="N14" s="4">
        <v>882</v>
      </c>
    </row>
    <row r="15" spans="1:18" x14ac:dyDescent="0.2">
      <c r="A15" s="6">
        <v>2035</v>
      </c>
      <c r="B15" s="8">
        <v>350861</v>
      </c>
      <c r="C15" s="9">
        <v>3645</v>
      </c>
      <c r="D15" s="9"/>
      <c r="E15" s="9"/>
      <c r="F15" s="9"/>
      <c r="G15" s="9"/>
      <c r="H15" s="9">
        <f>SUM(H5:H14)</f>
        <v>29809.463648895362</v>
      </c>
      <c r="I15" s="9">
        <f>SUM(I5:I14)</f>
        <v>23175.457679990177</v>
      </c>
      <c r="J15" s="9"/>
      <c r="K15" s="9"/>
      <c r="L15" s="10">
        <v>3480</v>
      </c>
      <c r="M15" s="10">
        <v>166</v>
      </c>
      <c r="N15" s="7">
        <v>888</v>
      </c>
    </row>
    <row r="16" spans="1:18" x14ac:dyDescent="0.2">
      <c r="A16" s="3">
        <v>2036</v>
      </c>
      <c r="B16" s="11">
        <v>351861</v>
      </c>
      <c r="C16" s="12">
        <v>3639</v>
      </c>
      <c r="D16" s="12"/>
      <c r="E16" s="12"/>
      <c r="F16" s="12"/>
      <c r="G16" s="12"/>
      <c r="H16" s="12"/>
      <c r="I16" s="34">
        <f>I15-H15</f>
        <v>-6634.005968905185</v>
      </c>
      <c r="J16" s="12"/>
      <c r="K16" s="12"/>
      <c r="L16" s="13">
        <v>3532</v>
      </c>
      <c r="M16" s="13">
        <v>107</v>
      </c>
      <c r="N16" s="4">
        <v>893</v>
      </c>
    </row>
    <row r="17" spans="1:14" x14ac:dyDescent="0.2">
      <c r="A17" s="3">
        <v>2037</v>
      </c>
      <c r="B17" s="11">
        <v>352806</v>
      </c>
      <c r="C17" s="12">
        <v>3630</v>
      </c>
      <c r="D17" s="12"/>
      <c r="E17" s="12"/>
      <c r="F17" s="12"/>
      <c r="G17" s="12"/>
      <c r="H17" s="12"/>
      <c r="I17" s="12"/>
      <c r="J17" s="12"/>
      <c r="K17" s="12"/>
      <c r="L17" s="13">
        <v>3583</v>
      </c>
      <c r="M17" s="13">
        <v>47</v>
      </c>
      <c r="N17" s="4">
        <v>898</v>
      </c>
    </row>
    <row r="18" spans="1:14" x14ac:dyDescent="0.2">
      <c r="A18" s="3">
        <v>2038</v>
      </c>
      <c r="B18" s="11">
        <v>353696</v>
      </c>
      <c r="C18" s="12">
        <v>3619</v>
      </c>
      <c r="D18" s="12"/>
      <c r="E18" s="12"/>
      <c r="F18" s="12"/>
      <c r="G18" s="12"/>
      <c r="H18" s="12"/>
      <c r="I18" s="12"/>
      <c r="J18" s="12"/>
      <c r="K18" s="12"/>
      <c r="L18" s="13">
        <v>3633</v>
      </c>
      <c r="M18" s="13">
        <v>-13</v>
      </c>
      <c r="N18" s="4">
        <v>903</v>
      </c>
    </row>
    <row r="19" spans="1:14" x14ac:dyDescent="0.2">
      <c r="A19" s="3">
        <v>2039</v>
      </c>
      <c r="B19" s="11">
        <v>354530</v>
      </c>
      <c r="C19" s="12">
        <v>3607</v>
      </c>
      <c r="D19" s="12"/>
      <c r="E19" s="12"/>
      <c r="F19" s="12"/>
      <c r="G19" s="12"/>
      <c r="H19" s="12"/>
      <c r="I19" s="12"/>
      <c r="J19" s="12"/>
      <c r="K19" s="12"/>
      <c r="L19" s="13">
        <v>3680</v>
      </c>
      <c r="M19" s="13">
        <v>-73</v>
      </c>
      <c r="N19" s="4">
        <v>908</v>
      </c>
    </row>
    <row r="20" spans="1:14" x14ac:dyDescent="0.2">
      <c r="A20" s="6">
        <v>2040</v>
      </c>
      <c r="B20" s="8">
        <v>355309</v>
      </c>
      <c r="C20" s="9">
        <v>3592</v>
      </c>
      <c r="D20" s="9"/>
      <c r="E20" s="9"/>
      <c r="F20" s="9"/>
      <c r="G20" s="9"/>
      <c r="H20" s="9"/>
      <c r="I20" s="9"/>
      <c r="J20" s="9"/>
      <c r="K20" s="9"/>
      <c r="L20" s="10">
        <v>3725</v>
      </c>
      <c r="M20" s="10">
        <v>-133</v>
      </c>
      <c r="N20" s="7">
        <v>912</v>
      </c>
    </row>
    <row r="21" spans="1:14" x14ac:dyDescent="0.2">
      <c r="A21" s="3">
        <v>2041</v>
      </c>
      <c r="B21" s="11">
        <v>356034</v>
      </c>
      <c r="C21" s="12">
        <v>3576</v>
      </c>
      <c r="D21" s="12"/>
      <c r="E21" s="12"/>
      <c r="F21" s="12"/>
      <c r="G21" s="12"/>
      <c r="H21" s="12"/>
      <c r="I21" s="12"/>
      <c r="J21" s="12"/>
      <c r="K21" s="12"/>
      <c r="L21" s="13">
        <v>3767</v>
      </c>
      <c r="M21" s="13">
        <v>-191</v>
      </c>
      <c r="N21" s="4">
        <v>916</v>
      </c>
    </row>
    <row r="22" spans="1:14" x14ac:dyDescent="0.2">
      <c r="A22" s="3">
        <v>2042</v>
      </c>
      <c r="B22" s="11">
        <v>356705</v>
      </c>
      <c r="C22" s="12">
        <v>3559</v>
      </c>
      <c r="D22" s="12"/>
      <c r="E22" s="12"/>
      <c r="F22" s="12"/>
      <c r="G22" s="12"/>
      <c r="H22" s="12"/>
      <c r="I22" s="12"/>
      <c r="J22" s="12"/>
      <c r="K22" s="12"/>
      <c r="L22" s="13">
        <v>3806</v>
      </c>
      <c r="M22" s="13">
        <v>-247</v>
      </c>
      <c r="N22" s="4">
        <v>919</v>
      </c>
    </row>
    <row r="23" spans="1:14" x14ac:dyDescent="0.2">
      <c r="A23" s="3">
        <v>2043</v>
      </c>
      <c r="B23" s="11">
        <v>357327</v>
      </c>
      <c r="C23" s="12">
        <v>3541</v>
      </c>
      <c r="D23" s="12"/>
      <c r="E23" s="12"/>
      <c r="F23" s="12"/>
      <c r="G23" s="12"/>
      <c r="H23" s="12"/>
      <c r="I23" s="12"/>
      <c r="J23" s="12"/>
      <c r="K23" s="12"/>
      <c r="L23" s="13">
        <v>3841</v>
      </c>
      <c r="M23" s="13">
        <v>-300</v>
      </c>
      <c r="N23" s="4">
        <v>922</v>
      </c>
    </row>
    <row r="24" spans="1:14" x14ac:dyDescent="0.2">
      <c r="A24" s="3">
        <v>2044</v>
      </c>
      <c r="B24" s="11">
        <v>357903</v>
      </c>
      <c r="C24" s="12">
        <v>3524</v>
      </c>
      <c r="D24" s="12"/>
      <c r="E24" s="12"/>
      <c r="F24" s="12"/>
      <c r="G24" s="12"/>
      <c r="H24" s="12"/>
      <c r="I24" s="12"/>
      <c r="J24" s="12"/>
      <c r="K24" s="12"/>
      <c r="L24" s="13">
        <v>3873</v>
      </c>
      <c r="M24" s="13">
        <v>-349</v>
      </c>
      <c r="N24" s="4">
        <v>925</v>
      </c>
    </row>
    <row r="25" spans="1:14" x14ac:dyDescent="0.2">
      <c r="A25" s="6">
        <v>2045</v>
      </c>
      <c r="B25" s="8">
        <v>358438</v>
      </c>
      <c r="C25" s="9">
        <v>3506</v>
      </c>
      <c r="D25" s="9"/>
      <c r="E25" s="9"/>
      <c r="F25" s="9"/>
      <c r="G25" s="9"/>
      <c r="H25" s="9"/>
      <c r="I25" s="9"/>
      <c r="J25" s="9"/>
      <c r="K25" s="9"/>
      <c r="L25" s="10">
        <v>3900</v>
      </c>
      <c r="M25" s="10">
        <v>-394</v>
      </c>
      <c r="N25" s="7">
        <v>928</v>
      </c>
    </row>
    <row r="26" spans="1:14" x14ac:dyDescent="0.2">
      <c r="A26" s="3">
        <v>2046</v>
      </c>
      <c r="B26" s="11">
        <v>358936</v>
      </c>
      <c r="C26" s="12">
        <v>3490</v>
      </c>
      <c r="D26" s="12"/>
      <c r="E26" s="12"/>
      <c r="F26" s="12"/>
      <c r="G26" s="12"/>
      <c r="H26" s="12"/>
      <c r="I26" s="12"/>
      <c r="J26" s="12"/>
      <c r="K26" s="12"/>
      <c r="L26" s="13">
        <v>3923</v>
      </c>
      <c r="M26" s="13">
        <v>-433</v>
      </c>
      <c r="N26" s="4">
        <v>931</v>
      </c>
    </row>
    <row r="27" spans="1:14" x14ac:dyDescent="0.2">
      <c r="A27" s="3">
        <v>2047</v>
      </c>
      <c r="B27" s="11">
        <v>359400</v>
      </c>
      <c r="C27" s="12">
        <v>3474</v>
      </c>
      <c r="D27" s="12"/>
      <c r="E27" s="12"/>
      <c r="F27" s="12"/>
      <c r="G27" s="12"/>
      <c r="H27" s="12"/>
      <c r="I27" s="12"/>
      <c r="J27" s="12"/>
      <c r="K27" s="12"/>
      <c r="L27" s="13">
        <v>3943</v>
      </c>
      <c r="M27" s="13">
        <v>-469</v>
      </c>
      <c r="N27" s="4">
        <v>933</v>
      </c>
    </row>
    <row r="28" spans="1:14" x14ac:dyDescent="0.2">
      <c r="A28" s="3">
        <v>2048</v>
      </c>
      <c r="B28" s="11">
        <v>359836</v>
      </c>
      <c r="C28" s="12">
        <v>3459</v>
      </c>
      <c r="D28" s="12"/>
      <c r="E28" s="12"/>
      <c r="F28" s="12"/>
      <c r="G28" s="12"/>
      <c r="H28" s="12"/>
      <c r="I28" s="12"/>
      <c r="J28" s="12"/>
      <c r="K28" s="12"/>
      <c r="L28" s="13">
        <v>3959</v>
      </c>
      <c r="M28" s="13">
        <v>-500</v>
      </c>
      <c r="N28" s="4">
        <v>936</v>
      </c>
    </row>
    <row r="29" spans="1:14" x14ac:dyDescent="0.2">
      <c r="A29" s="3">
        <v>2049</v>
      </c>
      <c r="B29" s="11">
        <v>360247</v>
      </c>
      <c r="C29" s="12">
        <v>3444</v>
      </c>
      <c r="D29" s="12"/>
      <c r="E29" s="12"/>
      <c r="F29" s="12"/>
      <c r="G29" s="12"/>
      <c r="H29" s="12"/>
      <c r="I29" s="12"/>
      <c r="J29" s="12"/>
      <c r="K29" s="12"/>
      <c r="L29" s="13">
        <v>3971</v>
      </c>
      <c r="M29" s="13">
        <v>-527</v>
      </c>
      <c r="N29" s="4">
        <v>938</v>
      </c>
    </row>
    <row r="30" spans="1:14" x14ac:dyDescent="0.2">
      <c r="A30" s="6">
        <v>2050</v>
      </c>
      <c r="B30" s="8">
        <v>360639</v>
      </c>
      <c r="C30" s="9">
        <v>3431</v>
      </c>
      <c r="D30" s="9"/>
      <c r="E30" s="9"/>
      <c r="F30" s="9"/>
      <c r="G30" s="9"/>
      <c r="H30" s="9"/>
      <c r="I30" s="9"/>
      <c r="J30" s="9"/>
      <c r="K30" s="9"/>
      <c r="L30" s="10">
        <v>3979</v>
      </c>
      <c r="M30" s="10">
        <v>-549</v>
      </c>
      <c r="N30" s="7">
        <v>940</v>
      </c>
    </row>
    <row r="31" spans="1:14" x14ac:dyDescent="0.2">
      <c r="A31" s="3">
        <v>2051</v>
      </c>
      <c r="B31" s="11">
        <v>361015</v>
      </c>
      <c r="C31" s="12">
        <v>3418</v>
      </c>
      <c r="D31" s="12"/>
      <c r="E31" s="12"/>
      <c r="F31" s="12"/>
      <c r="G31" s="12"/>
      <c r="H31" s="12"/>
      <c r="I31" s="12"/>
      <c r="J31" s="12"/>
      <c r="K31" s="12"/>
      <c r="L31" s="13">
        <v>3984</v>
      </c>
      <c r="M31" s="13">
        <v>-566</v>
      </c>
      <c r="N31" s="4">
        <v>942</v>
      </c>
    </row>
    <row r="32" spans="1:14" x14ac:dyDescent="0.2">
      <c r="A32" s="3">
        <v>2052</v>
      </c>
      <c r="B32" s="11">
        <v>361381</v>
      </c>
      <c r="C32" s="12">
        <v>3407</v>
      </c>
      <c r="D32" s="12"/>
      <c r="E32" s="12"/>
      <c r="F32" s="12"/>
      <c r="G32" s="12"/>
      <c r="H32" s="12"/>
      <c r="I32" s="12"/>
      <c r="J32" s="12"/>
      <c r="K32" s="12"/>
      <c r="L32" s="13">
        <v>3986</v>
      </c>
      <c r="M32" s="13">
        <v>-579</v>
      </c>
      <c r="N32" s="4">
        <v>944</v>
      </c>
    </row>
    <row r="33" spans="1:14" x14ac:dyDescent="0.2">
      <c r="A33" s="3">
        <v>2053</v>
      </c>
      <c r="B33" s="11">
        <v>361739</v>
      </c>
      <c r="C33" s="12">
        <v>3398</v>
      </c>
      <c r="D33" s="12"/>
      <c r="E33" s="12"/>
      <c r="F33" s="12"/>
      <c r="G33" s="12"/>
      <c r="H33" s="12"/>
      <c r="I33" s="12"/>
      <c r="J33" s="12"/>
      <c r="K33" s="12"/>
      <c r="L33" s="13">
        <v>3985</v>
      </c>
      <c r="M33" s="13">
        <v>-587</v>
      </c>
      <c r="N33" s="4">
        <v>946</v>
      </c>
    </row>
    <row r="34" spans="1:14" x14ac:dyDescent="0.2">
      <c r="A34" s="3">
        <v>2054</v>
      </c>
      <c r="B34" s="11">
        <v>362095</v>
      </c>
      <c r="C34" s="12">
        <v>3390</v>
      </c>
      <c r="D34" s="12"/>
      <c r="E34" s="12"/>
      <c r="F34" s="12"/>
      <c r="G34" s="12"/>
      <c r="H34" s="12"/>
      <c r="I34" s="12"/>
      <c r="J34" s="12"/>
      <c r="K34" s="12"/>
      <c r="L34" s="13">
        <v>3983</v>
      </c>
      <c r="M34" s="13">
        <v>-592</v>
      </c>
      <c r="N34" s="4">
        <v>948</v>
      </c>
    </row>
    <row r="35" spans="1:14" x14ac:dyDescent="0.2">
      <c r="A35" s="6">
        <v>2055</v>
      </c>
      <c r="B35" s="8">
        <v>362450</v>
      </c>
      <c r="C35" s="9">
        <v>3385</v>
      </c>
      <c r="D35" s="9"/>
      <c r="E35" s="9"/>
      <c r="F35" s="9"/>
      <c r="G35" s="9"/>
      <c r="H35" s="9"/>
      <c r="I35" s="9"/>
      <c r="J35" s="9"/>
      <c r="K35" s="9"/>
      <c r="L35" s="10">
        <v>3979</v>
      </c>
      <c r="M35" s="10">
        <v>-594</v>
      </c>
      <c r="N35" s="7">
        <v>949</v>
      </c>
    </row>
    <row r="36" spans="1:14" x14ac:dyDescent="0.2">
      <c r="A36" s="3">
        <v>2056</v>
      </c>
      <c r="B36" s="11">
        <v>362807</v>
      </c>
      <c r="C36" s="12">
        <v>3380</v>
      </c>
      <c r="D36" s="12"/>
      <c r="E36" s="12"/>
      <c r="F36" s="12"/>
      <c r="G36" s="12"/>
      <c r="H36" s="12"/>
      <c r="I36" s="12"/>
      <c r="J36" s="12"/>
      <c r="K36" s="12"/>
      <c r="L36" s="13">
        <v>3973</v>
      </c>
      <c r="M36" s="13">
        <v>-593</v>
      </c>
      <c r="N36" s="4">
        <v>951</v>
      </c>
    </row>
    <row r="37" spans="1:14" x14ac:dyDescent="0.2">
      <c r="A37" s="3">
        <v>2057</v>
      </c>
      <c r="B37" s="11">
        <v>363169</v>
      </c>
      <c r="C37" s="12">
        <v>3377</v>
      </c>
      <c r="D37" s="12"/>
      <c r="E37" s="12"/>
      <c r="F37" s="12"/>
      <c r="G37" s="12"/>
      <c r="H37" s="12"/>
      <c r="I37" s="12"/>
      <c r="J37" s="12"/>
      <c r="K37" s="12"/>
      <c r="L37" s="13">
        <v>3967</v>
      </c>
      <c r="M37" s="13">
        <v>-590</v>
      </c>
      <c r="N37" s="4">
        <v>952</v>
      </c>
    </row>
    <row r="38" spans="1:14" x14ac:dyDescent="0.2">
      <c r="A38" s="3">
        <v>2058</v>
      </c>
      <c r="B38" s="11">
        <v>363536</v>
      </c>
      <c r="C38" s="12">
        <v>3375</v>
      </c>
      <c r="D38" s="12"/>
      <c r="E38" s="12"/>
      <c r="F38" s="12"/>
      <c r="G38" s="12"/>
      <c r="H38" s="12"/>
      <c r="I38" s="12"/>
      <c r="J38" s="12"/>
      <c r="K38" s="12"/>
      <c r="L38" s="13">
        <v>3961</v>
      </c>
      <c r="M38" s="13">
        <v>-586</v>
      </c>
      <c r="N38" s="4">
        <v>953</v>
      </c>
    </row>
    <row r="39" spans="1:14" x14ac:dyDescent="0.2">
      <c r="A39" s="3">
        <v>2059</v>
      </c>
      <c r="B39" s="11">
        <v>363909</v>
      </c>
      <c r="C39" s="12">
        <v>3373</v>
      </c>
      <c r="D39" s="12"/>
      <c r="E39" s="12"/>
      <c r="F39" s="12"/>
      <c r="G39" s="12"/>
      <c r="H39" s="12"/>
      <c r="I39" s="12"/>
      <c r="J39" s="12"/>
      <c r="K39" s="12"/>
      <c r="L39" s="13">
        <v>3955</v>
      </c>
      <c r="M39" s="13">
        <v>-582</v>
      </c>
      <c r="N39" s="4">
        <v>955</v>
      </c>
    </row>
    <row r="40" spans="1:14" x14ac:dyDescent="0.2">
      <c r="A40" s="6">
        <v>2060</v>
      </c>
      <c r="B40" s="8">
        <v>364287</v>
      </c>
      <c r="C40" s="9">
        <v>3372</v>
      </c>
      <c r="D40" s="9"/>
      <c r="E40" s="9"/>
      <c r="F40" s="9"/>
      <c r="G40" s="9"/>
      <c r="H40" s="9"/>
      <c r="I40" s="9"/>
      <c r="J40" s="9"/>
      <c r="K40" s="9"/>
      <c r="L40" s="10">
        <v>3950</v>
      </c>
      <c r="M40" s="10">
        <v>-578</v>
      </c>
      <c r="N40" s="7">
        <v>956</v>
      </c>
    </row>
    <row r="41" spans="1:14" x14ac:dyDescent="0.2">
      <c r="A41" s="3">
        <v>2061</v>
      </c>
      <c r="B41" s="11">
        <v>364670</v>
      </c>
      <c r="C41" s="12">
        <v>3370</v>
      </c>
      <c r="D41" s="12"/>
      <c r="E41" s="12"/>
      <c r="F41" s="12"/>
      <c r="G41" s="12"/>
      <c r="H41" s="12"/>
      <c r="I41" s="12"/>
      <c r="J41" s="12"/>
      <c r="K41" s="12"/>
      <c r="L41" s="13">
        <v>3945</v>
      </c>
      <c r="M41" s="13">
        <v>-575</v>
      </c>
      <c r="N41" s="4">
        <v>958</v>
      </c>
    </row>
    <row r="42" spans="1:14" x14ac:dyDescent="0.2">
      <c r="A42" s="3">
        <v>2062</v>
      </c>
      <c r="B42" s="11">
        <v>365057</v>
      </c>
      <c r="C42" s="12">
        <v>3369</v>
      </c>
      <c r="D42" s="12"/>
      <c r="E42" s="12"/>
      <c r="F42" s="12"/>
      <c r="G42" s="12"/>
      <c r="H42" s="12"/>
      <c r="I42" s="12"/>
      <c r="J42" s="12"/>
      <c r="K42" s="12"/>
      <c r="L42" s="13">
        <v>3943</v>
      </c>
      <c r="M42" s="13">
        <v>-574</v>
      </c>
      <c r="N42" s="4">
        <v>960</v>
      </c>
    </row>
    <row r="43" spans="1:14" x14ac:dyDescent="0.2">
      <c r="A43" s="3">
        <v>2063</v>
      </c>
      <c r="B43" s="11">
        <v>365443</v>
      </c>
      <c r="C43" s="12">
        <v>3367</v>
      </c>
      <c r="D43" s="12"/>
      <c r="E43" s="12"/>
      <c r="F43" s="12"/>
      <c r="G43" s="12"/>
      <c r="H43" s="12"/>
      <c r="I43" s="12"/>
      <c r="J43" s="12"/>
      <c r="K43" s="12"/>
      <c r="L43" s="13">
        <v>3942</v>
      </c>
      <c r="M43" s="13">
        <v>-575</v>
      </c>
      <c r="N43" s="4">
        <v>962</v>
      </c>
    </row>
    <row r="44" spans="1:14" x14ac:dyDescent="0.2">
      <c r="A44" s="3">
        <v>2064</v>
      </c>
      <c r="B44" s="11">
        <v>365828</v>
      </c>
      <c r="C44" s="12">
        <v>3364</v>
      </c>
      <c r="D44" s="12"/>
      <c r="E44" s="12"/>
      <c r="F44" s="12"/>
      <c r="G44" s="12"/>
      <c r="H44" s="12"/>
      <c r="I44" s="12"/>
      <c r="J44" s="12"/>
      <c r="K44" s="12"/>
      <c r="L44" s="13">
        <v>3943</v>
      </c>
      <c r="M44" s="13">
        <v>-579</v>
      </c>
      <c r="N44" s="4">
        <v>963</v>
      </c>
    </row>
    <row r="45" spans="1:14" x14ac:dyDescent="0.2">
      <c r="A45" s="6">
        <v>2065</v>
      </c>
      <c r="B45" s="8">
        <v>366207</v>
      </c>
      <c r="C45" s="9">
        <v>3361</v>
      </c>
      <c r="D45" s="9"/>
      <c r="E45" s="9"/>
      <c r="F45" s="9"/>
      <c r="G45" s="9"/>
      <c r="H45" s="9"/>
      <c r="I45" s="9"/>
      <c r="J45" s="9"/>
      <c r="K45" s="9"/>
      <c r="L45" s="10">
        <v>3946</v>
      </c>
      <c r="M45" s="10">
        <v>-585</v>
      </c>
      <c r="N45" s="7">
        <v>965</v>
      </c>
    </row>
    <row r="46" spans="1:14" x14ac:dyDescent="0.2">
      <c r="A46" s="3">
        <v>2066</v>
      </c>
      <c r="B46" s="11">
        <v>366579</v>
      </c>
      <c r="C46" s="12">
        <v>3357</v>
      </c>
      <c r="D46" s="12"/>
      <c r="E46" s="12"/>
      <c r="F46" s="12"/>
      <c r="G46" s="12"/>
      <c r="H46" s="12"/>
      <c r="I46" s="12"/>
      <c r="J46" s="12"/>
      <c r="K46" s="12"/>
      <c r="L46" s="13">
        <v>3951</v>
      </c>
      <c r="M46" s="13">
        <v>-595</v>
      </c>
      <c r="N46" s="4">
        <v>966</v>
      </c>
    </row>
    <row r="47" spans="1:14" x14ac:dyDescent="0.2">
      <c r="A47" s="3">
        <v>2067</v>
      </c>
      <c r="B47" s="11">
        <v>366938</v>
      </c>
      <c r="C47" s="12">
        <v>3351</v>
      </c>
      <c r="D47" s="12"/>
      <c r="E47" s="12"/>
      <c r="F47" s="12"/>
      <c r="G47" s="12"/>
      <c r="H47" s="12"/>
      <c r="I47" s="12"/>
      <c r="J47" s="12"/>
      <c r="K47" s="12"/>
      <c r="L47" s="13">
        <v>3959</v>
      </c>
      <c r="M47" s="13">
        <v>-608</v>
      </c>
      <c r="N47" s="4">
        <v>967</v>
      </c>
    </row>
    <row r="48" spans="1:14" x14ac:dyDescent="0.2">
      <c r="A48" s="3">
        <v>2068</v>
      </c>
      <c r="B48" s="11">
        <v>367283</v>
      </c>
      <c r="C48" s="12">
        <v>3345</v>
      </c>
      <c r="D48" s="12"/>
      <c r="E48" s="12"/>
      <c r="F48" s="12"/>
      <c r="G48" s="12"/>
      <c r="H48" s="12"/>
      <c r="I48" s="12"/>
      <c r="J48" s="12"/>
      <c r="K48" s="12"/>
      <c r="L48" s="13">
        <v>3969</v>
      </c>
      <c r="M48" s="13">
        <v>-624</v>
      </c>
      <c r="N48" s="4">
        <v>969</v>
      </c>
    </row>
    <row r="49" spans="1:14" x14ac:dyDescent="0.2">
      <c r="A49" s="3">
        <v>2069</v>
      </c>
      <c r="B49" s="11">
        <v>367609</v>
      </c>
      <c r="C49" s="12">
        <v>3339</v>
      </c>
      <c r="D49" s="12"/>
      <c r="E49" s="12"/>
      <c r="F49" s="12"/>
      <c r="G49" s="12"/>
      <c r="H49" s="12"/>
      <c r="I49" s="12"/>
      <c r="J49" s="12"/>
      <c r="K49" s="12"/>
      <c r="L49" s="13">
        <v>3982</v>
      </c>
      <c r="M49" s="13">
        <v>-644</v>
      </c>
      <c r="N49" s="4">
        <v>970</v>
      </c>
    </row>
    <row r="50" spans="1:14" x14ac:dyDescent="0.2">
      <c r="A50" s="6">
        <v>2070</v>
      </c>
      <c r="B50" s="8">
        <v>367913</v>
      </c>
      <c r="C50" s="9">
        <v>3331</v>
      </c>
      <c r="D50" s="9"/>
      <c r="E50" s="9"/>
      <c r="F50" s="9"/>
      <c r="G50" s="9"/>
      <c r="H50" s="9"/>
      <c r="I50" s="9"/>
      <c r="J50" s="9"/>
      <c r="K50" s="9"/>
      <c r="L50" s="10">
        <v>3999</v>
      </c>
      <c r="M50" s="10">
        <v>-667</v>
      </c>
      <c r="N50" s="7">
        <v>971</v>
      </c>
    </row>
    <row r="51" spans="1:14" x14ac:dyDescent="0.2">
      <c r="A51" s="3">
        <v>2071</v>
      </c>
      <c r="B51" s="11">
        <v>368190</v>
      </c>
      <c r="C51" s="12">
        <v>3323</v>
      </c>
      <c r="D51" s="12"/>
      <c r="E51" s="12"/>
      <c r="F51" s="12"/>
      <c r="G51" s="12"/>
      <c r="H51" s="12"/>
      <c r="I51" s="12"/>
      <c r="J51" s="12"/>
      <c r="K51" s="12"/>
      <c r="L51" s="13">
        <v>4017</v>
      </c>
      <c r="M51" s="13">
        <v>-694</v>
      </c>
      <c r="N51" s="4">
        <v>972</v>
      </c>
    </row>
    <row r="52" spans="1:14" x14ac:dyDescent="0.2">
      <c r="A52" s="3">
        <v>2072</v>
      </c>
      <c r="B52" s="11">
        <v>368441</v>
      </c>
      <c r="C52" s="12">
        <v>3314</v>
      </c>
      <c r="D52" s="12"/>
      <c r="E52" s="12"/>
      <c r="F52" s="12"/>
      <c r="G52" s="12"/>
      <c r="H52" s="12"/>
      <c r="I52" s="12"/>
      <c r="J52" s="12"/>
      <c r="K52" s="12"/>
      <c r="L52" s="13">
        <v>4037</v>
      </c>
      <c r="M52" s="13">
        <v>-722</v>
      </c>
      <c r="N52" s="4">
        <v>973</v>
      </c>
    </row>
    <row r="53" spans="1:14" x14ac:dyDescent="0.2">
      <c r="A53" s="3">
        <v>2073</v>
      </c>
      <c r="B53" s="11">
        <v>368663</v>
      </c>
      <c r="C53" s="12">
        <v>3305</v>
      </c>
      <c r="D53" s="12"/>
      <c r="E53" s="12"/>
      <c r="F53" s="12"/>
      <c r="G53" s="12"/>
      <c r="H53" s="12"/>
      <c r="I53" s="12"/>
      <c r="J53" s="12"/>
      <c r="K53" s="12"/>
      <c r="L53" s="13">
        <v>4056</v>
      </c>
      <c r="M53" s="13">
        <v>-751</v>
      </c>
      <c r="N53" s="4">
        <v>974</v>
      </c>
    </row>
    <row r="54" spans="1:14" x14ac:dyDescent="0.2">
      <c r="A54" s="3">
        <v>2074</v>
      </c>
      <c r="B54" s="11">
        <v>368856</v>
      </c>
      <c r="C54" s="12">
        <v>3295</v>
      </c>
      <c r="D54" s="12"/>
      <c r="E54" s="12"/>
      <c r="F54" s="12"/>
      <c r="G54" s="12"/>
      <c r="H54" s="12"/>
      <c r="I54" s="12"/>
      <c r="J54" s="12"/>
      <c r="K54" s="12"/>
      <c r="L54" s="13">
        <v>4077</v>
      </c>
      <c r="M54" s="13">
        <v>-781</v>
      </c>
      <c r="N54" s="4">
        <v>974</v>
      </c>
    </row>
    <row r="55" spans="1:14" x14ac:dyDescent="0.2">
      <c r="A55" s="6">
        <v>2075</v>
      </c>
      <c r="B55" s="8">
        <v>369018</v>
      </c>
      <c r="C55" s="9">
        <v>3286</v>
      </c>
      <c r="D55" s="9"/>
      <c r="E55" s="9"/>
      <c r="F55" s="9"/>
      <c r="G55" s="9"/>
      <c r="H55" s="9"/>
      <c r="I55" s="9"/>
      <c r="J55" s="9"/>
      <c r="K55" s="9"/>
      <c r="L55" s="10">
        <v>4098</v>
      </c>
      <c r="M55" s="10">
        <v>-812</v>
      </c>
      <c r="N55" s="7">
        <v>975</v>
      </c>
    </row>
    <row r="56" spans="1:14" x14ac:dyDescent="0.2">
      <c r="A56" s="3">
        <v>2076</v>
      </c>
      <c r="B56" s="11">
        <v>369150</v>
      </c>
      <c r="C56" s="12">
        <v>3276</v>
      </c>
      <c r="D56" s="12"/>
      <c r="E56" s="12"/>
      <c r="F56" s="12"/>
      <c r="G56" s="12"/>
      <c r="H56" s="12"/>
      <c r="I56" s="12"/>
      <c r="J56" s="12"/>
      <c r="K56" s="12"/>
      <c r="L56" s="13">
        <v>4119</v>
      </c>
      <c r="M56" s="13">
        <v>-844</v>
      </c>
      <c r="N56" s="4">
        <v>975</v>
      </c>
    </row>
    <row r="57" spans="1:14" x14ac:dyDescent="0.2">
      <c r="A57" s="3">
        <v>2077</v>
      </c>
      <c r="B57" s="11">
        <v>369250</v>
      </c>
      <c r="C57" s="12">
        <v>3266</v>
      </c>
      <c r="D57" s="12"/>
      <c r="E57" s="12"/>
      <c r="F57" s="12"/>
      <c r="G57" s="12"/>
      <c r="H57" s="12"/>
      <c r="I57" s="12"/>
      <c r="J57" s="12"/>
      <c r="K57" s="12"/>
      <c r="L57" s="13">
        <v>4142</v>
      </c>
      <c r="M57" s="13">
        <v>-875</v>
      </c>
      <c r="N57" s="4">
        <v>976</v>
      </c>
    </row>
    <row r="58" spans="1:14" x14ac:dyDescent="0.2">
      <c r="A58" s="3">
        <v>2078</v>
      </c>
      <c r="B58" s="11">
        <v>369319</v>
      </c>
      <c r="C58" s="12">
        <v>3257</v>
      </c>
      <c r="D58" s="12"/>
      <c r="E58" s="12"/>
      <c r="F58" s="12"/>
      <c r="G58" s="12"/>
      <c r="H58" s="12"/>
      <c r="I58" s="12"/>
      <c r="J58" s="12"/>
      <c r="K58" s="12"/>
      <c r="L58" s="13">
        <v>4164</v>
      </c>
      <c r="M58" s="13">
        <v>-907</v>
      </c>
      <c r="N58" s="4">
        <v>976</v>
      </c>
    </row>
    <row r="59" spans="1:14" x14ac:dyDescent="0.2">
      <c r="A59" s="3">
        <v>2079</v>
      </c>
      <c r="B59" s="11">
        <v>369356</v>
      </c>
      <c r="C59" s="12">
        <v>3247</v>
      </c>
      <c r="D59" s="12"/>
      <c r="E59" s="12"/>
      <c r="F59" s="12"/>
      <c r="G59" s="12"/>
      <c r="H59" s="12"/>
      <c r="I59" s="12"/>
      <c r="J59" s="12"/>
      <c r="K59" s="12"/>
      <c r="L59" s="13">
        <v>4186</v>
      </c>
      <c r="M59" s="13">
        <v>-939</v>
      </c>
      <c r="N59" s="4">
        <v>976</v>
      </c>
    </row>
    <row r="60" spans="1:14" x14ac:dyDescent="0.2">
      <c r="A60" s="6">
        <v>2080</v>
      </c>
      <c r="B60" s="8">
        <v>369363</v>
      </c>
      <c r="C60" s="9">
        <v>3239</v>
      </c>
      <c r="D60" s="9"/>
      <c r="E60" s="9"/>
      <c r="F60" s="9"/>
      <c r="G60" s="9"/>
      <c r="H60" s="9"/>
      <c r="I60" s="9"/>
      <c r="J60" s="9"/>
      <c r="K60" s="9"/>
      <c r="L60" s="10">
        <v>4208</v>
      </c>
      <c r="M60" s="10">
        <v>-969</v>
      </c>
      <c r="N60" s="7">
        <v>976</v>
      </c>
    </row>
    <row r="61" spans="1:14" x14ac:dyDescent="0.2">
      <c r="A61" s="3">
        <v>2081</v>
      </c>
      <c r="B61" s="11">
        <v>369340</v>
      </c>
      <c r="C61" s="12">
        <v>3230</v>
      </c>
      <c r="D61" s="12"/>
      <c r="E61" s="12"/>
      <c r="F61" s="12"/>
      <c r="G61" s="12"/>
      <c r="H61" s="12"/>
      <c r="I61" s="12"/>
      <c r="J61" s="12"/>
      <c r="K61" s="12"/>
      <c r="L61" s="13">
        <v>4229</v>
      </c>
      <c r="M61" s="13">
        <v>-998</v>
      </c>
      <c r="N61" s="4">
        <v>975</v>
      </c>
    </row>
    <row r="62" spans="1:14" x14ac:dyDescent="0.2">
      <c r="A62" s="3">
        <v>2082</v>
      </c>
      <c r="B62" s="11">
        <v>369289</v>
      </c>
      <c r="C62" s="12">
        <v>3222</v>
      </c>
      <c r="D62" s="12"/>
      <c r="E62" s="12"/>
      <c r="F62" s="12"/>
      <c r="G62" s="12"/>
      <c r="H62" s="12"/>
      <c r="I62" s="12"/>
      <c r="J62" s="12"/>
      <c r="K62" s="12"/>
      <c r="L62" s="13">
        <v>4248</v>
      </c>
      <c r="M62" s="13">
        <v>-1025</v>
      </c>
      <c r="N62" s="4">
        <v>975</v>
      </c>
    </row>
    <row r="63" spans="1:14" x14ac:dyDescent="0.2">
      <c r="A63" s="3">
        <v>2083</v>
      </c>
      <c r="B63" s="11">
        <v>369213</v>
      </c>
      <c r="C63" s="12">
        <v>3215</v>
      </c>
      <c r="D63" s="12"/>
      <c r="E63" s="12"/>
      <c r="F63" s="12"/>
      <c r="G63" s="12"/>
      <c r="H63" s="12"/>
      <c r="I63" s="12"/>
      <c r="J63" s="12"/>
      <c r="K63" s="12"/>
      <c r="L63" s="13">
        <v>4265</v>
      </c>
      <c r="M63" s="13">
        <v>-1050</v>
      </c>
      <c r="N63" s="4">
        <v>974</v>
      </c>
    </row>
    <row r="64" spans="1:14" x14ac:dyDescent="0.2">
      <c r="A64" s="3">
        <v>2084</v>
      </c>
      <c r="B64" s="11">
        <v>369114</v>
      </c>
      <c r="C64" s="12">
        <v>3208</v>
      </c>
      <c r="D64" s="12"/>
      <c r="E64" s="12"/>
      <c r="F64" s="12"/>
      <c r="G64" s="12"/>
      <c r="H64" s="12"/>
      <c r="I64" s="12"/>
      <c r="J64" s="12"/>
      <c r="K64" s="12"/>
      <c r="L64" s="13">
        <v>4281</v>
      </c>
      <c r="M64" s="13">
        <v>-1073</v>
      </c>
      <c r="N64" s="4">
        <v>973</v>
      </c>
    </row>
    <row r="65" spans="1:14" x14ac:dyDescent="0.2">
      <c r="A65" s="6">
        <v>2085</v>
      </c>
      <c r="B65" s="8">
        <v>368993</v>
      </c>
      <c r="C65" s="9">
        <v>3202</v>
      </c>
      <c r="D65" s="9"/>
      <c r="E65" s="9"/>
      <c r="F65" s="9"/>
      <c r="G65" s="9"/>
      <c r="H65" s="9"/>
      <c r="I65" s="9"/>
      <c r="J65" s="9"/>
      <c r="K65" s="9"/>
      <c r="L65" s="10">
        <v>4295</v>
      </c>
      <c r="M65" s="10">
        <v>-1093</v>
      </c>
      <c r="N65" s="7">
        <v>972</v>
      </c>
    </row>
    <row r="66" spans="1:14" x14ac:dyDescent="0.2">
      <c r="A66" s="3">
        <v>2086</v>
      </c>
      <c r="B66" s="11">
        <v>368852</v>
      </c>
      <c r="C66" s="12">
        <v>3196</v>
      </c>
      <c r="D66" s="12"/>
      <c r="E66" s="12"/>
      <c r="F66" s="12"/>
      <c r="G66" s="12"/>
      <c r="H66" s="12"/>
      <c r="I66" s="12"/>
      <c r="J66" s="12"/>
      <c r="K66" s="12"/>
      <c r="L66" s="13">
        <v>4308</v>
      </c>
      <c r="M66" s="13">
        <v>-1112</v>
      </c>
      <c r="N66" s="4">
        <v>971</v>
      </c>
    </row>
    <row r="67" spans="1:14" x14ac:dyDescent="0.2">
      <c r="A67" s="3">
        <v>2087</v>
      </c>
      <c r="B67" s="11">
        <v>368693</v>
      </c>
      <c r="C67" s="12">
        <v>3190</v>
      </c>
      <c r="D67" s="12"/>
      <c r="E67" s="12"/>
      <c r="F67" s="12"/>
      <c r="G67" s="12"/>
      <c r="H67" s="12"/>
      <c r="I67" s="12"/>
      <c r="J67" s="12"/>
      <c r="K67" s="12"/>
      <c r="L67" s="13">
        <v>4319</v>
      </c>
      <c r="M67" s="13">
        <v>-1129</v>
      </c>
      <c r="N67" s="4">
        <v>970</v>
      </c>
    </row>
    <row r="68" spans="1:14" x14ac:dyDescent="0.2">
      <c r="A68" s="3">
        <v>2088</v>
      </c>
      <c r="B68" s="11">
        <v>368518</v>
      </c>
      <c r="C68" s="12">
        <v>3185</v>
      </c>
      <c r="D68" s="12"/>
      <c r="E68" s="12"/>
      <c r="F68" s="12"/>
      <c r="G68" s="12"/>
      <c r="H68" s="12"/>
      <c r="I68" s="12"/>
      <c r="J68" s="12"/>
      <c r="K68" s="12"/>
      <c r="L68" s="13">
        <v>4330</v>
      </c>
      <c r="M68" s="13">
        <v>-1144</v>
      </c>
      <c r="N68" s="4">
        <v>968</v>
      </c>
    </row>
    <row r="69" spans="1:14" x14ac:dyDescent="0.2">
      <c r="A69" s="3">
        <v>2089</v>
      </c>
      <c r="B69" s="11">
        <v>368326</v>
      </c>
      <c r="C69" s="12">
        <v>3181</v>
      </c>
      <c r="D69" s="12"/>
      <c r="E69" s="12"/>
      <c r="F69" s="12"/>
      <c r="G69" s="12"/>
      <c r="H69" s="12"/>
      <c r="I69" s="12"/>
      <c r="J69" s="12"/>
      <c r="K69" s="12"/>
      <c r="L69" s="13">
        <v>4339</v>
      </c>
      <c r="M69" s="13">
        <v>-1158</v>
      </c>
      <c r="N69" s="4">
        <v>967</v>
      </c>
    </row>
    <row r="70" spans="1:14" x14ac:dyDescent="0.2">
      <c r="A70" s="6">
        <v>2090</v>
      </c>
      <c r="B70" s="8">
        <v>368120</v>
      </c>
      <c r="C70" s="9">
        <v>3176</v>
      </c>
      <c r="D70" s="9"/>
      <c r="E70" s="9"/>
      <c r="F70" s="9"/>
      <c r="G70" s="9"/>
      <c r="H70" s="9"/>
      <c r="I70" s="9"/>
      <c r="J70" s="9"/>
      <c r="K70" s="9"/>
      <c r="L70" s="10">
        <v>4348</v>
      </c>
      <c r="M70" s="10">
        <v>-1171</v>
      </c>
      <c r="N70" s="7">
        <v>965</v>
      </c>
    </row>
    <row r="71" spans="1:14" x14ac:dyDescent="0.2">
      <c r="A71" s="3">
        <v>2091</v>
      </c>
      <c r="B71" s="11">
        <v>367901</v>
      </c>
      <c r="C71" s="12">
        <v>3172</v>
      </c>
      <c r="D71" s="12"/>
      <c r="E71" s="12"/>
      <c r="F71" s="12"/>
      <c r="G71" s="12"/>
      <c r="H71" s="12"/>
      <c r="I71" s="12"/>
      <c r="J71" s="12"/>
      <c r="K71" s="12"/>
      <c r="L71" s="13">
        <v>4355</v>
      </c>
      <c r="M71" s="13">
        <v>-1183</v>
      </c>
      <c r="N71" s="4">
        <v>964</v>
      </c>
    </row>
    <row r="72" spans="1:14" x14ac:dyDescent="0.2">
      <c r="A72" s="3">
        <v>2092</v>
      </c>
      <c r="B72" s="11">
        <v>367670</v>
      </c>
      <c r="C72" s="12">
        <v>3167</v>
      </c>
      <c r="D72" s="12"/>
      <c r="E72" s="12"/>
      <c r="F72" s="12"/>
      <c r="G72" s="12"/>
      <c r="H72" s="12"/>
      <c r="I72" s="12"/>
      <c r="J72" s="12"/>
      <c r="K72" s="12"/>
      <c r="L72" s="13">
        <v>4360</v>
      </c>
      <c r="M72" s="13">
        <v>-1193</v>
      </c>
      <c r="N72" s="4">
        <v>962</v>
      </c>
    </row>
    <row r="73" spans="1:14" x14ac:dyDescent="0.2">
      <c r="A73" s="3">
        <v>2093</v>
      </c>
      <c r="B73" s="11">
        <v>367429</v>
      </c>
      <c r="C73" s="12">
        <v>3163</v>
      </c>
      <c r="D73" s="12"/>
      <c r="E73" s="12"/>
      <c r="F73" s="12"/>
      <c r="G73" s="12"/>
      <c r="H73" s="12"/>
      <c r="I73" s="12"/>
      <c r="J73" s="12"/>
      <c r="K73" s="12"/>
      <c r="L73" s="13">
        <v>4364</v>
      </c>
      <c r="M73" s="13">
        <v>-1201</v>
      </c>
      <c r="N73" s="4">
        <v>960</v>
      </c>
    </row>
    <row r="74" spans="1:14" x14ac:dyDescent="0.2">
      <c r="A74" s="3">
        <v>2094</v>
      </c>
      <c r="B74" s="11">
        <v>367179</v>
      </c>
      <c r="C74" s="12">
        <v>3158</v>
      </c>
      <c r="D74" s="12"/>
      <c r="E74" s="12"/>
      <c r="F74" s="12"/>
      <c r="G74" s="12"/>
      <c r="H74" s="12"/>
      <c r="I74" s="12"/>
      <c r="J74" s="12"/>
      <c r="K74" s="12"/>
      <c r="L74" s="13">
        <v>4366</v>
      </c>
      <c r="M74" s="13">
        <v>-1207</v>
      </c>
      <c r="N74" s="4">
        <v>958</v>
      </c>
    </row>
    <row r="75" spans="1:14" x14ac:dyDescent="0.2">
      <c r="A75" s="6">
        <v>2095</v>
      </c>
      <c r="B75" s="8">
        <v>366923</v>
      </c>
      <c r="C75" s="9">
        <v>3154</v>
      </c>
      <c r="D75" s="9"/>
      <c r="E75" s="9"/>
      <c r="F75" s="9"/>
      <c r="G75" s="9"/>
      <c r="H75" s="9"/>
      <c r="I75" s="9"/>
      <c r="J75" s="9"/>
      <c r="K75" s="9"/>
      <c r="L75" s="10">
        <v>4366</v>
      </c>
      <c r="M75" s="10">
        <v>-1212</v>
      </c>
      <c r="N75" s="7">
        <v>956</v>
      </c>
    </row>
    <row r="76" spans="1:14" x14ac:dyDescent="0.2">
      <c r="A76" s="3">
        <v>2096</v>
      </c>
      <c r="B76" s="11">
        <v>366661</v>
      </c>
      <c r="C76" s="12">
        <v>3149</v>
      </c>
      <c r="D76" s="12"/>
      <c r="E76" s="12"/>
      <c r="F76" s="12"/>
      <c r="G76" s="12"/>
      <c r="H76" s="12"/>
      <c r="I76" s="12"/>
      <c r="J76" s="12"/>
      <c r="K76" s="12"/>
      <c r="L76" s="13">
        <v>4365</v>
      </c>
      <c r="M76" s="13">
        <v>-1216</v>
      </c>
      <c r="N76" s="4">
        <v>954</v>
      </c>
    </row>
    <row r="77" spans="1:14" x14ac:dyDescent="0.2">
      <c r="A77" s="3">
        <v>2097</v>
      </c>
      <c r="B77" s="11">
        <v>366393</v>
      </c>
      <c r="C77" s="12">
        <v>3143</v>
      </c>
      <c r="D77" s="12"/>
      <c r="E77" s="12"/>
      <c r="F77" s="12"/>
      <c r="G77" s="12"/>
      <c r="H77" s="12"/>
      <c r="I77" s="12"/>
      <c r="J77" s="12"/>
      <c r="K77" s="12"/>
      <c r="L77" s="13">
        <v>4363</v>
      </c>
      <c r="M77" s="13">
        <v>-1219</v>
      </c>
      <c r="N77" s="4">
        <v>951</v>
      </c>
    </row>
    <row r="78" spans="1:14" x14ac:dyDescent="0.2">
      <c r="A78" s="3">
        <v>2098</v>
      </c>
      <c r="B78" s="11">
        <v>366120</v>
      </c>
      <c r="C78" s="12">
        <v>3138</v>
      </c>
      <c r="D78" s="12"/>
      <c r="E78" s="12"/>
      <c r="F78" s="12"/>
      <c r="G78" s="12"/>
      <c r="H78" s="12"/>
      <c r="I78" s="12"/>
      <c r="J78" s="12"/>
      <c r="K78" s="12"/>
      <c r="L78" s="13">
        <v>4360</v>
      </c>
      <c r="M78" s="13">
        <v>-1222</v>
      </c>
      <c r="N78" s="4">
        <v>949</v>
      </c>
    </row>
    <row r="79" spans="1:14" x14ac:dyDescent="0.2">
      <c r="A79" s="3">
        <v>2099</v>
      </c>
      <c r="B79" s="11">
        <v>365841</v>
      </c>
      <c r="C79" s="12">
        <v>3132</v>
      </c>
      <c r="D79" s="12"/>
      <c r="E79" s="12"/>
      <c r="F79" s="12"/>
      <c r="G79" s="12"/>
      <c r="H79" s="12"/>
      <c r="I79" s="12"/>
      <c r="J79" s="12"/>
      <c r="K79" s="12"/>
      <c r="L79" s="13">
        <v>4356</v>
      </c>
      <c r="M79" s="13">
        <v>-1225</v>
      </c>
      <c r="N79" s="4">
        <v>946</v>
      </c>
    </row>
    <row r="80" spans="1:14" x14ac:dyDescent="0.2">
      <c r="A80" s="19">
        <v>2100</v>
      </c>
      <c r="B80" s="20">
        <v>365558</v>
      </c>
      <c r="C80" s="21">
        <v>3125</v>
      </c>
      <c r="D80" s="21"/>
      <c r="E80" s="21"/>
      <c r="F80" s="21"/>
      <c r="G80" s="21"/>
      <c r="H80" s="21"/>
      <c r="I80" s="21"/>
      <c r="J80" s="21"/>
      <c r="K80" s="21"/>
      <c r="L80" s="23">
        <v>4352</v>
      </c>
      <c r="M80" s="23">
        <v>-1227</v>
      </c>
      <c r="N80" s="24">
        <v>944</v>
      </c>
    </row>
    <row r="81" spans="1:14" x14ac:dyDescent="0.2">
      <c r="A81" s="42" t="s">
        <v>13</v>
      </c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4"/>
    </row>
    <row r="82" spans="1:14" x14ac:dyDescent="0.2">
      <c r="A82" s="45" t="s">
        <v>14</v>
      </c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7"/>
    </row>
    <row r="83" spans="1:14" x14ac:dyDescent="0.2">
      <c r="A83" s="45" t="s">
        <v>15</v>
      </c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7"/>
    </row>
    <row r="84" spans="1:14" x14ac:dyDescent="0.2">
      <c r="A84" s="45" t="s">
        <v>16</v>
      </c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7"/>
    </row>
    <row r="85" spans="1:14" x14ac:dyDescent="0.2">
      <c r="A85" s="27" t="s">
        <v>17</v>
      </c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9"/>
    </row>
    <row r="86" spans="1:14" x14ac:dyDescent="0.2">
      <c r="A86" s="48" t="s">
        <v>18</v>
      </c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50"/>
    </row>
    <row r="87" spans="1:14" x14ac:dyDescent="0.2">
      <c r="A87" s="30" t="s">
        <v>19</v>
      </c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2"/>
    </row>
    <row r="88" spans="1:14" x14ac:dyDescent="0.2">
      <c r="A88" s="33" t="s">
        <v>20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6"/>
    </row>
  </sheetData>
  <mergeCells count="5">
    <mergeCell ref="A81:N81"/>
    <mergeCell ref="A82:N82"/>
    <mergeCell ref="A83:N83"/>
    <mergeCell ref="A84:N84"/>
    <mergeCell ref="A86:N8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6A844-55D5-7541-8AB5-D23BDF8E7D9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78D59-A81A-F846-9E03-E1F5BB36AB2C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94"/>
  <sheetViews>
    <sheetView workbookViewId="0">
      <pane ySplit="7" topLeftCell="A8" activePane="bottomLeft" state="frozen"/>
      <selection pane="bottomLeft" activeCell="O35" sqref="O35"/>
    </sheetView>
  </sheetViews>
  <sheetFormatPr baseColWidth="10" defaultColWidth="9.1640625" defaultRowHeight="13" x14ac:dyDescent="0.15"/>
  <cols>
    <col min="1" max="2" width="14.5" style="1" customWidth="1"/>
    <col min="3" max="4" width="16.5" style="1" customWidth="1"/>
    <col min="5" max="6" width="14.5" style="1" customWidth="1"/>
    <col min="7" max="8" width="16.5" style="1" customWidth="1"/>
    <col min="9" max="10" width="9.1640625" style="1" customWidth="1"/>
    <col min="11" max="16384" width="9.1640625" style="1"/>
  </cols>
  <sheetData>
    <row r="1" spans="1:8" ht="2.25" customHeight="1" x14ac:dyDescent="0.15">
      <c r="A1" s="51"/>
      <c r="B1" s="51"/>
      <c r="C1" s="51"/>
      <c r="D1" s="51"/>
      <c r="E1" s="51"/>
      <c r="F1" s="51"/>
      <c r="G1" s="51"/>
      <c r="H1" s="51"/>
    </row>
    <row r="2" spans="1:8" ht="18" customHeight="1" x14ac:dyDescent="0.15">
      <c r="A2" s="57" t="s">
        <v>0</v>
      </c>
      <c r="B2" s="58"/>
      <c r="C2" s="58"/>
      <c r="D2" s="58"/>
      <c r="E2" s="58"/>
      <c r="F2" s="58"/>
      <c r="G2" s="58"/>
      <c r="H2" s="58"/>
    </row>
    <row r="3" spans="1:8" ht="18" customHeight="1" x14ac:dyDescent="0.15">
      <c r="A3" s="16" t="s">
        <v>1</v>
      </c>
      <c r="B3" s="16"/>
      <c r="C3" s="16"/>
      <c r="D3" s="16"/>
      <c r="E3" s="16"/>
      <c r="F3" s="16"/>
      <c r="G3" s="16"/>
      <c r="H3" s="16"/>
    </row>
    <row r="4" spans="1:8" ht="18" customHeight="1" x14ac:dyDescent="0.15">
      <c r="A4" s="16" t="s">
        <v>2</v>
      </c>
      <c r="B4" s="16"/>
      <c r="C4" s="16"/>
      <c r="D4" s="16"/>
      <c r="E4" s="16"/>
      <c r="F4" s="16"/>
      <c r="G4" s="16"/>
      <c r="H4" s="16"/>
    </row>
    <row r="5" spans="1:8" ht="18" customHeight="1" x14ac:dyDescent="0.15">
      <c r="A5" s="54" t="s">
        <v>3</v>
      </c>
      <c r="B5" s="55"/>
      <c r="C5" s="55"/>
      <c r="D5" s="55"/>
      <c r="E5" s="55"/>
      <c r="F5" s="55"/>
      <c r="G5" s="56"/>
      <c r="H5" s="56"/>
    </row>
    <row r="6" spans="1:8" ht="19.75" customHeight="1" x14ac:dyDescent="0.15">
      <c r="A6" s="52" t="s">
        <v>4</v>
      </c>
      <c r="B6" s="63" t="s">
        <v>5</v>
      </c>
      <c r="C6" s="61" t="s">
        <v>6</v>
      </c>
      <c r="D6" s="61" t="s">
        <v>7</v>
      </c>
      <c r="E6" s="65" t="s">
        <v>8</v>
      </c>
      <c r="F6" s="66"/>
      <c r="G6" s="59" t="s">
        <v>9</v>
      </c>
      <c r="H6" s="52" t="s">
        <v>10</v>
      </c>
    </row>
    <row r="7" spans="1:8" s="2" customFormat="1" ht="19.75" customHeight="1" x14ac:dyDescent="0.2">
      <c r="A7" s="53"/>
      <c r="B7" s="64"/>
      <c r="C7" s="62"/>
      <c r="D7" s="62"/>
      <c r="E7" s="14" t="s">
        <v>11</v>
      </c>
      <c r="F7" s="15" t="s">
        <v>12</v>
      </c>
      <c r="G7" s="60"/>
      <c r="H7" s="53"/>
    </row>
    <row r="8" spans="1:8" ht="15" customHeight="1" x14ac:dyDescent="0.15">
      <c r="A8" s="3">
        <v>2022</v>
      </c>
      <c r="B8" s="11">
        <v>333288</v>
      </c>
      <c r="C8" s="12"/>
      <c r="D8" s="17"/>
      <c r="E8" s="12"/>
      <c r="F8" s="13"/>
      <c r="G8" s="13"/>
      <c r="H8" s="4"/>
    </row>
    <row r="9" spans="1:8" ht="15" customHeight="1" x14ac:dyDescent="0.15">
      <c r="A9" s="3">
        <v>2023</v>
      </c>
      <c r="B9" s="11">
        <v>334906</v>
      </c>
      <c r="C9" s="12">
        <v>1619</v>
      </c>
      <c r="D9" s="17">
        <v>0.49</v>
      </c>
      <c r="E9" s="12">
        <v>3627</v>
      </c>
      <c r="F9" s="13">
        <v>2862</v>
      </c>
      <c r="G9" s="13">
        <v>766</v>
      </c>
      <c r="H9" s="4">
        <v>853</v>
      </c>
    </row>
    <row r="10" spans="1:8" ht="15" customHeight="1" x14ac:dyDescent="0.15">
      <c r="A10" s="3">
        <v>2024</v>
      </c>
      <c r="B10" s="11">
        <v>336482</v>
      </c>
      <c r="C10" s="12">
        <v>1576</v>
      </c>
      <c r="D10" s="17">
        <v>0.47</v>
      </c>
      <c r="E10" s="12">
        <v>3632</v>
      </c>
      <c r="F10" s="13">
        <v>2912</v>
      </c>
      <c r="G10" s="13">
        <v>721</v>
      </c>
      <c r="H10" s="4">
        <v>855</v>
      </c>
    </row>
    <row r="11" spans="1:8" ht="15" customHeight="1" x14ac:dyDescent="0.15">
      <c r="A11" s="6">
        <v>2025</v>
      </c>
      <c r="B11" s="8">
        <v>338016</v>
      </c>
      <c r="C11" s="9">
        <v>1534</v>
      </c>
      <c r="D11" s="18">
        <v>0.46</v>
      </c>
      <c r="E11" s="9">
        <v>3637</v>
      </c>
      <c r="F11" s="10">
        <v>2960</v>
      </c>
      <c r="G11" s="10">
        <v>676</v>
      </c>
      <c r="H11" s="7">
        <v>858</v>
      </c>
    </row>
    <row r="12" spans="1:8" ht="15" customHeight="1" x14ac:dyDescent="0.15">
      <c r="A12" s="3">
        <v>2026</v>
      </c>
      <c r="B12" s="11">
        <v>339513</v>
      </c>
      <c r="C12" s="12">
        <v>1497</v>
      </c>
      <c r="D12" s="17">
        <v>0.44</v>
      </c>
      <c r="E12" s="12">
        <v>3641</v>
      </c>
      <c r="F12" s="13">
        <v>3009</v>
      </c>
      <c r="G12" s="13">
        <v>632</v>
      </c>
      <c r="H12" s="4">
        <v>865</v>
      </c>
    </row>
    <row r="13" spans="1:8" ht="15" customHeight="1" x14ac:dyDescent="0.15">
      <c r="A13" s="3">
        <v>2027</v>
      </c>
      <c r="B13" s="11">
        <v>340970</v>
      </c>
      <c r="C13" s="12">
        <v>1457</v>
      </c>
      <c r="D13" s="17">
        <v>0.43</v>
      </c>
      <c r="E13" s="12">
        <v>3645</v>
      </c>
      <c r="F13" s="13">
        <v>3058</v>
      </c>
      <c r="G13" s="13">
        <v>587</v>
      </c>
      <c r="H13" s="4">
        <v>871</v>
      </c>
    </row>
    <row r="14" spans="1:8" ht="15" customHeight="1" x14ac:dyDescent="0.15">
      <c r="A14" s="3">
        <v>2028</v>
      </c>
      <c r="B14" s="11">
        <v>342385</v>
      </c>
      <c r="C14" s="12">
        <v>1414</v>
      </c>
      <c r="D14" s="17">
        <v>0.41</v>
      </c>
      <c r="E14" s="12">
        <v>3648</v>
      </c>
      <c r="F14" s="13">
        <v>3108</v>
      </c>
      <c r="G14" s="13">
        <v>540</v>
      </c>
      <c r="H14" s="4">
        <v>874</v>
      </c>
    </row>
    <row r="15" spans="1:8" ht="15" customHeight="1" x14ac:dyDescent="0.15">
      <c r="A15" s="3">
        <v>2029</v>
      </c>
      <c r="B15" s="11">
        <v>343754</v>
      </c>
      <c r="C15" s="12">
        <v>1369</v>
      </c>
      <c r="D15" s="17">
        <v>0.4</v>
      </c>
      <c r="E15" s="12">
        <v>3651</v>
      </c>
      <c r="F15" s="13">
        <v>3160</v>
      </c>
      <c r="G15" s="13">
        <v>491</v>
      </c>
      <c r="H15" s="4">
        <v>878</v>
      </c>
    </row>
    <row r="16" spans="1:8" ht="15" customHeight="1" x14ac:dyDescent="0.15">
      <c r="A16" s="6">
        <v>2030</v>
      </c>
      <c r="B16" s="8">
        <v>345074</v>
      </c>
      <c r="C16" s="9">
        <v>1320</v>
      </c>
      <c r="D16" s="18">
        <v>0.38</v>
      </c>
      <c r="E16" s="9">
        <v>3653</v>
      </c>
      <c r="F16" s="10">
        <v>3212</v>
      </c>
      <c r="G16" s="10">
        <v>441</v>
      </c>
      <c r="H16" s="7">
        <v>879</v>
      </c>
    </row>
    <row r="17" spans="1:8" ht="15" customHeight="1" x14ac:dyDescent="0.15">
      <c r="A17" s="3">
        <v>2031</v>
      </c>
      <c r="B17" s="11">
        <v>346339</v>
      </c>
      <c r="C17" s="12">
        <v>1266</v>
      </c>
      <c r="D17" s="17">
        <v>0.37</v>
      </c>
      <c r="E17" s="12">
        <v>3654</v>
      </c>
      <c r="F17" s="13">
        <v>3265</v>
      </c>
      <c r="G17" s="13">
        <v>389</v>
      </c>
      <c r="H17" s="4">
        <v>877</v>
      </c>
    </row>
    <row r="18" spans="1:8" ht="15" customHeight="1" x14ac:dyDescent="0.15">
      <c r="A18" s="3">
        <v>2032</v>
      </c>
      <c r="B18" s="11">
        <v>347545</v>
      </c>
      <c r="C18" s="12">
        <v>1206</v>
      </c>
      <c r="D18" s="17">
        <v>0.35</v>
      </c>
      <c r="E18" s="12">
        <v>3654</v>
      </c>
      <c r="F18" s="13">
        <v>3319</v>
      </c>
      <c r="G18" s="13">
        <v>336</v>
      </c>
      <c r="H18" s="4">
        <v>870</v>
      </c>
    </row>
    <row r="19" spans="1:8" ht="15" customHeight="1" x14ac:dyDescent="0.15">
      <c r="A19" s="3">
        <v>2033</v>
      </c>
      <c r="B19" s="11">
        <v>348702</v>
      </c>
      <c r="C19" s="12">
        <v>1157</v>
      </c>
      <c r="D19" s="17">
        <v>0.33</v>
      </c>
      <c r="E19" s="12">
        <v>3653</v>
      </c>
      <c r="F19" s="13">
        <v>3373</v>
      </c>
      <c r="G19" s="13">
        <v>280</v>
      </c>
      <c r="H19" s="4">
        <v>876</v>
      </c>
    </row>
    <row r="20" spans="1:8" ht="15" customHeight="1" x14ac:dyDescent="0.15">
      <c r="A20" s="3">
        <v>2034</v>
      </c>
      <c r="B20" s="11">
        <v>349808</v>
      </c>
      <c r="C20" s="12">
        <v>1106</v>
      </c>
      <c r="D20" s="17">
        <v>0.32</v>
      </c>
      <c r="E20" s="12">
        <v>3650</v>
      </c>
      <c r="F20" s="13">
        <v>3426</v>
      </c>
      <c r="G20" s="13">
        <v>224</v>
      </c>
      <c r="H20" s="4">
        <v>882</v>
      </c>
    </row>
    <row r="21" spans="1:8" ht="15" customHeight="1" x14ac:dyDescent="0.15">
      <c r="A21" s="6">
        <v>2035</v>
      </c>
      <c r="B21" s="8">
        <v>350861</v>
      </c>
      <c r="C21" s="9">
        <v>1053</v>
      </c>
      <c r="D21" s="18">
        <v>0.3</v>
      </c>
      <c r="E21" s="9">
        <v>3645</v>
      </c>
      <c r="F21" s="10">
        <v>3480</v>
      </c>
      <c r="G21" s="10">
        <v>166</v>
      </c>
      <c r="H21" s="7">
        <v>888</v>
      </c>
    </row>
    <row r="22" spans="1:8" ht="15" customHeight="1" x14ac:dyDescent="0.15">
      <c r="A22" s="3">
        <v>2036</v>
      </c>
      <c r="B22" s="11">
        <v>351861</v>
      </c>
      <c r="C22" s="12">
        <v>1000</v>
      </c>
      <c r="D22" s="17">
        <v>0.28999999999999998</v>
      </c>
      <c r="E22" s="12">
        <v>3639</v>
      </c>
      <c r="F22" s="13">
        <v>3532</v>
      </c>
      <c r="G22" s="13">
        <v>107</v>
      </c>
      <c r="H22" s="4">
        <v>893</v>
      </c>
    </row>
    <row r="23" spans="1:8" ht="15" customHeight="1" x14ac:dyDescent="0.15">
      <c r="A23" s="3">
        <v>2037</v>
      </c>
      <c r="B23" s="11">
        <v>352806</v>
      </c>
      <c r="C23" s="12">
        <v>945</v>
      </c>
      <c r="D23" s="17">
        <v>0.27</v>
      </c>
      <c r="E23" s="12">
        <v>3630</v>
      </c>
      <c r="F23" s="13">
        <v>3583</v>
      </c>
      <c r="G23" s="13">
        <v>47</v>
      </c>
      <c r="H23" s="4">
        <v>898</v>
      </c>
    </row>
    <row r="24" spans="1:8" ht="15" customHeight="1" x14ac:dyDescent="0.15">
      <c r="A24" s="3">
        <v>2038</v>
      </c>
      <c r="B24" s="11">
        <v>353696</v>
      </c>
      <c r="C24" s="12">
        <v>890</v>
      </c>
      <c r="D24" s="17">
        <v>0.25</v>
      </c>
      <c r="E24" s="12">
        <v>3619</v>
      </c>
      <c r="F24" s="13">
        <v>3633</v>
      </c>
      <c r="G24" s="13">
        <v>-13</v>
      </c>
      <c r="H24" s="4">
        <v>903</v>
      </c>
    </row>
    <row r="25" spans="1:8" ht="15" customHeight="1" x14ac:dyDescent="0.15">
      <c r="A25" s="3">
        <v>2039</v>
      </c>
      <c r="B25" s="11">
        <v>354530</v>
      </c>
      <c r="C25" s="12">
        <v>834</v>
      </c>
      <c r="D25" s="17">
        <v>0.24</v>
      </c>
      <c r="E25" s="12">
        <v>3607</v>
      </c>
      <c r="F25" s="13">
        <v>3680</v>
      </c>
      <c r="G25" s="13">
        <v>-73</v>
      </c>
      <c r="H25" s="4">
        <v>908</v>
      </c>
    </row>
    <row r="26" spans="1:8" ht="15" customHeight="1" x14ac:dyDescent="0.15">
      <c r="A26" s="6">
        <v>2040</v>
      </c>
      <c r="B26" s="8">
        <v>355309</v>
      </c>
      <c r="C26" s="9">
        <v>779</v>
      </c>
      <c r="D26" s="18">
        <v>0.22</v>
      </c>
      <c r="E26" s="9">
        <v>3592</v>
      </c>
      <c r="F26" s="10">
        <v>3725</v>
      </c>
      <c r="G26" s="10">
        <v>-133</v>
      </c>
      <c r="H26" s="7">
        <v>912</v>
      </c>
    </row>
    <row r="27" spans="1:8" ht="15" customHeight="1" x14ac:dyDescent="0.15">
      <c r="A27" s="3">
        <v>2041</v>
      </c>
      <c r="B27" s="11">
        <v>356034</v>
      </c>
      <c r="C27" s="12">
        <v>724</v>
      </c>
      <c r="D27" s="17">
        <v>0.2</v>
      </c>
      <c r="E27" s="12">
        <v>3576</v>
      </c>
      <c r="F27" s="13">
        <v>3767</v>
      </c>
      <c r="G27" s="13">
        <v>-191</v>
      </c>
      <c r="H27" s="4">
        <v>916</v>
      </c>
    </row>
    <row r="28" spans="1:8" ht="15" customHeight="1" x14ac:dyDescent="0.15">
      <c r="A28" s="3">
        <v>2042</v>
      </c>
      <c r="B28" s="11">
        <v>356705</v>
      </c>
      <c r="C28" s="12">
        <v>672</v>
      </c>
      <c r="D28" s="17">
        <v>0.19</v>
      </c>
      <c r="E28" s="12">
        <v>3559</v>
      </c>
      <c r="F28" s="13">
        <v>3806</v>
      </c>
      <c r="G28" s="13">
        <v>-247</v>
      </c>
      <c r="H28" s="4">
        <v>919</v>
      </c>
    </row>
    <row r="29" spans="1:8" ht="15" customHeight="1" x14ac:dyDescent="0.15">
      <c r="A29" s="3">
        <v>2043</v>
      </c>
      <c r="B29" s="11">
        <v>357327</v>
      </c>
      <c r="C29" s="12">
        <v>622</v>
      </c>
      <c r="D29" s="17">
        <v>0.17</v>
      </c>
      <c r="E29" s="12">
        <v>3541</v>
      </c>
      <c r="F29" s="13">
        <v>3841</v>
      </c>
      <c r="G29" s="13">
        <v>-300</v>
      </c>
      <c r="H29" s="4">
        <v>922</v>
      </c>
    </row>
    <row r="30" spans="1:8" ht="15" customHeight="1" x14ac:dyDescent="0.15">
      <c r="A30" s="3">
        <v>2044</v>
      </c>
      <c r="B30" s="11">
        <v>357903</v>
      </c>
      <c r="C30" s="12">
        <v>576</v>
      </c>
      <c r="D30" s="17">
        <v>0.16</v>
      </c>
      <c r="E30" s="12">
        <v>3524</v>
      </c>
      <c r="F30" s="13">
        <v>3873</v>
      </c>
      <c r="G30" s="13">
        <v>-349</v>
      </c>
      <c r="H30" s="4">
        <v>925</v>
      </c>
    </row>
    <row r="31" spans="1:8" ht="15" customHeight="1" x14ac:dyDescent="0.15">
      <c r="A31" s="6">
        <v>2045</v>
      </c>
      <c r="B31" s="8">
        <v>358438</v>
      </c>
      <c r="C31" s="9">
        <v>535</v>
      </c>
      <c r="D31" s="18">
        <v>0.15</v>
      </c>
      <c r="E31" s="9">
        <v>3506</v>
      </c>
      <c r="F31" s="10">
        <v>3900</v>
      </c>
      <c r="G31" s="10">
        <v>-394</v>
      </c>
      <c r="H31" s="7">
        <v>928</v>
      </c>
    </row>
    <row r="32" spans="1:8" ht="15" customHeight="1" x14ac:dyDescent="0.15">
      <c r="A32" s="3">
        <v>2046</v>
      </c>
      <c r="B32" s="11">
        <v>358936</v>
      </c>
      <c r="C32" s="12">
        <v>498</v>
      </c>
      <c r="D32" s="17">
        <v>0.14000000000000001</v>
      </c>
      <c r="E32" s="12">
        <v>3490</v>
      </c>
      <c r="F32" s="13">
        <v>3923</v>
      </c>
      <c r="G32" s="13">
        <v>-433</v>
      </c>
      <c r="H32" s="4">
        <v>931</v>
      </c>
    </row>
    <row r="33" spans="1:8" ht="15" customHeight="1" x14ac:dyDescent="0.15">
      <c r="A33" s="3">
        <v>2047</v>
      </c>
      <c r="B33" s="11">
        <v>359400</v>
      </c>
      <c r="C33" s="12">
        <v>464</v>
      </c>
      <c r="D33" s="17">
        <v>0.13</v>
      </c>
      <c r="E33" s="12">
        <v>3474</v>
      </c>
      <c r="F33" s="13">
        <v>3943</v>
      </c>
      <c r="G33" s="13">
        <v>-469</v>
      </c>
      <c r="H33" s="4">
        <v>933</v>
      </c>
    </row>
    <row r="34" spans="1:8" ht="15" customHeight="1" x14ac:dyDescent="0.15">
      <c r="A34" s="3">
        <v>2048</v>
      </c>
      <c r="B34" s="11">
        <v>359836</v>
      </c>
      <c r="C34" s="12">
        <v>435</v>
      </c>
      <c r="D34" s="17">
        <v>0.12</v>
      </c>
      <c r="E34" s="12">
        <v>3459</v>
      </c>
      <c r="F34" s="13">
        <v>3959</v>
      </c>
      <c r="G34" s="13">
        <v>-500</v>
      </c>
      <c r="H34" s="4">
        <v>936</v>
      </c>
    </row>
    <row r="35" spans="1:8" ht="15" customHeight="1" x14ac:dyDescent="0.15">
      <c r="A35" s="3">
        <v>2049</v>
      </c>
      <c r="B35" s="11">
        <v>360247</v>
      </c>
      <c r="C35" s="12">
        <v>411</v>
      </c>
      <c r="D35" s="17">
        <v>0.11</v>
      </c>
      <c r="E35" s="12">
        <v>3444</v>
      </c>
      <c r="F35" s="13">
        <v>3971</v>
      </c>
      <c r="G35" s="13">
        <v>-527</v>
      </c>
      <c r="H35" s="4">
        <v>938</v>
      </c>
    </row>
    <row r="36" spans="1:8" ht="15" customHeight="1" x14ac:dyDescent="0.15">
      <c r="A36" s="6">
        <v>2050</v>
      </c>
      <c r="B36" s="8">
        <v>360639</v>
      </c>
      <c r="C36" s="9">
        <v>392</v>
      </c>
      <c r="D36" s="18">
        <v>0.11</v>
      </c>
      <c r="E36" s="9">
        <v>3431</v>
      </c>
      <c r="F36" s="10">
        <v>3979</v>
      </c>
      <c r="G36" s="10">
        <v>-549</v>
      </c>
      <c r="H36" s="7">
        <v>940</v>
      </c>
    </row>
    <row r="37" spans="1:8" ht="15" customHeight="1" x14ac:dyDescent="0.15">
      <c r="A37" s="3">
        <v>2051</v>
      </c>
      <c r="B37" s="11">
        <v>361015</v>
      </c>
      <c r="C37" s="12">
        <v>377</v>
      </c>
      <c r="D37" s="17">
        <v>0.1</v>
      </c>
      <c r="E37" s="12">
        <v>3418</v>
      </c>
      <c r="F37" s="13">
        <v>3984</v>
      </c>
      <c r="G37" s="13">
        <v>-566</v>
      </c>
      <c r="H37" s="4">
        <v>942</v>
      </c>
    </row>
    <row r="38" spans="1:8" ht="15" customHeight="1" x14ac:dyDescent="0.15">
      <c r="A38" s="3">
        <v>2052</v>
      </c>
      <c r="B38" s="11">
        <v>361381</v>
      </c>
      <c r="C38" s="12">
        <v>366</v>
      </c>
      <c r="D38" s="17">
        <v>0.1</v>
      </c>
      <c r="E38" s="12">
        <v>3407</v>
      </c>
      <c r="F38" s="13">
        <v>3986</v>
      </c>
      <c r="G38" s="13">
        <v>-579</v>
      </c>
      <c r="H38" s="4">
        <v>944</v>
      </c>
    </row>
    <row r="39" spans="1:8" ht="15" customHeight="1" x14ac:dyDescent="0.15">
      <c r="A39" s="3">
        <v>2053</v>
      </c>
      <c r="B39" s="11">
        <v>361739</v>
      </c>
      <c r="C39" s="12">
        <v>359</v>
      </c>
      <c r="D39" s="17">
        <v>0.1</v>
      </c>
      <c r="E39" s="12">
        <v>3398</v>
      </c>
      <c r="F39" s="13">
        <v>3985</v>
      </c>
      <c r="G39" s="13">
        <v>-587</v>
      </c>
      <c r="H39" s="4">
        <v>946</v>
      </c>
    </row>
    <row r="40" spans="1:8" ht="15" customHeight="1" x14ac:dyDescent="0.15">
      <c r="A40" s="3">
        <v>2054</v>
      </c>
      <c r="B40" s="11">
        <v>362095</v>
      </c>
      <c r="C40" s="12">
        <v>355</v>
      </c>
      <c r="D40" s="17">
        <v>0.1</v>
      </c>
      <c r="E40" s="12">
        <v>3390</v>
      </c>
      <c r="F40" s="13">
        <v>3983</v>
      </c>
      <c r="G40" s="13">
        <v>-592</v>
      </c>
      <c r="H40" s="4">
        <v>948</v>
      </c>
    </row>
    <row r="41" spans="1:8" ht="15" customHeight="1" x14ac:dyDescent="0.15">
      <c r="A41" s="6">
        <v>2055</v>
      </c>
      <c r="B41" s="8">
        <v>362450</v>
      </c>
      <c r="C41" s="9">
        <v>355</v>
      </c>
      <c r="D41" s="18">
        <v>0.1</v>
      </c>
      <c r="E41" s="9">
        <v>3385</v>
      </c>
      <c r="F41" s="10">
        <v>3979</v>
      </c>
      <c r="G41" s="10">
        <v>-594</v>
      </c>
      <c r="H41" s="7">
        <v>949</v>
      </c>
    </row>
    <row r="42" spans="1:8" ht="15" customHeight="1" x14ac:dyDescent="0.15">
      <c r="A42" s="3">
        <v>2056</v>
      </c>
      <c r="B42" s="11">
        <v>362807</v>
      </c>
      <c r="C42" s="12">
        <v>357</v>
      </c>
      <c r="D42" s="17">
        <v>0.1</v>
      </c>
      <c r="E42" s="12">
        <v>3380</v>
      </c>
      <c r="F42" s="13">
        <v>3973</v>
      </c>
      <c r="G42" s="13">
        <v>-593</v>
      </c>
      <c r="H42" s="4">
        <v>951</v>
      </c>
    </row>
    <row r="43" spans="1:8" ht="15" customHeight="1" x14ac:dyDescent="0.15">
      <c r="A43" s="3">
        <v>2057</v>
      </c>
      <c r="B43" s="11">
        <v>363169</v>
      </c>
      <c r="C43" s="12">
        <v>362</v>
      </c>
      <c r="D43" s="17">
        <v>0.1</v>
      </c>
      <c r="E43" s="12">
        <v>3377</v>
      </c>
      <c r="F43" s="13">
        <v>3967</v>
      </c>
      <c r="G43" s="13">
        <v>-590</v>
      </c>
      <c r="H43" s="4">
        <v>952</v>
      </c>
    </row>
    <row r="44" spans="1:8" ht="15" customHeight="1" x14ac:dyDescent="0.15">
      <c r="A44" s="3">
        <v>2058</v>
      </c>
      <c r="B44" s="11">
        <v>363536</v>
      </c>
      <c r="C44" s="12">
        <v>367</v>
      </c>
      <c r="D44" s="17">
        <v>0.1</v>
      </c>
      <c r="E44" s="12">
        <v>3375</v>
      </c>
      <c r="F44" s="13">
        <v>3961</v>
      </c>
      <c r="G44" s="13">
        <v>-586</v>
      </c>
      <c r="H44" s="4">
        <v>953</v>
      </c>
    </row>
    <row r="45" spans="1:8" ht="15" customHeight="1" x14ac:dyDescent="0.15">
      <c r="A45" s="3">
        <v>2059</v>
      </c>
      <c r="B45" s="11">
        <v>363909</v>
      </c>
      <c r="C45" s="12">
        <v>373</v>
      </c>
      <c r="D45" s="17">
        <v>0.1</v>
      </c>
      <c r="E45" s="12">
        <v>3373</v>
      </c>
      <c r="F45" s="13">
        <v>3955</v>
      </c>
      <c r="G45" s="13">
        <v>-582</v>
      </c>
      <c r="H45" s="4">
        <v>955</v>
      </c>
    </row>
    <row r="46" spans="1:8" ht="15" customHeight="1" x14ac:dyDescent="0.15">
      <c r="A46" s="6">
        <v>2060</v>
      </c>
      <c r="B46" s="8">
        <v>364287</v>
      </c>
      <c r="C46" s="9">
        <v>378</v>
      </c>
      <c r="D46" s="18">
        <v>0.1</v>
      </c>
      <c r="E46" s="9">
        <v>3372</v>
      </c>
      <c r="F46" s="10">
        <v>3950</v>
      </c>
      <c r="G46" s="10">
        <v>-578</v>
      </c>
      <c r="H46" s="7">
        <v>956</v>
      </c>
    </row>
    <row r="47" spans="1:8" ht="15" customHeight="1" x14ac:dyDescent="0.15">
      <c r="A47" s="3">
        <v>2061</v>
      </c>
      <c r="B47" s="11">
        <v>364670</v>
      </c>
      <c r="C47" s="12">
        <v>383</v>
      </c>
      <c r="D47" s="17">
        <v>0.11</v>
      </c>
      <c r="E47" s="12">
        <v>3370</v>
      </c>
      <c r="F47" s="13">
        <v>3945</v>
      </c>
      <c r="G47" s="13">
        <v>-575</v>
      </c>
      <c r="H47" s="4">
        <v>958</v>
      </c>
    </row>
    <row r="48" spans="1:8" ht="15" customHeight="1" x14ac:dyDescent="0.15">
      <c r="A48" s="3">
        <v>2062</v>
      </c>
      <c r="B48" s="11">
        <v>365057</v>
      </c>
      <c r="C48" s="12">
        <v>386</v>
      </c>
      <c r="D48" s="17">
        <v>0.11</v>
      </c>
      <c r="E48" s="12">
        <v>3369</v>
      </c>
      <c r="F48" s="13">
        <v>3943</v>
      </c>
      <c r="G48" s="13">
        <v>-574</v>
      </c>
      <c r="H48" s="4">
        <v>960</v>
      </c>
    </row>
    <row r="49" spans="1:8" ht="15" customHeight="1" x14ac:dyDescent="0.15">
      <c r="A49" s="3">
        <v>2063</v>
      </c>
      <c r="B49" s="11">
        <v>365443</v>
      </c>
      <c r="C49" s="12">
        <v>387</v>
      </c>
      <c r="D49" s="17">
        <v>0.11</v>
      </c>
      <c r="E49" s="12">
        <v>3367</v>
      </c>
      <c r="F49" s="13">
        <v>3942</v>
      </c>
      <c r="G49" s="13">
        <v>-575</v>
      </c>
      <c r="H49" s="4">
        <v>962</v>
      </c>
    </row>
    <row r="50" spans="1:8" ht="15" customHeight="1" x14ac:dyDescent="0.15">
      <c r="A50" s="3">
        <v>2064</v>
      </c>
      <c r="B50" s="11">
        <v>365828</v>
      </c>
      <c r="C50" s="12">
        <v>385</v>
      </c>
      <c r="D50" s="17">
        <v>0.11</v>
      </c>
      <c r="E50" s="12">
        <v>3364</v>
      </c>
      <c r="F50" s="13">
        <v>3943</v>
      </c>
      <c r="G50" s="13">
        <v>-579</v>
      </c>
      <c r="H50" s="4">
        <v>963</v>
      </c>
    </row>
    <row r="51" spans="1:8" ht="15" customHeight="1" x14ac:dyDescent="0.15">
      <c r="A51" s="6">
        <v>2065</v>
      </c>
      <c r="B51" s="8">
        <v>366207</v>
      </c>
      <c r="C51" s="9">
        <v>379</v>
      </c>
      <c r="D51" s="18">
        <v>0.1</v>
      </c>
      <c r="E51" s="9">
        <v>3361</v>
      </c>
      <c r="F51" s="10">
        <v>3946</v>
      </c>
      <c r="G51" s="10">
        <v>-585</v>
      </c>
      <c r="H51" s="7">
        <v>965</v>
      </c>
    </row>
    <row r="52" spans="1:8" ht="15" customHeight="1" x14ac:dyDescent="0.15">
      <c r="A52" s="3">
        <v>2066</v>
      </c>
      <c r="B52" s="11">
        <v>366579</v>
      </c>
      <c r="C52" s="12">
        <v>371</v>
      </c>
      <c r="D52" s="17">
        <v>0.1</v>
      </c>
      <c r="E52" s="12">
        <v>3357</v>
      </c>
      <c r="F52" s="13">
        <v>3951</v>
      </c>
      <c r="G52" s="13">
        <v>-595</v>
      </c>
      <c r="H52" s="4">
        <v>966</v>
      </c>
    </row>
    <row r="53" spans="1:8" ht="15" customHeight="1" x14ac:dyDescent="0.15">
      <c r="A53" s="3">
        <v>2067</v>
      </c>
      <c r="B53" s="11">
        <v>366938</v>
      </c>
      <c r="C53" s="12">
        <v>360</v>
      </c>
      <c r="D53" s="17">
        <v>0.1</v>
      </c>
      <c r="E53" s="12">
        <v>3351</v>
      </c>
      <c r="F53" s="13">
        <v>3959</v>
      </c>
      <c r="G53" s="13">
        <v>-608</v>
      </c>
      <c r="H53" s="4">
        <v>967</v>
      </c>
    </row>
    <row r="54" spans="1:8" ht="15" customHeight="1" x14ac:dyDescent="0.15">
      <c r="A54" s="3">
        <v>2068</v>
      </c>
      <c r="B54" s="11">
        <v>367283</v>
      </c>
      <c r="C54" s="12">
        <v>345</v>
      </c>
      <c r="D54" s="17">
        <v>0.09</v>
      </c>
      <c r="E54" s="12">
        <v>3345</v>
      </c>
      <c r="F54" s="13">
        <v>3969</v>
      </c>
      <c r="G54" s="13">
        <v>-624</v>
      </c>
      <c r="H54" s="4">
        <v>969</v>
      </c>
    </row>
    <row r="55" spans="1:8" ht="15" customHeight="1" x14ac:dyDescent="0.15">
      <c r="A55" s="3">
        <v>2069</v>
      </c>
      <c r="B55" s="11">
        <v>367609</v>
      </c>
      <c r="C55" s="12">
        <v>326</v>
      </c>
      <c r="D55" s="17">
        <v>0.09</v>
      </c>
      <c r="E55" s="12">
        <v>3339</v>
      </c>
      <c r="F55" s="13">
        <v>3982</v>
      </c>
      <c r="G55" s="13">
        <v>-644</v>
      </c>
      <c r="H55" s="4">
        <v>970</v>
      </c>
    </row>
    <row r="56" spans="1:8" ht="15" customHeight="1" x14ac:dyDescent="0.15">
      <c r="A56" s="6">
        <v>2070</v>
      </c>
      <c r="B56" s="8">
        <v>367913</v>
      </c>
      <c r="C56" s="9">
        <v>303</v>
      </c>
      <c r="D56" s="18">
        <v>0.08</v>
      </c>
      <c r="E56" s="9">
        <v>3331</v>
      </c>
      <c r="F56" s="10">
        <v>3999</v>
      </c>
      <c r="G56" s="10">
        <v>-667</v>
      </c>
      <c r="H56" s="7">
        <v>971</v>
      </c>
    </row>
    <row r="57" spans="1:8" ht="15" customHeight="1" x14ac:dyDescent="0.15">
      <c r="A57" s="3">
        <v>2071</v>
      </c>
      <c r="B57" s="11">
        <v>368190</v>
      </c>
      <c r="C57" s="12">
        <v>278</v>
      </c>
      <c r="D57" s="17">
        <v>0.08</v>
      </c>
      <c r="E57" s="12">
        <v>3323</v>
      </c>
      <c r="F57" s="13">
        <v>4017</v>
      </c>
      <c r="G57" s="13">
        <v>-694</v>
      </c>
      <c r="H57" s="4">
        <v>972</v>
      </c>
    </row>
    <row r="58" spans="1:8" ht="15" customHeight="1" x14ac:dyDescent="0.15">
      <c r="A58" s="3">
        <v>2072</v>
      </c>
      <c r="B58" s="11">
        <v>368441</v>
      </c>
      <c r="C58" s="12">
        <v>250</v>
      </c>
      <c r="D58" s="17">
        <v>7.0000000000000007E-2</v>
      </c>
      <c r="E58" s="12">
        <v>3314</v>
      </c>
      <c r="F58" s="13">
        <v>4037</v>
      </c>
      <c r="G58" s="13">
        <v>-722</v>
      </c>
      <c r="H58" s="4">
        <v>973</v>
      </c>
    </row>
    <row r="59" spans="1:8" ht="15" customHeight="1" x14ac:dyDescent="0.15">
      <c r="A59" s="3">
        <v>2073</v>
      </c>
      <c r="B59" s="11">
        <v>368663</v>
      </c>
      <c r="C59" s="12">
        <v>222</v>
      </c>
      <c r="D59" s="17">
        <v>0.06</v>
      </c>
      <c r="E59" s="12">
        <v>3305</v>
      </c>
      <c r="F59" s="13">
        <v>4056</v>
      </c>
      <c r="G59" s="13">
        <v>-751</v>
      </c>
      <c r="H59" s="4">
        <v>974</v>
      </c>
    </row>
    <row r="60" spans="1:8" ht="15" customHeight="1" x14ac:dyDescent="0.15">
      <c r="A60" s="3">
        <v>2074</v>
      </c>
      <c r="B60" s="11">
        <v>368856</v>
      </c>
      <c r="C60" s="12">
        <v>193</v>
      </c>
      <c r="D60" s="17">
        <v>0.05</v>
      </c>
      <c r="E60" s="12">
        <v>3295</v>
      </c>
      <c r="F60" s="13">
        <v>4077</v>
      </c>
      <c r="G60" s="13">
        <v>-781</v>
      </c>
      <c r="H60" s="4">
        <v>974</v>
      </c>
    </row>
    <row r="61" spans="1:8" ht="15" customHeight="1" x14ac:dyDescent="0.15">
      <c r="A61" s="6">
        <v>2075</v>
      </c>
      <c r="B61" s="8">
        <v>369018</v>
      </c>
      <c r="C61" s="9">
        <v>163</v>
      </c>
      <c r="D61" s="18">
        <v>0.04</v>
      </c>
      <c r="E61" s="9">
        <v>3286</v>
      </c>
      <c r="F61" s="10">
        <v>4098</v>
      </c>
      <c r="G61" s="10">
        <v>-812</v>
      </c>
      <c r="H61" s="7">
        <v>975</v>
      </c>
    </row>
    <row r="62" spans="1:8" ht="15" customHeight="1" x14ac:dyDescent="0.15">
      <c r="A62" s="3">
        <v>2076</v>
      </c>
      <c r="B62" s="11">
        <v>369150</v>
      </c>
      <c r="C62" s="12">
        <v>132</v>
      </c>
      <c r="D62" s="17">
        <v>0.04</v>
      </c>
      <c r="E62" s="12">
        <v>3276</v>
      </c>
      <c r="F62" s="13">
        <v>4119</v>
      </c>
      <c r="G62" s="13">
        <v>-844</v>
      </c>
      <c r="H62" s="4">
        <v>975</v>
      </c>
    </row>
    <row r="63" spans="1:8" ht="15" customHeight="1" x14ac:dyDescent="0.15">
      <c r="A63" s="3">
        <v>2077</v>
      </c>
      <c r="B63" s="11">
        <v>369250</v>
      </c>
      <c r="C63" s="12">
        <v>100</v>
      </c>
      <c r="D63" s="17">
        <v>0.03</v>
      </c>
      <c r="E63" s="12">
        <v>3266</v>
      </c>
      <c r="F63" s="13">
        <v>4142</v>
      </c>
      <c r="G63" s="13">
        <v>-875</v>
      </c>
      <c r="H63" s="4">
        <v>976</v>
      </c>
    </row>
    <row r="64" spans="1:8" ht="15" customHeight="1" x14ac:dyDescent="0.15">
      <c r="A64" s="3">
        <v>2078</v>
      </c>
      <c r="B64" s="11">
        <v>369319</v>
      </c>
      <c r="C64" s="12">
        <v>69</v>
      </c>
      <c r="D64" s="17">
        <v>0.02</v>
      </c>
      <c r="E64" s="12">
        <v>3257</v>
      </c>
      <c r="F64" s="13">
        <v>4164</v>
      </c>
      <c r="G64" s="13">
        <v>-907</v>
      </c>
      <c r="H64" s="4">
        <v>976</v>
      </c>
    </row>
    <row r="65" spans="1:8" ht="15" customHeight="1" x14ac:dyDescent="0.15">
      <c r="A65" s="3">
        <v>2079</v>
      </c>
      <c r="B65" s="11">
        <v>369356</v>
      </c>
      <c r="C65" s="12">
        <v>37</v>
      </c>
      <c r="D65" s="17">
        <v>0.01</v>
      </c>
      <c r="E65" s="12">
        <v>3247</v>
      </c>
      <c r="F65" s="13">
        <v>4186</v>
      </c>
      <c r="G65" s="13">
        <v>-939</v>
      </c>
      <c r="H65" s="4">
        <v>976</v>
      </c>
    </row>
    <row r="66" spans="1:8" ht="15" customHeight="1" x14ac:dyDescent="0.15">
      <c r="A66" s="6">
        <v>2080</v>
      </c>
      <c r="B66" s="8">
        <v>369363</v>
      </c>
      <c r="C66" s="9">
        <v>7</v>
      </c>
      <c r="D66" s="18">
        <v>0</v>
      </c>
      <c r="E66" s="9">
        <v>3239</v>
      </c>
      <c r="F66" s="10">
        <v>4208</v>
      </c>
      <c r="G66" s="10">
        <v>-969</v>
      </c>
      <c r="H66" s="7">
        <v>976</v>
      </c>
    </row>
    <row r="67" spans="1:8" ht="15" customHeight="1" x14ac:dyDescent="0.15">
      <c r="A67" s="3">
        <v>2081</v>
      </c>
      <c r="B67" s="11">
        <v>369340</v>
      </c>
      <c r="C67" s="12">
        <v>-23</v>
      </c>
      <c r="D67" s="17">
        <v>-0.01</v>
      </c>
      <c r="E67" s="12">
        <v>3230</v>
      </c>
      <c r="F67" s="13">
        <v>4229</v>
      </c>
      <c r="G67" s="13">
        <v>-998</v>
      </c>
      <c r="H67" s="4">
        <v>975</v>
      </c>
    </row>
    <row r="68" spans="1:8" ht="15" customHeight="1" x14ac:dyDescent="0.15">
      <c r="A68" s="3">
        <v>2082</v>
      </c>
      <c r="B68" s="11">
        <v>369289</v>
      </c>
      <c r="C68" s="12">
        <v>-51</v>
      </c>
      <c r="D68" s="17">
        <v>-0.01</v>
      </c>
      <c r="E68" s="12">
        <v>3222</v>
      </c>
      <c r="F68" s="13">
        <v>4248</v>
      </c>
      <c r="G68" s="13">
        <v>-1025</v>
      </c>
      <c r="H68" s="4">
        <v>975</v>
      </c>
    </row>
    <row r="69" spans="1:8" ht="15" customHeight="1" x14ac:dyDescent="0.15">
      <c r="A69" s="3">
        <v>2083</v>
      </c>
      <c r="B69" s="11">
        <v>369213</v>
      </c>
      <c r="C69" s="12">
        <v>-76</v>
      </c>
      <c r="D69" s="17">
        <v>-0.02</v>
      </c>
      <c r="E69" s="12">
        <v>3215</v>
      </c>
      <c r="F69" s="13">
        <v>4265</v>
      </c>
      <c r="G69" s="13">
        <v>-1050</v>
      </c>
      <c r="H69" s="4">
        <v>974</v>
      </c>
    </row>
    <row r="70" spans="1:8" ht="15" customHeight="1" x14ac:dyDescent="0.15">
      <c r="A70" s="3">
        <v>2084</v>
      </c>
      <c r="B70" s="11">
        <v>369114</v>
      </c>
      <c r="C70" s="12">
        <v>-99</v>
      </c>
      <c r="D70" s="17">
        <v>-0.03</v>
      </c>
      <c r="E70" s="12">
        <v>3208</v>
      </c>
      <c r="F70" s="13">
        <v>4281</v>
      </c>
      <c r="G70" s="13">
        <v>-1073</v>
      </c>
      <c r="H70" s="4">
        <v>973</v>
      </c>
    </row>
    <row r="71" spans="1:8" ht="15" customHeight="1" x14ac:dyDescent="0.15">
      <c r="A71" s="6">
        <v>2085</v>
      </c>
      <c r="B71" s="8">
        <v>368993</v>
      </c>
      <c r="C71" s="9">
        <v>-121</v>
      </c>
      <c r="D71" s="18">
        <v>-0.03</v>
      </c>
      <c r="E71" s="9">
        <v>3202</v>
      </c>
      <c r="F71" s="10">
        <v>4295</v>
      </c>
      <c r="G71" s="10">
        <v>-1093</v>
      </c>
      <c r="H71" s="7">
        <v>972</v>
      </c>
    </row>
    <row r="72" spans="1:8" ht="15" customHeight="1" x14ac:dyDescent="0.15">
      <c r="A72" s="3">
        <v>2086</v>
      </c>
      <c r="B72" s="11">
        <v>368852</v>
      </c>
      <c r="C72" s="12">
        <v>-141</v>
      </c>
      <c r="D72" s="17">
        <v>-0.04</v>
      </c>
      <c r="E72" s="12">
        <v>3196</v>
      </c>
      <c r="F72" s="13">
        <v>4308</v>
      </c>
      <c r="G72" s="13">
        <v>-1112</v>
      </c>
      <c r="H72" s="4">
        <v>971</v>
      </c>
    </row>
    <row r="73" spans="1:8" ht="15" customHeight="1" x14ac:dyDescent="0.15">
      <c r="A73" s="3">
        <v>2087</v>
      </c>
      <c r="B73" s="11">
        <v>368693</v>
      </c>
      <c r="C73" s="12">
        <v>-159</v>
      </c>
      <c r="D73" s="17">
        <v>-0.04</v>
      </c>
      <c r="E73" s="12">
        <v>3190</v>
      </c>
      <c r="F73" s="13">
        <v>4319</v>
      </c>
      <c r="G73" s="13">
        <v>-1129</v>
      </c>
      <c r="H73" s="4">
        <v>970</v>
      </c>
    </row>
    <row r="74" spans="1:8" ht="15" customHeight="1" x14ac:dyDescent="0.15">
      <c r="A74" s="3">
        <v>2088</v>
      </c>
      <c r="B74" s="11">
        <v>368518</v>
      </c>
      <c r="C74" s="12">
        <v>-176</v>
      </c>
      <c r="D74" s="17">
        <v>-0.05</v>
      </c>
      <c r="E74" s="12">
        <v>3185</v>
      </c>
      <c r="F74" s="13">
        <v>4330</v>
      </c>
      <c r="G74" s="13">
        <v>-1144</v>
      </c>
      <c r="H74" s="4">
        <v>968</v>
      </c>
    </row>
    <row r="75" spans="1:8" ht="15" customHeight="1" x14ac:dyDescent="0.15">
      <c r="A75" s="3">
        <v>2089</v>
      </c>
      <c r="B75" s="11">
        <v>368326</v>
      </c>
      <c r="C75" s="12">
        <v>-191</v>
      </c>
      <c r="D75" s="17">
        <v>-0.05</v>
      </c>
      <c r="E75" s="12">
        <v>3181</v>
      </c>
      <c r="F75" s="13">
        <v>4339</v>
      </c>
      <c r="G75" s="13">
        <v>-1158</v>
      </c>
      <c r="H75" s="4">
        <v>967</v>
      </c>
    </row>
    <row r="76" spans="1:8" ht="15" customHeight="1" x14ac:dyDescent="0.15">
      <c r="A76" s="6">
        <v>2090</v>
      </c>
      <c r="B76" s="8">
        <v>368120</v>
      </c>
      <c r="C76" s="9">
        <v>-206</v>
      </c>
      <c r="D76" s="18">
        <v>-0.06</v>
      </c>
      <c r="E76" s="9">
        <v>3176</v>
      </c>
      <c r="F76" s="10">
        <v>4348</v>
      </c>
      <c r="G76" s="10">
        <v>-1171</v>
      </c>
      <c r="H76" s="7">
        <v>965</v>
      </c>
    </row>
    <row r="77" spans="1:8" ht="15" customHeight="1" x14ac:dyDescent="0.15">
      <c r="A77" s="3">
        <v>2091</v>
      </c>
      <c r="B77" s="11">
        <v>367901</v>
      </c>
      <c r="C77" s="12">
        <v>-219</v>
      </c>
      <c r="D77" s="17">
        <v>-0.06</v>
      </c>
      <c r="E77" s="12">
        <v>3172</v>
      </c>
      <c r="F77" s="13">
        <v>4355</v>
      </c>
      <c r="G77" s="13">
        <v>-1183</v>
      </c>
      <c r="H77" s="4">
        <v>964</v>
      </c>
    </row>
    <row r="78" spans="1:8" ht="15" customHeight="1" x14ac:dyDescent="0.15">
      <c r="A78" s="3">
        <v>2092</v>
      </c>
      <c r="B78" s="11">
        <v>367670</v>
      </c>
      <c r="C78" s="12">
        <v>-231</v>
      </c>
      <c r="D78" s="17">
        <v>-0.06</v>
      </c>
      <c r="E78" s="12">
        <v>3167</v>
      </c>
      <c r="F78" s="13">
        <v>4360</v>
      </c>
      <c r="G78" s="13">
        <v>-1193</v>
      </c>
      <c r="H78" s="4">
        <v>962</v>
      </c>
    </row>
    <row r="79" spans="1:8" ht="15" customHeight="1" x14ac:dyDescent="0.15">
      <c r="A79" s="3">
        <v>2093</v>
      </c>
      <c r="B79" s="11">
        <v>367429</v>
      </c>
      <c r="C79" s="12">
        <v>-241</v>
      </c>
      <c r="D79" s="17">
        <v>-7.0000000000000007E-2</v>
      </c>
      <c r="E79" s="12">
        <v>3163</v>
      </c>
      <c r="F79" s="13">
        <v>4364</v>
      </c>
      <c r="G79" s="13">
        <v>-1201</v>
      </c>
      <c r="H79" s="4">
        <v>960</v>
      </c>
    </row>
    <row r="80" spans="1:8" ht="15" customHeight="1" x14ac:dyDescent="0.15">
      <c r="A80" s="3">
        <v>2094</v>
      </c>
      <c r="B80" s="11">
        <v>367179</v>
      </c>
      <c r="C80" s="12">
        <v>-249</v>
      </c>
      <c r="D80" s="17">
        <v>-7.0000000000000007E-2</v>
      </c>
      <c r="E80" s="12">
        <v>3158</v>
      </c>
      <c r="F80" s="13">
        <v>4366</v>
      </c>
      <c r="G80" s="13">
        <v>-1207</v>
      </c>
      <c r="H80" s="4">
        <v>958</v>
      </c>
    </row>
    <row r="81" spans="1:8" ht="15" customHeight="1" x14ac:dyDescent="0.15">
      <c r="A81" s="6">
        <v>2095</v>
      </c>
      <c r="B81" s="8">
        <v>366923</v>
      </c>
      <c r="C81" s="9">
        <v>-256</v>
      </c>
      <c r="D81" s="18">
        <v>-7.0000000000000007E-2</v>
      </c>
      <c r="E81" s="9">
        <v>3154</v>
      </c>
      <c r="F81" s="10">
        <v>4366</v>
      </c>
      <c r="G81" s="10">
        <v>-1212</v>
      </c>
      <c r="H81" s="7">
        <v>956</v>
      </c>
    </row>
    <row r="82" spans="1:8" ht="15" customHeight="1" x14ac:dyDescent="0.15">
      <c r="A82" s="3">
        <v>2096</v>
      </c>
      <c r="B82" s="11">
        <v>366661</v>
      </c>
      <c r="C82" s="12">
        <v>-262</v>
      </c>
      <c r="D82" s="17">
        <v>-7.0000000000000007E-2</v>
      </c>
      <c r="E82" s="12">
        <v>3149</v>
      </c>
      <c r="F82" s="13">
        <v>4365</v>
      </c>
      <c r="G82" s="13">
        <v>-1216</v>
      </c>
      <c r="H82" s="4">
        <v>954</v>
      </c>
    </row>
    <row r="83" spans="1:8" ht="15" customHeight="1" x14ac:dyDescent="0.15">
      <c r="A83" s="3">
        <v>2097</v>
      </c>
      <c r="B83" s="11">
        <v>366393</v>
      </c>
      <c r="C83" s="12">
        <v>-268</v>
      </c>
      <c r="D83" s="17">
        <v>-7.0000000000000007E-2</v>
      </c>
      <c r="E83" s="12">
        <v>3143</v>
      </c>
      <c r="F83" s="13">
        <v>4363</v>
      </c>
      <c r="G83" s="13">
        <v>-1219</v>
      </c>
      <c r="H83" s="4">
        <v>951</v>
      </c>
    </row>
    <row r="84" spans="1:8" ht="15" customHeight="1" x14ac:dyDescent="0.15">
      <c r="A84" s="3">
        <v>2098</v>
      </c>
      <c r="B84" s="11">
        <v>366120</v>
      </c>
      <c r="C84" s="12">
        <v>-273</v>
      </c>
      <c r="D84" s="17">
        <v>-7.0000000000000007E-2</v>
      </c>
      <c r="E84" s="12">
        <v>3138</v>
      </c>
      <c r="F84" s="13">
        <v>4360</v>
      </c>
      <c r="G84" s="13">
        <v>-1222</v>
      </c>
      <c r="H84" s="4">
        <v>949</v>
      </c>
    </row>
    <row r="85" spans="1:8" ht="15" customHeight="1" x14ac:dyDescent="0.15">
      <c r="A85" s="3">
        <v>2099</v>
      </c>
      <c r="B85" s="11">
        <v>365841</v>
      </c>
      <c r="C85" s="12">
        <v>-278</v>
      </c>
      <c r="D85" s="17">
        <v>-0.08</v>
      </c>
      <c r="E85" s="12">
        <v>3132</v>
      </c>
      <c r="F85" s="13">
        <v>4356</v>
      </c>
      <c r="G85" s="13">
        <v>-1225</v>
      </c>
      <c r="H85" s="4">
        <v>946</v>
      </c>
    </row>
    <row r="86" spans="1:8" ht="15" customHeight="1" x14ac:dyDescent="0.15">
      <c r="A86" s="19">
        <v>2100</v>
      </c>
      <c r="B86" s="20">
        <v>365558</v>
      </c>
      <c r="C86" s="21">
        <v>-283</v>
      </c>
      <c r="D86" s="22">
        <v>-0.08</v>
      </c>
      <c r="E86" s="21">
        <v>3125</v>
      </c>
      <c r="F86" s="23">
        <v>4352</v>
      </c>
      <c r="G86" s="23">
        <v>-1227</v>
      </c>
      <c r="H86" s="24">
        <v>944</v>
      </c>
    </row>
    <row r="87" spans="1:8" ht="30" customHeight="1" x14ac:dyDescent="0.15">
      <c r="A87" s="42" t="s">
        <v>13</v>
      </c>
      <c r="B87" s="43"/>
      <c r="C87" s="43"/>
      <c r="D87" s="43"/>
      <c r="E87" s="43"/>
      <c r="F87" s="43"/>
      <c r="G87" s="43"/>
      <c r="H87" s="44"/>
    </row>
    <row r="88" spans="1:8" ht="45" customHeight="1" x14ac:dyDescent="0.15">
      <c r="A88" s="45" t="s">
        <v>14</v>
      </c>
      <c r="B88" s="46"/>
      <c r="C88" s="46"/>
      <c r="D88" s="46"/>
      <c r="E88" s="46"/>
      <c r="F88" s="46"/>
      <c r="G88" s="46"/>
      <c r="H88" s="47"/>
    </row>
    <row r="89" spans="1:8" ht="24" customHeight="1" x14ac:dyDescent="0.15">
      <c r="A89" s="45" t="s">
        <v>15</v>
      </c>
      <c r="B89" s="46"/>
      <c r="C89" s="46"/>
      <c r="D89" s="46"/>
      <c r="E89" s="46"/>
      <c r="F89" s="46"/>
      <c r="G89" s="46"/>
      <c r="H89" s="47"/>
    </row>
    <row r="90" spans="1:8" s="5" customFormat="1" ht="30" customHeight="1" x14ac:dyDescent="0.15">
      <c r="A90" s="45" t="s">
        <v>16</v>
      </c>
      <c r="B90" s="46"/>
      <c r="C90" s="46"/>
      <c r="D90" s="46"/>
      <c r="E90" s="46"/>
      <c r="F90" s="46"/>
      <c r="G90" s="46"/>
      <c r="H90" s="47"/>
    </row>
    <row r="91" spans="1:8" s="5" customFormat="1" ht="15" customHeight="1" x14ac:dyDescent="0.15">
      <c r="A91" s="27" t="s">
        <v>17</v>
      </c>
      <c r="B91" s="28"/>
      <c r="C91" s="28"/>
      <c r="D91" s="28"/>
      <c r="E91" s="28"/>
      <c r="F91" s="28"/>
      <c r="G91" s="28"/>
      <c r="H91" s="29"/>
    </row>
    <row r="92" spans="1:8" s="5" customFormat="1" ht="15" customHeight="1" x14ac:dyDescent="0.15">
      <c r="A92" s="48" t="s">
        <v>18</v>
      </c>
      <c r="B92" s="49"/>
      <c r="C92" s="49"/>
      <c r="D92" s="49"/>
      <c r="E92" s="49"/>
      <c r="F92" s="49"/>
      <c r="G92" s="49"/>
      <c r="H92" s="50"/>
    </row>
    <row r="93" spans="1:8" ht="15" customHeight="1" x14ac:dyDescent="0.15">
      <c r="A93" s="30" t="s">
        <v>19</v>
      </c>
      <c r="B93" s="31"/>
      <c r="C93" s="31"/>
      <c r="D93" s="31"/>
      <c r="E93" s="31"/>
      <c r="F93" s="31"/>
      <c r="G93" s="31"/>
      <c r="H93" s="32"/>
    </row>
    <row r="94" spans="1:8" ht="15" customHeight="1" x14ac:dyDescent="0.15">
      <c r="A94" s="33" t="s">
        <v>20</v>
      </c>
      <c r="B94" s="25"/>
      <c r="C94" s="25"/>
      <c r="D94" s="25"/>
      <c r="E94" s="25"/>
      <c r="F94" s="25"/>
      <c r="G94" s="25"/>
      <c r="H94" s="26"/>
    </row>
  </sheetData>
  <mergeCells count="15">
    <mergeCell ref="A90:H90"/>
    <mergeCell ref="A92:H92"/>
    <mergeCell ref="A1:H1"/>
    <mergeCell ref="A6:A7"/>
    <mergeCell ref="A5:H5"/>
    <mergeCell ref="A2:H2"/>
    <mergeCell ref="A87:H87"/>
    <mergeCell ref="A88:H88"/>
    <mergeCell ref="H6:H7"/>
    <mergeCell ref="G6:G7"/>
    <mergeCell ref="D6:D7"/>
    <mergeCell ref="C6:C7"/>
    <mergeCell ref="B6:B7"/>
    <mergeCell ref="E6:F6"/>
    <mergeCell ref="A89:H89"/>
  </mergeCells>
  <pageMargins left="0.25" right="0.25" top="0.25" bottom="0.25" header="0.2" footer="0.2"/>
  <pageSetup scale="73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ListForm</Display>
  <Edit>ListForm</Edit>
  <New>ListForm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Folder" ma:contentTypeID="0x012000F422FACF4FDE1B449C8275620B4CC628" ma:contentTypeVersion="0" ma:contentTypeDescription="Create a new folder." ma:contentTypeScope="" ma:versionID="a030a9a7b0bc30fbf5fcc27869b44bc8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51014dae61cc99f9ffdb2503fba242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ItemChildCount" minOccurs="0"/>
                <xsd:element ref="ns1:FolderChild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temChildCount" ma:index="3" nillable="true" ma:displayName="Item Child Count" ma:hidden="true" ma:list="Docs" ma:internalName="ItemChildCount" ma:readOnly="true" ma:showField="ItemChildCount">
      <xsd:simpleType>
        <xsd:restriction base="dms:Lookup"/>
      </xsd:simpleType>
    </xsd:element>
    <xsd:element name="FolderChildCount" ma:index="4" nillable="true" ma:displayName="Folder Child Count" ma:hidden="true" ma:list="Docs" ma:internalName="FolderChildCount" ma:readOnly="true" ma:showField="FolderChildCount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111DA9-2CD5-48FD-BEE9-D6FFD5896E9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ED80E0F-0757-4304-BE4A-4F074B35B4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489459-157C-4B76-B4B3-6AAC6DCD83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transfer</vt:lpstr>
      <vt:lpstr>transfer_doubled</vt:lpstr>
      <vt:lpstr>transfer_doubled_deductable</vt:lpstr>
      <vt:lpstr>Sheet6</vt:lpstr>
      <vt:lpstr>loan</vt:lpstr>
      <vt:lpstr>transfer (younger)</vt:lpstr>
      <vt:lpstr>Sheet9</vt:lpstr>
      <vt:lpstr>Sheet3</vt:lpstr>
      <vt:lpstr>Main series</vt:lpstr>
      <vt:lpstr>'Main series'!Print_Titles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Angela A Wongus</dc:creator>
  <cp:keywords/>
  <dc:description/>
  <cp:lastModifiedBy>Weifeng Zhong</cp:lastModifiedBy>
  <cp:revision/>
  <dcterms:created xsi:type="dcterms:W3CDTF">2012-11-08T21:48:54Z</dcterms:created>
  <dcterms:modified xsi:type="dcterms:W3CDTF">2025-03-29T21:14:55Z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0x012000F422FACF4FDE1B449C8275620B4CC628</vt:lpwstr>
  </property>
</Properties>
</file>