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codeName="ThisWorkbook" autoCompressPictures="0" defaultThemeVersion="124226"/>
  <bookViews>
    <workbookView xWindow="-120" yWindow="345" windowWidth="24240" windowHeight="6585"/>
  </bookViews>
  <sheets>
    <sheet name="Hallazgos Detectados" sheetId="1" r:id="rId1"/>
    <sheet name="Versiones" sheetId="2" r:id="rId2"/>
    <sheet name="Estadistica de Defectos" sheetId="3" r:id="rId3"/>
    <sheet name="Catálogos" sheetId="4" r:id="rId4"/>
  </sheets>
  <definedNames>
    <definedName name="_xlnm._FilterDatabase" localSheetId="0" hidden="1">'Hallazgos Detectados'!$A$8:$XFB$10</definedName>
  </definedNames>
  <calcPr calcId="145621"/>
</workbook>
</file>

<file path=xl/calcChain.xml><?xml version="1.0" encoding="utf-8"?>
<calcChain xmlns="http://schemas.openxmlformats.org/spreadsheetml/2006/main">
  <c r="C22" i="3" l="1"/>
  <c r="C35" i="3" l="1"/>
  <c r="C34" i="3"/>
  <c r="C33" i="3"/>
  <c r="C32" i="3"/>
  <c r="C31" i="3"/>
  <c r="C30" i="3"/>
  <c r="C29" i="3"/>
  <c r="C28" i="3"/>
  <c r="C27" i="3"/>
  <c r="C26" i="3"/>
  <c r="C25" i="3"/>
  <c r="C24" i="3"/>
  <c r="C23" i="3"/>
  <c r="C21" i="3"/>
  <c r="A10" i="1"/>
  <c r="C36" i="3" l="1"/>
  <c r="C91" i="3"/>
  <c r="C92" i="3"/>
  <c r="C97" i="3"/>
  <c r="C96" i="3"/>
  <c r="C95" i="3"/>
  <c r="C94" i="3"/>
  <c r="C93" i="3"/>
  <c r="C75" i="3"/>
  <c r="C74" i="3"/>
  <c r="C73" i="3"/>
  <c r="C72" i="3"/>
  <c r="C71" i="3"/>
  <c r="C70" i="3"/>
  <c r="C69" i="3"/>
  <c r="C68" i="3"/>
  <c r="C76" i="3" s="1"/>
  <c r="C51" i="3"/>
  <c r="C50" i="3"/>
  <c r="C49" i="3"/>
  <c r="C48" i="3"/>
  <c r="C52" i="3" s="1"/>
  <c r="C47" i="3"/>
  <c r="C9" i="3"/>
  <c r="C8" i="3"/>
  <c r="C7" i="3"/>
  <c r="C6" i="3"/>
  <c r="C5" i="3"/>
  <c r="C4" i="3"/>
  <c r="C3" i="3"/>
  <c r="C10" i="3" s="1"/>
  <c r="A11" i="1" l="1"/>
  <c r="A12" i="1" s="1"/>
  <c r="I97" i="3" l="1"/>
  <c r="I96" i="3"/>
  <c r="I95" i="3"/>
  <c r="I94" i="3"/>
  <c r="I93" i="3"/>
  <c r="I92" i="3"/>
  <c r="I91" i="3"/>
  <c r="K97" i="3"/>
  <c r="K96" i="3"/>
  <c r="K95" i="3"/>
  <c r="K94" i="3"/>
  <c r="K93" i="3"/>
  <c r="K92" i="3"/>
  <c r="K91" i="3"/>
  <c r="G97" i="3"/>
  <c r="G96" i="3"/>
  <c r="G95" i="3"/>
  <c r="G94" i="3"/>
  <c r="G93" i="3"/>
  <c r="G92" i="3"/>
  <c r="G91" i="3"/>
  <c r="D97" i="3" l="1"/>
  <c r="D96" i="3"/>
  <c r="D95" i="3"/>
  <c r="D94" i="3"/>
  <c r="D93" i="3"/>
  <c r="D92" i="3"/>
  <c r="D91" i="3"/>
  <c r="J97" i="3" l="1"/>
  <c r="H97" i="3"/>
  <c r="E97" i="3"/>
  <c r="F97" i="3"/>
  <c r="F96" i="3" l="1"/>
  <c r="F95" i="3"/>
  <c r="F94" i="3"/>
  <c r="F93" i="3"/>
  <c r="F92" i="3"/>
  <c r="F91" i="3"/>
  <c r="E96" i="3"/>
  <c r="E95" i="3"/>
  <c r="E94" i="3"/>
  <c r="E93" i="3"/>
  <c r="E92" i="3"/>
  <c r="E91" i="3"/>
  <c r="J96" i="3"/>
  <c r="J95" i="3"/>
  <c r="J94" i="3"/>
  <c r="J93" i="3"/>
  <c r="J92" i="3"/>
  <c r="J91" i="3"/>
  <c r="H96" i="3"/>
  <c r="H95" i="3"/>
  <c r="H94" i="3"/>
  <c r="H93" i="3"/>
  <c r="H92" i="3"/>
  <c r="H91" i="3"/>
</calcChain>
</file>

<file path=xl/sharedStrings.xml><?xml version="1.0" encoding="utf-8"?>
<sst xmlns="http://schemas.openxmlformats.org/spreadsheetml/2006/main" count="247" uniqueCount="147">
  <si>
    <t>Media</t>
  </si>
  <si>
    <t>Alta</t>
  </si>
  <si>
    <t>Baja</t>
  </si>
  <si>
    <t xml:space="preserve">SOFTWARE QUALITY REPORT -------SOFTWARE QUALITY REPORT ------ SOFTWARE QUALITY REPORT ------- SOFTWARE QUALITY REPORT ------ SOFTWARE QUALITY REPORT ------  SOFTWARE QUALITY REPORT </t>
  </si>
  <si>
    <t>Versión del documento</t>
  </si>
  <si>
    <t>Sistema</t>
  </si>
  <si>
    <t>Ciclo de Pruebas</t>
  </si>
  <si>
    <t>CU Asociado</t>
  </si>
  <si>
    <t>Módulo</t>
  </si>
  <si>
    <t>Clasificación del Defecto</t>
  </si>
  <si>
    <t>Prioridad</t>
  </si>
  <si>
    <t>Severidad</t>
  </si>
  <si>
    <t>Status</t>
  </si>
  <si>
    <t>Descripción del Hallazgo</t>
  </si>
  <si>
    <t>Fecha Solicitud Cerrada</t>
  </si>
  <si>
    <t>Observaciones QA - ReView Incidencia</t>
  </si>
  <si>
    <t>Archivo de Evidencia</t>
  </si>
  <si>
    <t>Fecha de registro</t>
  </si>
  <si>
    <t>Comentarios PMO</t>
  </si>
  <si>
    <t>Comentarios IT</t>
  </si>
  <si>
    <t xml:space="preserve">Datos </t>
  </si>
  <si>
    <t xml:space="preserve">S2 – Media </t>
  </si>
  <si>
    <t>Cerrada</t>
  </si>
  <si>
    <t xml:space="preserve">Funcional </t>
  </si>
  <si>
    <t xml:space="preserve">S4 – Sugerencia </t>
  </si>
  <si>
    <t>Usabilidad</t>
  </si>
  <si>
    <t>Cosméticos</t>
  </si>
  <si>
    <t>Rechazada</t>
  </si>
  <si>
    <t>Resuelta</t>
  </si>
  <si>
    <t>Descripción General</t>
  </si>
  <si>
    <t>Versión</t>
  </si>
  <si>
    <t>Totla</t>
  </si>
  <si>
    <t xml:space="preserve">S1 – Alta </t>
  </si>
  <si>
    <t xml:space="preserve">S3 – Baja </t>
  </si>
  <si>
    <t>Total de Hallazgos detectados</t>
  </si>
  <si>
    <t>Estatus</t>
  </si>
  <si>
    <t>Total</t>
  </si>
  <si>
    <t>Detectado</t>
  </si>
  <si>
    <t>Se necesitan más datos</t>
  </si>
  <si>
    <t xml:space="preserve">Se Replica en Producción </t>
  </si>
  <si>
    <t>No Reproducible</t>
  </si>
  <si>
    <t>Duplicado</t>
  </si>
  <si>
    <t>No puede ser reparado</t>
  </si>
  <si>
    <t>ReAsignada</t>
  </si>
  <si>
    <t>No aplica</t>
  </si>
  <si>
    <t>Cambio al requerimiento inicial</t>
  </si>
  <si>
    <t>Ambiente</t>
  </si>
  <si>
    <t xml:space="preserve">Performance </t>
  </si>
  <si>
    <t>Seguridad</t>
  </si>
  <si>
    <t>Descripción</t>
  </si>
  <si>
    <t xml:space="preserve">La aplicación o módulo dejó de funcionar, DETIENE EL FLUJO DE LA OPERACIÓN y NO existe manera alterna de ejecutarlo. NO  permite continuar el flujo de pruebas (la funcionalidad relacionada a la incidencia está dentro del alcance).
Ej. Aplicación NO está disponible, ambiente de pruebas equivocado y/o no disponible, versión errónea, configuración y/o catalogación, desempeño, concurrencia, tiempo de respuesta, no hay acceso (usuario/contraseña reseteo / bloqueo), parametrización, etc. 
No se puede probar. Requiere Atención INMEDIATA del desarrollado. </t>
  </si>
  <si>
    <t xml:space="preserve">La aplicación o módulo funciona parcialmente, AFECTA LA OPERACIÓN, sin embargo, existe manera de continuar con la operación o con el flujo de ejecución de las pruebas (la funcionalidad relacionada a la incidencia está dentro del alcance). 
EJ. Una función/proceso importante está siendo afectado y la ejecución está seriamente obstaculizada, proceso no concluido, caída de datos incorrecta, etc. </t>
  </si>
  <si>
    <t>La aplicación o módulo funciona pero presenta problemas menores en los resultados, esto NO AFECTA LA OPERACIÓN o ejecución de las pruebas (la funcionalidad relacionada a la incidencia se encuentra dentro del alcance)
Ej. Términos, traducción, ortografía, gramática, formato, caracteres especiales, impresión, alineación, “look and feel”, etc.</t>
  </si>
  <si>
    <t xml:space="preserve">Cualquier cambio no definido dentro del RFC deberá ser analizado y autorizado para atenderse de la siguiente manera:
-Dentro del proyecto: Como variación de alcance, pudiendo impactar el tiempo o presupuesto del proyecto 
-Fuera del proyecto: Con otro proyecto o una solicitud de mantenimiento. 
NOTA: Se incluyen en el listado total de incidencias para poder tener un mejor control y darle seguimiento posterior. </t>
  </si>
  <si>
    <t xml:space="preserve">Este estado se utiliza para reflejar que la incidencia ha sido asignada a uno de los miembros del equipo y que tal miembro del equipo está trabajando activamente en la resolución del fallo. </t>
  </si>
  <si>
    <t xml:space="preserve">El defecto esta siendo atendido por el desarrollador </t>
  </si>
  <si>
    <t xml:space="preserve">El defecto esta listo para ser validado por el Ingeniero de Pruebas </t>
  </si>
  <si>
    <t>Esta situación refleja que la incidencia está completamente cerrada y no se requieren nuevas medidas al respecto.</t>
  </si>
  <si>
    <t>No aplica al requerimiento.</t>
  </si>
  <si>
    <t>Es cuando el desarrollador necesita más información, ya sea para entender por completo el comportamiento esperado de la aplicación o para reproducir la incidencia reportada.</t>
  </si>
  <si>
    <t xml:space="preserve">Problema  conocido en producción </t>
  </si>
  <si>
    <t xml:space="preserve">No se puede reproducir el defecto </t>
  </si>
  <si>
    <t xml:space="preserve">El defecto ya fue registrado </t>
  </si>
  <si>
    <t>El defecto no puede ser reparado / La Sugerencia no se puede atender, ya que afectaria el resto del formulario.</t>
  </si>
  <si>
    <t>ReAbierto</t>
  </si>
  <si>
    <t xml:space="preserve">Este estado se utiliza para reflejar que la incidencia continua replicandose y ha sido asignada nuevamenta a uno de los miembros del equipo y que tal miembro del equipo está trabajando activamente en la resolución del fallo. </t>
  </si>
  <si>
    <t>Esta situación refleja que la incidencia se estará atendiendo en otra solicitud de mantenimiento.</t>
  </si>
  <si>
    <t>El defecto se debe de arreglar inmediatamente.</t>
  </si>
  <si>
    <t>El defecto se debe arreglar en un tiempo próximo.</t>
  </si>
  <si>
    <t>El defecto puede ser arreglado más adelante.</t>
  </si>
  <si>
    <t>Todos los problemas relacionados al alcance y requerimientos del proyecto.</t>
  </si>
  <si>
    <t xml:space="preserve">Ambigüedades e inconsistencias que existan en los documentos como RFC. </t>
  </si>
  <si>
    <t>Problemas con la información cargada en la aplicación, problemas de base de datos, parametrización, integridad de datos, tamaño de campos</t>
  </si>
  <si>
    <t xml:space="preserve">Problemas de infraestructura, comunicación, versiones, etc. </t>
  </si>
  <si>
    <t xml:space="preserve">Rendimiento de la aplicación </t>
  </si>
  <si>
    <t xml:space="preserve">Problemas con perfiles de usuario, cuentas de usuario, perdida de información por tipos de roles, duplicidad de usuarios, etc </t>
  </si>
  <si>
    <t xml:space="preserve">Problemas para manejar la aplicación con facilidad </t>
  </si>
  <si>
    <t xml:space="preserve"> L &amp; F.
Ej. Términos, traducción, ortografía, gramática, formato, caracteres especiales, impresión, alineación,perdida de estilos.</t>
  </si>
  <si>
    <t>FI - Producto</t>
  </si>
  <si>
    <t>FI - Jurídico</t>
  </si>
  <si>
    <t>FI - Participantes</t>
  </si>
  <si>
    <t>FI - Actuaría</t>
  </si>
  <si>
    <t>FI - Planes/Coberturas</t>
  </si>
  <si>
    <t>FI - Asistencias</t>
  </si>
  <si>
    <t>FI - Endosos</t>
  </si>
  <si>
    <t>FI - Operaciones</t>
  </si>
  <si>
    <t>FI - Reportes</t>
  </si>
  <si>
    <t>12b</t>
  </si>
  <si>
    <t>Issue monitoring</t>
  </si>
  <si>
    <t>PROJECT</t>
  </si>
  <si>
    <t>Update</t>
  </si>
  <si>
    <t>Líder de proyecto:</t>
  </si>
  <si>
    <t>Sponsor de proyecto:</t>
  </si>
  <si>
    <t>Id</t>
  </si>
  <si>
    <t>Comentarios UAT</t>
  </si>
  <si>
    <t>Ciclo 1</t>
  </si>
  <si>
    <t>Control de Versiones SISTEMA</t>
  </si>
  <si>
    <t>Detectado por:</t>
  </si>
  <si>
    <t xml:space="preserve">Pendiente Desarrollo </t>
  </si>
  <si>
    <t>Pendiente PMO</t>
  </si>
  <si>
    <t>Otra Fase</t>
  </si>
  <si>
    <t>S1 – Bloqueante</t>
  </si>
  <si>
    <t>S2 – Crítico</t>
  </si>
  <si>
    <t>S4 – Media</t>
  </si>
  <si>
    <t xml:space="preserve">Urgente </t>
  </si>
  <si>
    <t>Urgente</t>
  </si>
  <si>
    <t xml:space="preserve">URL </t>
  </si>
  <si>
    <t xml:space="preserve">Fecha de Liberación </t>
  </si>
  <si>
    <t>Maribel Hernandez</t>
  </si>
  <si>
    <t xml:space="preserve">Quien liberó </t>
  </si>
  <si>
    <t>S3 – Alta</t>
  </si>
  <si>
    <t>S5 – Baja</t>
  </si>
  <si>
    <t>S6 – Sugerencia</t>
  </si>
  <si>
    <t>Depende de la corrección de otro</t>
  </si>
  <si>
    <t>Sugerencia</t>
  </si>
  <si>
    <t xml:space="preserve">Estatus </t>
  </si>
  <si>
    <t xml:space="preserve">Severidad </t>
  </si>
  <si>
    <t xml:space="preserve">Nancy González </t>
  </si>
  <si>
    <t>(NG)</t>
  </si>
  <si>
    <t>Pendiente Desarrollo</t>
  </si>
  <si>
    <t xml:space="preserve">El defecto esta siendo Validado por el área PMO </t>
  </si>
  <si>
    <t>Otra fase</t>
  </si>
  <si>
    <t xml:space="preserve">El defecto será resulto en la siguiente fase </t>
  </si>
  <si>
    <t xml:space="preserve">Defecto no se puede cerrar debido a otro defecto </t>
  </si>
  <si>
    <t xml:space="preserve">Fecha de liberación al usuario </t>
  </si>
  <si>
    <t>S7 – Mejora</t>
  </si>
  <si>
    <t>fecha de atención del defecto</t>
  </si>
  <si>
    <t>Alejandro Martinez</t>
  </si>
  <si>
    <t>Sigeci</t>
  </si>
  <si>
    <t xml:space="preserve"> http://172.17.186.18:8080/sigeci/authentication/login.jsf</t>
  </si>
  <si>
    <t>Jorge Fosado</t>
  </si>
  <si>
    <t>Líder de pruebas:</t>
  </si>
  <si>
    <t>Posnet</t>
  </si>
  <si>
    <t xml:space="preserve">Configuración </t>
  </si>
  <si>
    <t>Daniel González</t>
  </si>
  <si>
    <t>MX-PMO-OPE-CON-SISO-TestLog-UAT-MEX235FiuII-Socio1-V1</t>
  </si>
  <si>
    <t>MX-PMO-OPE-CON-SISO-TestLog-UAT-MEX235FiuII-ConfP1-V1</t>
  </si>
  <si>
    <t>Se ingresa al sistema https://172.17.186.211:8443/posnet/login.jsf
con perfil ADMINISTRADOR  
1.- Se dio de alta un nuevo socio “Scotiabank” con todos los canales de venta 
2.-  se modificó el socio con un solo canal de venta y al guardar se muestra mensaje “El socio Scotiabank fue actualizado con éxito. 
3.- Se realiza la búsqueda  de dicho socio y sigue mostrando todos los canales, sin embargo, se debería de mostrar solo un canal de acuerdo con la última modificación.</t>
  </si>
  <si>
    <t xml:space="preserve">Se ingresa al sistema https://172.17.186.211:8443/posnet/login.jsf
con perfil ADMINISTRADOR  
1.- Se da de alta el nuevo producto “Momentos” 
2.- En la sección de campos extras solicita que se seleccione un tipo de dato de un campo extra cuando los campos extras son opcionales: 
</t>
  </si>
  <si>
    <t>Socio</t>
  </si>
  <si>
    <t>Producto</t>
  </si>
  <si>
    <t>MEX0235</t>
  </si>
  <si>
    <t>Integracion_Fiu_FII</t>
  </si>
  <si>
    <t>Vendedor</t>
  </si>
  <si>
    <t xml:space="preserve">Producto </t>
  </si>
  <si>
    <t xml:space="preserve">Se ingresa al sistema https://172.17.186.211:8443/posnet/login.jsf
con perfil Vededor 
Después de seleccionar el producto no me permite avanzar, aparece la leyenda " seleccione un medio de notificación "  
</t>
  </si>
  <si>
    <t>MX-PMO-OPE-CON-SISO-TestLog-UAT-MEX235FiuII-Vend1-V1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</si>
</sst>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_(* #,##0_);_(* \(#,##0\);_(* &quot;-&quot;_);_(@_)"/>
    <numFmt numFmtId="166" formatCode="_(* #,##0.00_);_(* \(#,##0.00\);_(* &quot;-&quot;??_);_(@_)"/>
    <numFmt numFmtId="167" formatCode="_-&quot;€&quot;* #,##0.00_-;\-&quot;€&quot;* #,##0.00_-;_-&quot;€&quot;* &quot;-&quot;??_-;_-@_-"/>
    <numFmt numFmtId="168" formatCode="_-&quot;€&quot;* #,##0_-;\-&quot;€&quot;* #,##0_-;_-&quot;€&quot;* &quot;-&quot;_-;_-@_-"/>
    <numFmt numFmtId="169" formatCode="#,##0_ ;[Red]\-#,##0\ "/>
    <numFmt numFmtId="170" formatCode="[$-809]d\ mmm\ yy;;&quot;N/A&quot;;@"/>
  </numFmts>
  <fonts count="7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ahoma"/>
      <family val="2"/>
    </font>
    <font>
      <sz val="12"/>
      <color theme="1"/>
      <name val="Candara"/>
      <family val="2"/>
    </font>
    <font>
      <b/>
      <sz val="12"/>
      <color rgb="FFFFFFFF"/>
      <name val="Candara"/>
      <family val="2"/>
    </font>
    <font>
      <b/>
      <sz val="12"/>
      <color theme="1"/>
      <name val="Candara"/>
      <family val="2"/>
    </font>
    <font>
      <b/>
      <sz val="12"/>
      <color theme="0"/>
      <name val="Candara"/>
      <family val="2"/>
    </font>
    <font>
      <b/>
      <sz val="12"/>
      <color theme="8" tint="-0.249977111117893"/>
      <name val="Candara"/>
      <family val="2"/>
    </font>
    <font>
      <b/>
      <sz val="12"/>
      <color theme="9" tint="-0.249977111117893"/>
      <name val="Candara"/>
      <family val="2"/>
    </font>
    <font>
      <sz val="11"/>
      <color theme="9" tint="-0.249977111117893"/>
      <name val="Calibri"/>
      <family val="2"/>
      <scheme val="minor"/>
    </font>
    <font>
      <sz val="20"/>
      <color theme="0"/>
      <name val="Tahoma"/>
      <family val="2"/>
    </font>
    <font>
      <sz val="11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BNPP Sans Light"/>
      <family val="3"/>
    </font>
    <font>
      <sz val="12"/>
      <color theme="1"/>
      <name val="BNPP Sans Light"/>
      <family val="3"/>
    </font>
    <font>
      <sz val="12"/>
      <color rgb="FF002060"/>
      <name val="BNPP Sans Light"/>
      <family val="3"/>
    </font>
    <font>
      <b/>
      <sz val="12"/>
      <color rgb="FFFFFFFF"/>
      <name val="BNPP Sans Light"/>
      <family val="3"/>
    </font>
    <font>
      <b/>
      <sz val="12"/>
      <color theme="1"/>
      <name val="BNPP Sans Light"/>
      <family val="3"/>
    </font>
    <font>
      <b/>
      <sz val="12"/>
      <color theme="0"/>
      <name val="BNPP Sans Light"/>
      <family val="3"/>
    </font>
    <font>
      <sz val="12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u/>
      <sz val="10"/>
      <color indexed="36"/>
      <name val="Arial"/>
      <family val="2"/>
    </font>
    <font>
      <b/>
      <sz val="28"/>
      <color rgb="FF339966"/>
      <name val="Calibri"/>
      <family val="2"/>
    </font>
    <font>
      <sz val="12"/>
      <color rgb="FF000000"/>
      <name val="Arial Narrow"/>
      <family val="2"/>
    </font>
    <font>
      <sz val="12"/>
      <color rgb="FF000000"/>
      <name val="Arial"/>
      <family val="2"/>
    </font>
    <font>
      <b/>
      <sz val="24"/>
      <color rgb="FFFFFFFF"/>
      <name val="Arial"/>
      <family val="2"/>
    </font>
    <font>
      <b/>
      <sz val="36"/>
      <color rgb="FFFFFFFF"/>
      <name val="Arial"/>
      <family val="2"/>
    </font>
    <font>
      <b/>
      <sz val="16"/>
      <color rgb="FFFFFFFF"/>
      <name val="Arial"/>
      <family val="2"/>
    </font>
    <font>
      <i/>
      <sz val="12"/>
      <color rgb="FF008000"/>
      <name val="Arial"/>
      <family val="2"/>
    </font>
    <font>
      <b/>
      <sz val="12"/>
      <color rgb="FFFFFFFF"/>
      <name val="Arial"/>
      <family val="2"/>
    </font>
    <font>
      <u/>
      <sz val="12"/>
      <color rgb="FF0000FF"/>
      <name val="Arial Narrow"/>
      <family val="2"/>
    </font>
    <font>
      <sz val="12"/>
      <color rgb="FFFFFFFF"/>
      <name val="Arial"/>
      <family val="2"/>
    </font>
    <font>
      <b/>
      <sz val="14"/>
      <color rgb="FFFFFFFF"/>
      <name val="Arial"/>
      <family val="2"/>
    </font>
    <font>
      <sz val="18"/>
      <color rgb="FF16365C"/>
      <name val="Wingdings"/>
      <charset val="2"/>
    </font>
    <font>
      <sz val="12"/>
      <color rgb="FFFF0000"/>
      <name val="Arial"/>
      <family val="2"/>
    </font>
    <font>
      <sz val="14"/>
      <color rgb="FF17375D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D0D0D"/>
      <name val="Arial"/>
      <family val="2"/>
    </font>
    <font>
      <b/>
      <sz val="10"/>
      <name val="Arial"/>
      <family val="2"/>
    </font>
    <font>
      <sz val="10"/>
      <name val="Comic Sans MS"/>
      <family val="4"/>
    </font>
    <font>
      <sz val="4"/>
      <name val="Arial"/>
      <family val="2"/>
    </font>
    <font>
      <sz val="18"/>
      <color rgb="FF17375D"/>
      <name val="Wingdings"/>
      <charset val="2"/>
    </font>
    <font>
      <sz val="12"/>
      <color rgb="FF17375D"/>
      <name val="Arial"/>
      <family val="2"/>
    </font>
    <font>
      <sz val="12"/>
      <color rgb="FF7F7F7F"/>
      <name val="Arial"/>
      <family val="2"/>
    </font>
    <font>
      <sz val="12"/>
      <color rgb="FF7F7F7F"/>
      <name val="Arial Narrow"/>
      <family val="2"/>
    </font>
    <font>
      <u/>
      <sz val="12"/>
      <color rgb="FF7F7F7F"/>
      <name val="Arial Narrow"/>
      <family val="2"/>
    </font>
    <font>
      <sz val="12"/>
      <color rgb="FF75923C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BNPP Sans Light"/>
      <family val="3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0"/>
      <color rgb="FF000000"/>
      <name val="Arial"/>
      <family val="2"/>
    </font>
  </fonts>
  <fills count="7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8"/>
      </patternFill>
    </fill>
    <fill>
      <patternFill patternType="solid">
        <fgColor theme="9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339966"/>
        <bgColor indexed="64"/>
      </patternFill>
    </fill>
    <fill>
      <patternFill patternType="solid">
        <fgColor rgb="FFE3FFA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46635"/>
        <bgColor indexed="64"/>
      </patternFill>
    </fill>
    <fill>
      <patternFill patternType="solid">
        <fgColor rgb="FF63946B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99FF"/>
        <bgColor indexed="64"/>
      </patternFill>
    </fill>
    <fill>
      <gradientFill>
        <stop position="0">
          <color rgb="FFFFFFFF"/>
        </stop>
        <stop position="1">
          <color rgb="FF4F81BD"/>
        </stop>
      </gradient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9FBF5"/>
        <bgColor indexed="64"/>
      </patternFill>
    </fill>
    <fill>
      <patternFill patternType="solid">
        <fgColor rgb="FF3F3151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/>
      <right/>
      <top/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/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/>
      <bottom style="medium">
        <color rgb="FF4BACC6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8"/>
      </bottom>
      <diagonal/>
    </border>
    <border>
      <left style="thin">
        <color theme="4" tint="0.39997558519241921"/>
      </left>
      <right/>
      <top style="medium">
        <color theme="8"/>
      </top>
      <bottom style="medium">
        <color theme="8"/>
      </bottom>
      <diagonal/>
    </border>
    <border>
      <left style="thin">
        <color theme="4" tint="0.39997558519241921"/>
      </left>
      <right/>
      <top style="medium">
        <color theme="8"/>
      </top>
      <bottom style="thin">
        <color theme="4" tint="0.39997558519241921"/>
      </bottom>
      <diagonal/>
    </border>
    <border>
      <left style="dashed">
        <color rgb="FF948A54"/>
      </left>
      <right style="dashed">
        <color rgb="FF948A54"/>
      </right>
      <top style="dashed">
        <color rgb="FF948A54"/>
      </top>
      <bottom style="dashed">
        <color rgb="FF948A5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8CCE4"/>
      </left>
      <right style="thin">
        <color rgb="FFB8CCE4"/>
      </right>
      <top style="thin">
        <color rgb="FFB8CCE4"/>
      </top>
      <bottom style="thin">
        <color rgb="FFB8CCE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ashed">
        <color rgb="FF948B54"/>
      </left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rgb="FF948B54"/>
      </left>
      <right style="dashed">
        <color rgb="FF948B54"/>
      </right>
      <top style="dashed">
        <color rgb="FF948B54"/>
      </top>
      <bottom style="dashed">
        <color rgb="FF948B54"/>
      </bottom>
      <diagonal/>
    </border>
    <border>
      <left style="thin">
        <color rgb="FF948B54"/>
      </left>
      <right style="thin">
        <color rgb="FF948B54"/>
      </right>
      <top style="thin">
        <color rgb="FF948B54"/>
      </top>
      <bottom style="thin">
        <color rgb="FF948B54"/>
      </bottom>
      <diagonal/>
    </border>
    <border>
      <left style="thin">
        <color rgb="FF8DB4E3"/>
      </left>
      <right style="thin">
        <color rgb="FF8DB4E3"/>
      </right>
      <top style="thin">
        <color rgb="FF8DB4E3"/>
      </top>
      <bottom style="thin">
        <color rgb="FF8DB4E3"/>
      </bottom>
      <diagonal/>
    </border>
    <border>
      <left/>
      <right style="double">
        <color rgb="FF37609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/>
      <right/>
      <top/>
      <bottom style="medium">
        <color theme="9"/>
      </bottom>
      <diagonal/>
    </border>
    <border>
      <left/>
      <right/>
      <top/>
      <bottom style="medium">
        <color rgb="FF7030A0"/>
      </bottom>
      <diagonal/>
    </border>
  </borders>
  <cellStyleXfs count="125">
    <xf numFmtId="0" fontId="0" fillId="0" borderId="0"/>
    <xf numFmtId="0" fontId="36" fillId="0" borderId="0">
      <alignment vertical="center"/>
    </xf>
    <xf numFmtId="167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70" fontId="12" fillId="0" borderId="6" applyNumberFormat="0" applyFill="0" applyAlignment="0" applyProtection="0"/>
    <xf numFmtId="166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0" fontId="15" fillId="0" borderId="0" applyNumberFormat="0" applyFill="0" applyBorder="0" applyAlignment="0" applyProtection="0"/>
    <xf numFmtId="170" fontId="4" fillId="0" borderId="1" applyNumberFormat="0" applyFill="0" applyAlignment="0" applyProtection="0"/>
    <xf numFmtId="170" fontId="5" fillId="0" borderId="2" applyNumberFormat="0" applyFill="0" applyAlignment="0" applyProtection="0"/>
    <xf numFmtId="170" fontId="6" fillId="0" borderId="3" applyNumberFormat="0" applyFill="0" applyAlignment="0" applyProtection="0"/>
    <xf numFmtId="170" fontId="6" fillId="0" borderId="0" applyNumberFormat="0" applyFill="0" applyBorder="0" applyAlignment="0" applyProtection="0"/>
    <xf numFmtId="170" fontId="16" fillId="0" borderId="9" applyNumberFormat="0" applyFill="0" applyAlignment="0" applyProtection="0"/>
    <xf numFmtId="170" fontId="36" fillId="0" borderId="0" applyFont="0" applyFill="0" applyBorder="0" applyAlignment="0" applyProtection="0">
      <alignment vertical="center"/>
      <protection locked="0"/>
    </xf>
    <xf numFmtId="170" fontId="49" fillId="67" borderId="31" applyNumberFormat="0">
      <alignment horizontal="left" vertical="center" wrapText="1"/>
    </xf>
    <xf numFmtId="9" fontId="36" fillId="0" borderId="0" applyFont="0" applyFill="0" applyBorder="0" applyAlignment="0" applyProtection="0">
      <alignment vertical="center"/>
      <protection locked="0"/>
    </xf>
    <xf numFmtId="170" fontId="41" fillId="70" borderId="31" applyNumberFormat="0">
      <alignment horizontal="center" vertical="center" wrapText="1"/>
    </xf>
    <xf numFmtId="170" fontId="41" fillId="53" borderId="31" applyNumberFormat="0">
      <alignment horizontal="center" vertical="center" wrapText="1"/>
    </xf>
    <xf numFmtId="170" fontId="42" fillId="67" borderId="31" applyNumberFormat="0">
      <alignment horizontal="left" vertical="center"/>
    </xf>
    <xf numFmtId="170" fontId="41" fillId="69" borderId="31" applyNumberFormat="0">
      <alignment horizontal="center" vertical="center" wrapText="1"/>
    </xf>
    <xf numFmtId="170" fontId="44" fillId="49" borderId="31" applyNumberFormat="0">
      <alignment horizontal="center" vertical="center"/>
    </xf>
    <xf numFmtId="1" fontId="36" fillId="0" borderId="0" applyFont="0" applyFill="0" applyBorder="0" applyAlignment="0" applyProtection="0">
      <alignment vertical="center"/>
      <protection locked="0"/>
    </xf>
    <xf numFmtId="170" fontId="46" fillId="68" borderId="31" applyNumberFormat="0">
      <alignment horizontal="left" vertical="center" wrapText="1"/>
    </xf>
    <xf numFmtId="170" fontId="60" fillId="52" borderId="38">
      <alignment vertical="center"/>
      <protection locked="0"/>
    </xf>
    <xf numFmtId="170" fontId="45" fillId="50" borderId="38" applyNumberFormat="0">
      <alignment horizontal="center" vertical="center"/>
      <protection locked="0"/>
    </xf>
    <xf numFmtId="170" fontId="41" fillId="54" borderId="31" applyNumberFormat="0">
      <alignment horizontal="left" vertical="center" wrapText="1"/>
    </xf>
    <xf numFmtId="170" fontId="45" fillId="50" borderId="38" applyNumberFormat="0">
      <alignment horizontal="left" vertical="center"/>
      <protection locked="0"/>
    </xf>
    <xf numFmtId="170" fontId="60" fillId="52" borderId="38" applyNumberFormat="0">
      <alignment horizontal="center" vertical="center"/>
      <protection locked="0"/>
    </xf>
    <xf numFmtId="170" fontId="40" fillId="51" borderId="31" applyNumberFormat="0">
      <alignment horizontal="left" vertical="center" wrapText="1"/>
    </xf>
    <xf numFmtId="170" fontId="41" fillId="52" borderId="0" applyNumberFormat="0">
      <alignment vertical="center"/>
    </xf>
    <xf numFmtId="170" fontId="46" fillId="56" borderId="31" applyNumberFormat="0">
      <alignment horizontal="left" vertical="center" wrapText="1"/>
    </xf>
    <xf numFmtId="170" fontId="36" fillId="0" borderId="0" applyFont="0" applyFill="0" applyBorder="0" applyAlignment="0" applyProtection="0">
      <alignment vertical="center"/>
      <protection locked="0"/>
    </xf>
    <xf numFmtId="170" fontId="39" fillId="51" borderId="31" applyNumberFormat="0">
      <alignment horizontal="right" vertical="center" wrapText="1"/>
    </xf>
    <xf numFmtId="170" fontId="60" fillId="52" borderId="38">
      <alignment vertical="center" wrapText="1"/>
      <protection locked="0"/>
    </xf>
    <xf numFmtId="169" fontId="36" fillId="0" borderId="0" applyFont="0" applyFill="0" applyBorder="0" applyAlignment="0" applyProtection="0">
      <alignment vertical="center"/>
      <protection locked="0"/>
    </xf>
    <xf numFmtId="170" fontId="46" fillId="55" borderId="31" applyNumberFormat="0">
      <alignment horizontal="left" vertical="center" wrapText="1"/>
    </xf>
    <xf numFmtId="170" fontId="43" fillId="68" borderId="31" applyNumberFormat="0">
      <alignment horizontal="center" vertical="center"/>
    </xf>
    <xf numFmtId="170" fontId="60" fillId="52" borderId="38">
      <alignment vertical="center"/>
      <protection locked="0"/>
    </xf>
    <xf numFmtId="170" fontId="47" fillId="51" borderId="40" applyNumberFormat="0">
      <alignment horizontal="left" vertical="center" wrapText="1"/>
    </xf>
    <xf numFmtId="170" fontId="62" fillId="58" borderId="31" applyNumberFormat="0">
      <alignment horizontal="left" vertical="center" wrapText="1"/>
    </xf>
    <xf numFmtId="170" fontId="63" fillId="58" borderId="40" applyNumberFormat="0">
      <alignment horizontal="left" vertical="center" wrapText="1"/>
    </xf>
    <xf numFmtId="170" fontId="41" fillId="71" borderId="42" applyNumberFormat="0">
      <alignment horizontal="left" vertical="center" wrapText="1"/>
    </xf>
    <xf numFmtId="170" fontId="61" fillId="58" borderId="31" applyNumberFormat="0">
      <alignment horizontal="center" vertical="center" wrapText="1"/>
    </xf>
    <xf numFmtId="170" fontId="60" fillId="52" borderId="38" applyNumberFormat="0">
      <alignment horizontal="left" vertical="center" wrapText="1"/>
      <protection locked="0"/>
    </xf>
    <xf numFmtId="170" fontId="60" fillId="52" borderId="38" applyNumberFormat="0">
      <alignment horizontal="center" vertical="center"/>
      <protection locked="0"/>
    </xf>
    <xf numFmtId="170" fontId="50" fillId="52" borderId="30" applyNumberFormat="0" applyProtection="0">
      <alignment horizontal="center" vertical="center"/>
      <protection locked="0"/>
    </xf>
    <xf numFmtId="170" fontId="45" fillId="51" borderId="38" applyNumberFormat="0">
      <alignment horizontal="left" vertical="center"/>
      <protection locked="0"/>
    </xf>
    <xf numFmtId="170" fontId="45" fillId="51" borderId="38" applyNumberFormat="0">
      <alignment horizontal="center" vertical="center"/>
      <protection locked="0"/>
    </xf>
    <xf numFmtId="170" fontId="59" fillId="52" borderId="38" applyNumberFormat="0">
      <alignment horizontal="center" vertical="center"/>
      <protection locked="0"/>
    </xf>
    <xf numFmtId="170" fontId="61" fillId="51" borderId="31" applyNumberFormat="0">
      <alignment horizontal="center" vertical="center" wrapText="1"/>
    </xf>
    <xf numFmtId="170" fontId="61" fillId="51" borderId="31" applyNumberFormat="0">
      <alignment horizontal="left" vertical="center" wrapText="1"/>
    </xf>
    <xf numFmtId="170" fontId="41" fillId="52" borderId="39" applyNumberFormat="0">
      <alignment horizontal="center" vertical="center"/>
    </xf>
    <xf numFmtId="170" fontId="51" fillId="52" borderId="0" applyNumberFormat="0">
      <alignment vertical="center"/>
    </xf>
    <xf numFmtId="170" fontId="55" fillId="59" borderId="0" applyNumberFormat="0">
      <alignment vertical="center"/>
    </xf>
    <xf numFmtId="170" fontId="53" fillId="52" borderId="32" applyNumberFormat="0">
      <alignment horizontal="left" vertical="center"/>
    </xf>
    <xf numFmtId="170" fontId="54" fillId="51" borderId="32" applyNumberFormat="0">
      <alignment horizontal="left" vertical="center"/>
    </xf>
    <xf numFmtId="170" fontId="54" fillId="69" borderId="32" applyNumberFormat="0">
      <alignment horizontal="left" vertical="center"/>
    </xf>
    <xf numFmtId="170" fontId="54" fillId="54" borderId="32" applyNumberFormat="0">
      <alignment horizontal="left" vertical="center"/>
    </xf>
    <xf numFmtId="170" fontId="54" fillId="57" borderId="32" applyNumberFormat="0">
      <alignment horizontal="left" vertical="center"/>
    </xf>
    <xf numFmtId="170" fontId="54" fillId="72" borderId="32" applyNumberFormat="0">
      <alignment horizontal="left" vertical="center"/>
    </xf>
    <xf numFmtId="170" fontId="48" fillId="60" borderId="41" applyNumberFormat="0">
      <alignment vertical="center"/>
    </xf>
    <xf numFmtId="170" fontId="36" fillId="0" borderId="0"/>
    <xf numFmtId="170" fontId="2" fillId="9" borderId="0" applyNumberFormat="0" applyBorder="0" applyAlignment="0" applyProtection="0"/>
    <xf numFmtId="170" fontId="2" fillId="13" borderId="0" applyNumberFormat="0" applyBorder="0" applyAlignment="0" applyProtection="0"/>
    <xf numFmtId="170" fontId="2" fillId="17" borderId="0" applyNumberFormat="0" applyBorder="0" applyAlignment="0" applyProtection="0"/>
    <xf numFmtId="170" fontId="2" fillId="21" borderId="0" applyNumberFormat="0" applyBorder="0" applyAlignment="0" applyProtection="0"/>
    <xf numFmtId="170" fontId="2" fillId="25" borderId="0" applyNumberFormat="0" applyBorder="0" applyAlignment="0" applyProtection="0"/>
    <xf numFmtId="170" fontId="2" fillId="10" borderId="0" applyNumberFormat="0" applyBorder="0" applyAlignment="0" applyProtection="0"/>
    <xf numFmtId="170" fontId="2" fillId="14" borderId="0" applyNumberFormat="0" applyBorder="0" applyAlignment="0" applyProtection="0"/>
    <xf numFmtId="170" fontId="2" fillId="18" borderId="0" applyNumberFormat="0" applyBorder="0" applyAlignment="0" applyProtection="0"/>
    <xf numFmtId="170" fontId="2" fillId="22" borderId="0" applyNumberFormat="0" applyBorder="0" applyAlignment="0" applyProtection="0"/>
    <xf numFmtId="170" fontId="2" fillId="26" borderId="0" applyNumberFormat="0" applyBorder="0" applyAlignment="0" applyProtection="0"/>
    <xf numFmtId="170" fontId="17" fillId="11" borderId="0" applyNumberFormat="0" applyBorder="0" applyAlignment="0" applyProtection="0"/>
    <xf numFmtId="170" fontId="17" fillId="15" borderId="0" applyNumberFormat="0" applyBorder="0" applyAlignment="0" applyProtection="0"/>
    <xf numFmtId="170" fontId="17" fillId="19" borderId="0" applyNumberFormat="0" applyBorder="0" applyAlignment="0" applyProtection="0"/>
    <xf numFmtId="170" fontId="17" fillId="23" borderId="0" applyNumberFormat="0" applyBorder="0" applyAlignment="0" applyProtection="0"/>
    <xf numFmtId="170" fontId="17" fillId="27" borderId="0" applyNumberFormat="0" applyBorder="0" applyAlignment="0" applyProtection="0"/>
    <xf numFmtId="170" fontId="17" fillId="8" borderId="0" applyNumberFormat="0" applyBorder="0" applyAlignment="0" applyProtection="0"/>
    <xf numFmtId="170" fontId="17" fillId="12" borderId="0" applyNumberFormat="0" applyBorder="0" applyAlignment="0" applyProtection="0"/>
    <xf numFmtId="170" fontId="17" fillId="16" borderId="0" applyNumberFormat="0" applyBorder="0" applyAlignment="0" applyProtection="0"/>
    <xf numFmtId="170" fontId="17" fillId="20" borderId="0" applyNumberFormat="0" applyBorder="0" applyAlignment="0" applyProtection="0"/>
    <xf numFmtId="170" fontId="17" fillId="24" borderId="0" applyNumberFormat="0" applyBorder="0" applyAlignment="0" applyProtection="0"/>
    <xf numFmtId="170" fontId="14" fillId="0" borderId="0" applyNumberFormat="0" applyFill="0" applyBorder="0" applyAlignment="0" applyProtection="0"/>
    <xf numFmtId="170" fontId="11" fillId="5" borderId="4" applyNumberFormat="0" applyAlignment="0" applyProtection="0"/>
    <xf numFmtId="170" fontId="36" fillId="7" borderId="8" applyNumberFormat="0" applyFont="0" applyAlignment="0" applyProtection="0"/>
    <xf numFmtId="170" fontId="37" fillId="0" borderId="0" applyFont="0" applyFill="0" applyBorder="0" applyAlignment="0" applyProtection="0"/>
    <xf numFmtId="170" fontId="56" fillId="62" borderId="0" applyNumberFormat="0" applyFont="0" applyBorder="0" applyAlignment="0">
      <alignment horizontal="left" vertical="top" wrapText="1"/>
    </xf>
    <xf numFmtId="170" fontId="37" fillId="61" borderId="37" applyNumberFormat="0" applyFont="0" applyBorder="0" applyAlignment="0">
      <alignment vertical="top"/>
      <protection locked="0"/>
    </xf>
    <xf numFmtId="170" fontId="8" fillId="3" borderId="0" applyNumberFormat="0" applyBorder="0" applyAlignment="0" applyProtection="0"/>
    <xf numFmtId="170" fontId="38" fillId="0" borderId="0" applyNumberFormat="0" applyFill="0" applyBorder="0" applyAlignment="0" applyProtection="0">
      <alignment vertical="top"/>
      <protection locked="0"/>
    </xf>
    <xf numFmtId="165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0" fontId="9" fillId="4" borderId="0" applyNumberFormat="0" applyBorder="0" applyAlignment="0" applyProtection="0"/>
    <xf numFmtId="170" fontId="2" fillId="0" borderId="0"/>
    <xf numFmtId="170" fontId="37" fillId="0" borderId="0"/>
    <xf numFmtId="170" fontId="36" fillId="0" borderId="0"/>
    <xf numFmtId="170" fontId="57" fillId="63" borderId="0" applyNumberFormat="0" applyFont="0" applyBorder="0" applyAlignment="0"/>
    <xf numFmtId="170" fontId="58" fillId="64" borderId="25" applyNumberFormat="0" applyFont="0" applyBorder="0" applyAlignment="0">
      <alignment vertical="top"/>
    </xf>
    <xf numFmtId="170" fontId="56" fillId="65" borderId="0" applyNumberFormat="0" applyFont="0" applyBorder="0" applyAlignment="0">
      <alignment horizontal="center" vertical="center"/>
    </xf>
    <xf numFmtId="170" fontId="7" fillId="2" borderId="0" applyNumberFormat="0" applyBorder="0" applyAlignment="0" applyProtection="0"/>
    <xf numFmtId="170" fontId="10" fillId="5" borderId="5" applyNumberFormat="0" applyAlignment="0" applyProtection="0"/>
    <xf numFmtId="170" fontId="3" fillId="0" borderId="0" applyNumberFormat="0" applyFill="0" applyBorder="0" applyAlignment="0" applyProtection="0"/>
    <xf numFmtId="170" fontId="13" fillId="6" borderId="7" applyNumberFormat="0" applyAlignment="0" applyProtection="0"/>
    <xf numFmtId="170" fontId="64" fillId="66" borderId="0" applyNumberFormat="0">
      <alignment horizontal="left" vertical="center" wrapText="1"/>
    </xf>
    <xf numFmtId="170" fontId="36" fillId="0" borderId="0"/>
    <xf numFmtId="170" fontId="2" fillId="0" borderId="0"/>
    <xf numFmtId="170" fontId="36" fillId="0" borderId="0">
      <alignment vertical="center"/>
    </xf>
    <xf numFmtId="170" fontId="12" fillId="0" borderId="6" applyNumberFormat="0" applyFill="0" applyAlignment="0" applyProtection="0"/>
    <xf numFmtId="166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0" fontId="15" fillId="0" borderId="0" applyNumberFormat="0" applyFill="0" applyBorder="0" applyAlignment="0" applyProtection="0"/>
    <xf numFmtId="170" fontId="4" fillId="0" borderId="1" applyNumberFormat="0" applyFill="0" applyAlignment="0" applyProtection="0"/>
    <xf numFmtId="170" fontId="5" fillId="0" borderId="2" applyNumberFormat="0" applyFill="0" applyAlignment="0" applyProtection="0"/>
    <xf numFmtId="170" fontId="6" fillId="0" borderId="3" applyNumberFormat="0" applyFill="0" applyAlignment="0" applyProtection="0"/>
    <xf numFmtId="170" fontId="6" fillId="0" borderId="0" applyNumberFormat="0" applyFill="0" applyBorder="0" applyAlignment="0" applyProtection="0"/>
    <xf numFmtId="170" fontId="16" fillId="0" borderId="9" applyNumberFormat="0" applyFill="0" applyAlignment="0" applyProtection="0"/>
    <xf numFmtId="9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0" fontId="68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 vertical="center"/>
    </xf>
    <xf numFmtId="164" fontId="18" fillId="0" borderId="0" xfId="0" applyNumberFormat="1" applyFont="1" applyAlignment="1">
      <alignment horizontal="center" vertical="center" wrapText="1"/>
    </xf>
    <xf numFmtId="15" fontId="28" fillId="0" borderId="0" xfId="0" applyNumberFormat="1" applyFont="1" applyAlignment="1">
      <alignment horizontal="center" vertical="center" wrapText="1"/>
    </xf>
    <xf numFmtId="0" fontId="0" fillId="0" borderId="0" xfId="0"/>
    <xf numFmtId="0" fontId="20" fillId="31" borderId="19" xfId="0" applyFont="1" applyFill="1" applyBorder="1" applyAlignment="1">
      <alignment horizontal="center" vertical="center" wrapText="1"/>
    </xf>
    <xf numFmtId="0" fontId="20" fillId="31" borderId="19" xfId="0" applyFont="1" applyFill="1" applyBorder="1" applyAlignment="1">
      <alignment horizontal="center" vertical="top" wrapText="1"/>
    </xf>
    <xf numFmtId="0" fontId="20" fillId="32" borderId="20" xfId="0" applyFont="1" applyFill="1" applyBorder="1" applyAlignment="1">
      <alignment horizontal="center" vertical="center" wrapText="1"/>
    </xf>
    <xf numFmtId="0" fontId="20" fillId="32" borderId="20" xfId="0" applyFont="1" applyFill="1" applyBorder="1" applyAlignment="1">
      <alignment horizontal="center" vertical="top" wrapText="1"/>
    </xf>
    <xf numFmtId="0" fontId="22" fillId="33" borderId="21" xfId="0" applyFont="1" applyFill="1" applyBorder="1" applyAlignment="1">
      <alignment horizontal="center" vertical="center"/>
    </xf>
    <xf numFmtId="0" fontId="20" fillId="34" borderId="21" xfId="0" applyFont="1" applyFill="1" applyBorder="1" applyAlignment="1">
      <alignment horizontal="center" vertical="top" wrapText="1"/>
    </xf>
    <xf numFmtId="0" fontId="23" fillId="28" borderId="21" xfId="0" applyFont="1" applyFill="1" applyBorder="1" applyAlignment="1">
      <alignment horizontal="center" vertical="center" wrapText="1"/>
    </xf>
    <xf numFmtId="0" fontId="24" fillId="28" borderId="0" xfId="0" applyFont="1" applyFill="1" applyBorder="1" applyAlignment="1">
      <alignment horizontal="center" vertical="center" wrapText="1"/>
    </xf>
    <xf numFmtId="0" fontId="21" fillId="28" borderId="19" xfId="0" applyFont="1" applyFill="1" applyBorder="1" applyAlignment="1">
      <alignment horizontal="left" vertical="center" wrapText="1"/>
    </xf>
    <xf numFmtId="0" fontId="19" fillId="28" borderId="19" xfId="0" applyFont="1" applyFill="1" applyBorder="1" applyAlignment="1">
      <alignment horizontal="center" vertical="center" wrapText="1"/>
    </xf>
    <xf numFmtId="0" fontId="23" fillId="28" borderId="19" xfId="0" applyFont="1" applyFill="1" applyBorder="1" applyAlignment="1">
      <alignment horizontal="center" vertical="center" wrapText="1"/>
    </xf>
    <xf numFmtId="0" fontId="25" fillId="28" borderId="0" xfId="0" applyFont="1" applyFill="1"/>
    <xf numFmtId="0" fontId="21" fillId="28" borderId="20" xfId="0" applyFont="1" applyFill="1" applyBorder="1" applyAlignment="1">
      <alignment horizontal="left" vertical="center" wrapText="1"/>
    </xf>
    <xf numFmtId="0" fontId="19" fillId="28" borderId="20" xfId="0" applyFont="1" applyFill="1" applyBorder="1" applyAlignment="1">
      <alignment horizontal="center" vertical="center" wrapText="1"/>
    </xf>
    <xf numFmtId="0" fontId="23" fillId="28" borderId="20" xfId="0" applyFont="1" applyFill="1" applyBorder="1" applyAlignment="1">
      <alignment horizontal="center" vertical="center" wrapText="1"/>
    </xf>
    <xf numFmtId="0" fontId="21" fillId="28" borderId="22" xfId="0" applyFont="1" applyFill="1" applyBorder="1" applyAlignment="1">
      <alignment horizontal="left" vertical="center" wrapText="1"/>
    </xf>
    <xf numFmtId="0" fontId="19" fillId="28" borderId="22" xfId="0" applyFont="1" applyFill="1" applyBorder="1" applyAlignment="1">
      <alignment horizontal="center" vertical="center" wrapText="1"/>
    </xf>
    <xf numFmtId="0" fontId="21" fillId="28" borderId="23" xfId="0" applyFont="1" applyFill="1" applyBorder="1" applyAlignment="1">
      <alignment horizontal="left" vertical="center" wrapText="1"/>
    </xf>
    <xf numFmtId="0" fontId="24" fillId="28" borderId="23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top" wrapText="1"/>
    </xf>
    <xf numFmtId="0" fontId="19" fillId="28" borderId="21" xfId="0" applyFont="1" applyFill="1" applyBorder="1" applyAlignment="1">
      <alignment horizontal="center" vertical="center" wrapText="1"/>
    </xf>
    <xf numFmtId="0" fontId="27" fillId="0" borderId="0" xfId="0" applyFont="1"/>
    <xf numFmtId="0" fontId="0" fillId="0" borderId="0" xfId="0" applyFont="1"/>
    <xf numFmtId="0" fontId="29" fillId="0" borderId="0" xfId="0" applyFont="1"/>
    <xf numFmtId="0" fontId="30" fillId="0" borderId="13" xfId="0" applyFont="1" applyBorder="1" applyAlignment="1">
      <alignment horizontal="center" vertical="center"/>
    </xf>
    <xf numFmtId="0" fontId="30" fillId="0" borderId="13" xfId="0" applyFont="1" applyBorder="1"/>
    <xf numFmtId="0" fontId="30" fillId="0" borderId="14" xfId="0" applyFont="1" applyBorder="1" applyAlignment="1">
      <alignment horizontal="center" vertical="center"/>
    </xf>
    <xf numFmtId="0" fontId="31" fillId="0" borderId="14" xfId="0" applyFont="1" applyFill="1" applyBorder="1" applyAlignment="1">
      <alignment horizontal="justify" vertical="top" wrapText="1"/>
    </xf>
    <xf numFmtId="0" fontId="30" fillId="0" borderId="14" xfId="0" applyFont="1" applyBorder="1" applyAlignment="1">
      <alignment wrapText="1"/>
    </xf>
    <xf numFmtId="0" fontId="30" fillId="0" borderId="15" xfId="0" applyFont="1" applyBorder="1" applyAlignment="1">
      <alignment horizontal="center" vertical="center"/>
    </xf>
    <xf numFmtId="0" fontId="30" fillId="0" borderId="15" xfId="0" applyFont="1" applyBorder="1" applyAlignment="1">
      <alignment wrapText="1"/>
    </xf>
    <xf numFmtId="0" fontId="32" fillId="29" borderId="16" xfId="0" applyFont="1" applyFill="1" applyBorder="1" applyAlignment="1">
      <alignment horizontal="center" vertical="center" wrapText="1"/>
    </xf>
    <xf numFmtId="0" fontId="32" fillId="29" borderId="10" xfId="0" applyFont="1" applyFill="1" applyBorder="1" applyAlignment="1">
      <alignment horizontal="center" vertical="top" wrapText="1"/>
    </xf>
    <xf numFmtId="0" fontId="33" fillId="30" borderId="17" xfId="0" applyFont="1" applyFill="1" applyBorder="1" applyAlignment="1">
      <alignment horizontal="left" vertical="center" wrapText="1"/>
    </xf>
    <xf numFmtId="0" fontId="30" fillId="0" borderId="11" xfId="0" applyFont="1" applyBorder="1" applyAlignment="1">
      <alignment vertical="top" wrapText="1"/>
    </xf>
    <xf numFmtId="0" fontId="33" fillId="36" borderId="17" xfId="0" applyFont="1" applyFill="1" applyBorder="1" applyAlignment="1">
      <alignment horizontal="left" vertical="center" wrapText="1"/>
    </xf>
    <xf numFmtId="0" fontId="30" fillId="0" borderId="12" xfId="0" applyFont="1" applyBorder="1" applyAlignment="1">
      <alignment vertical="top" wrapText="1"/>
    </xf>
    <xf numFmtId="0" fontId="33" fillId="38" borderId="24" xfId="0" applyFont="1" applyFill="1" applyBorder="1" applyAlignment="1">
      <alignment horizontal="left" vertical="center" wrapText="1"/>
    </xf>
    <xf numFmtId="0" fontId="33" fillId="43" borderId="17" xfId="0" applyFont="1" applyFill="1" applyBorder="1" applyAlignment="1">
      <alignment horizontal="left" vertical="center" wrapText="1"/>
    </xf>
    <xf numFmtId="0" fontId="33" fillId="41" borderId="17" xfId="0" applyFont="1" applyFill="1" applyBorder="1" applyAlignment="1">
      <alignment horizontal="left" vertical="center" wrapText="1"/>
    </xf>
    <xf numFmtId="0" fontId="33" fillId="44" borderId="17" xfId="0" applyFont="1" applyFill="1" applyBorder="1" applyAlignment="1">
      <alignment horizontal="left" vertical="center" wrapText="1"/>
    </xf>
    <xf numFmtId="0" fontId="30" fillId="0" borderId="11" xfId="0" applyFont="1" applyBorder="1" applyAlignment="1">
      <alignment horizontal="left" vertical="top" wrapText="1"/>
    </xf>
    <xf numFmtId="0" fontId="33" fillId="42" borderId="17" xfId="0" applyFont="1" applyFill="1" applyBorder="1" applyAlignment="1">
      <alignment horizontal="left" vertical="center" wrapText="1"/>
    </xf>
    <xf numFmtId="0" fontId="33" fillId="40" borderId="17" xfId="0" applyFont="1" applyFill="1" applyBorder="1" applyAlignment="1">
      <alignment horizontal="left" vertical="center" wrapText="1"/>
    </xf>
    <xf numFmtId="0" fontId="33" fillId="45" borderId="17" xfId="0" applyFont="1" applyFill="1" applyBorder="1" applyAlignment="1">
      <alignment horizontal="left" vertical="center" wrapText="1"/>
    </xf>
    <xf numFmtId="0" fontId="33" fillId="37" borderId="17" xfId="0" applyFont="1" applyFill="1" applyBorder="1" applyAlignment="1">
      <alignment horizontal="left" vertical="center" wrapText="1"/>
    </xf>
    <xf numFmtId="0" fontId="33" fillId="34" borderId="17" xfId="0" applyFont="1" applyFill="1" applyBorder="1" applyAlignment="1">
      <alignment horizontal="left" vertical="center" wrapText="1"/>
    </xf>
    <xf numFmtId="0" fontId="33" fillId="39" borderId="17" xfId="0" applyFont="1" applyFill="1" applyBorder="1" applyAlignment="1">
      <alignment horizontal="left" vertical="center" wrapText="1"/>
    </xf>
    <xf numFmtId="0" fontId="33" fillId="32" borderId="17" xfId="0" applyFont="1" applyFill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0" fillId="0" borderId="0" xfId="0" applyFont="1" applyBorder="1" applyAlignment="1">
      <alignment vertical="top" wrapText="1"/>
    </xf>
    <xf numFmtId="0" fontId="32" fillId="29" borderId="17" xfId="0" applyFont="1" applyFill="1" applyBorder="1" applyAlignment="1">
      <alignment horizontal="center" vertical="center" wrapText="1"/>
    </xf>
    <xf numFmtId="0" fontId="32" fillId="29" borderId="11" xfId="0" applyFont="1" applyFill="1" applyBorder="1" applyAlignment="1">
      <alignment horizontal="center" vertical="top" wrapText="1"/>
    </xf>
    <xf numFmtId="0" fontId="33" fillId="0" borderId="18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left" vertical="center" wrapText="1"/>
    </xf>
    <xf numFmtId="0" fontId="33" fillId="0" borderId="17" xfId="0" applyFont="1" applyBorder="1" applyAlignment="1">
      <alignment horizontal="left" vertical="center" wrapText="1"/>
    </xf>
    <xf numFmtId="0" fontId="33" fillId="0" borderId="23" xfId="0" applyFont="1" applyBorder="1" applyAlignment="1">
      <alignment horizontal="left" vertical="center" wrapText="1"/>
    </xf>
    <xf numFmtId="0" fontId="33" fillId="0" borderId="22" xfId="0" applyFont="1" applyBorder="1" applyAlignment="1">
      <alignment horizontal="left" vertical="center" wrapText="1"/>
    </xf>
    <xf numFmtId="0" fontId="34" fillId="48" borderId="27" xfId="0" applyFont="1" applyFill="1" applyBorder="1" applyAlignment="1">
      <alignment horizontal="center" vertical="center"/>
    </xf>
    <xf numFmtId="0" fontId="30" fillId="47" borderId="28" xfId="0" applyFont="1" applyFill="1" applyBorder="1" applyAlignment="1">
      <alignment horizontal="center" vertical="center"/>
    </xf>
    <xf numFmtId="0" fontId="30" fillId="0" borderId="28" xfId="0" applyFont="1" applyBorder="1" applyAlignment="1">
      <alignment horizontal="center" vertical="center"/>
    </xf>
    <xf numFmtId="0" fontId="30" fillId="0" borderId="29" xfId="0" applyFont="1" applyBorder="1" applyAlignment="1">
      <alignment horizontal="center" vertical="center"/>
    </xf>
    <xf numFmtId="0" fontId="0" fillId="0" borderId="0" xfId="0" applyFont="1" applyFill="1"/>
    <xf numFmtId="0" fontId="35" fillId="0" borderId="26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vertical="center" wrapText="1"/>
    </xf>
    <xf numFmtId="0" fontId="0" fillId="0" borderId="26" xfId="0" applyFont="1" applyFill="1" applyBorder="1"/>
    <xf numFmtId="0" fontId="0" fillId="0" borderId="26" xfId="0" applyFont="1" applyFill="1" applyBorder="1" applyAlignment="1">
      <alignment wrapText="1"/>
    </xf>
    <xf numFmtId="170" fontId="52" fillId="52" borderId="38" xfId="42" applyNumberFormat="1" applyFont="1" applyProtection="1">
      <alignment vertical="center"/>
      <protection locked="0"/>
    </xf>
    <xf numFmtId="170" fontId="46" fillId="49" borderId="35" xfId="25" applyNumberFormat="1" applyFont="1" applyBorder="1" applyAlignment="1">
      <alignment vertical="center"/>
    </xf>
    <xf numFmtId="170" fontId="46" fillId="49" borderId="34" xfId="25" applyNumberFormat="1" applyFont="1" applyBorder="1" applyAlignment="1">
      <alignment vertical="center"/>
    </xf>
    <xf numFmtId="0" fontId="46" fillId="49" borderId="33" xfId="25" applyNumberFormat="1" applyFont="1" applyBorder="1" applyAlignment="1">
      <alignment vertical="center"/>
    </xf>
    <xf numFmtId="1" fontId="65" fillId="69" borderId="31" xfId="24" applyNumberFormat="1" applyFont="1">
      <alignment horizontal="center" vertical="center" wrapText="1"/>
    </xf>
    <xf numFmtId="0" fontId="66" fillId="0" borderId="0" xfId="0" applyFont="1"/>
    <xf numFmtId="0" fontId="60" fillId="52" borderId="38" xfId="28" applyNumberFormat="1" applyFont="1" applyAlignment="1" applyProtection="1">
      <alignment vertical="center"/>
      <protection locked="0"/>
    </xf>
    <xf numFmtId="0" fontId="29" fillId="0" borderId="0" xfId="0" applyFont="1" applyAlignment="1">
      <alignment wrapText="1"/>
    </xf>
    <xf numFmtId="14" fontId="0" fillId="0" borderId="26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1" fontId="65" fillId="69" borderId="31" xfId="24" applyNumberFormat="1" applyFont="1" applyAlignment="1">
      <alignment horizontal="center" vertical="center" wrapText="1"/>
    </xf>
    <xf numFmtId="170" fontId="39" fillId="51" borderId="31" xfId="37" applyNumberFormat="1" applyAlignment="1">
      <alignment horizontal="center" vertical="center" wrapText="1"/>
    </xf>
    <xf numFmtId="170" fontId="42" fillId="67" borderId="31" xfId="23" applyNumberFormat="1" applyAlignment="1">
      <alignment horizontal="center" vertical="center"/>
    </xf>
    <xf numFmtId="170" fontId="52" fillId="52" borderId="38" xfId="42" applyNumberFormat="1" applyFont="1" applyAlignment="1" applyProtection="1">
      <alignment horizontal="center" vertical="center"/>
      <protection locked="0"/>
    </xf>
    <xf numFmtId="170" fontId="46" fillId="49" borderId="0" xfId="25" applyNumberFormat="1" applyFont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6" fillId="49" borderId="0" xfId="25" applyNumberFormat="1" applyFont="1" applyBorder="1" applyAlignment="1">
      <alignment horizontal="center" vertical="center"/>
    </xf>
    <xf numFmtId="0" fontId="44" fillId="49" borderId="0" xfId="25" applyNumberFormat="1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68" fillId="0" borderId="0" xfId="123" applyAlignment="1">
      <alignment horizontal="center" vertical="center" wrapText="1"/>
    </xf>
    <xf numFmtId="0" fontId="69" fillId="0" borderId="0" xfId="0" applyFont="1" applyAlignment="1">
      <alignment horizontal="center" vertical="center" wrapText="1"/>
    </xf>
    <xf numFmtId="15" fontId="69" fillId="0" borderId="0" xfId="0" applyNumberFormat="1" applyFont="1" applyAlignment="1">
      <alignment horizontal="center" vertical="center" wrapText="1"/>
    </xf>
    <xf numFmtId="164" fontId="69" fillId="0" borderId="0" xfId="0" applyNumberFormat="1" applyFont="1" applyAlignment="1">
      <alignment horizontal="center" vertical="center" wrapText="1"/>
    </xf>
    <xf numFmtId="0" fontId="69" fillId="0" borderId="0" xfId="0" applyFont="1" applyAlignment="1">
      <alignment horizontal="left" vertical="center" wrapText="1"/>
    </xf>
    <xf numFmtId="0" fontId="1" fillId="0" borderId="26" xfId="0" applyFont="1" applyFill="1" applyBorder="1" applyAlignment="1">
      <alignment horizontal="left" vertical="center" wrapText="1"/>
    </xf>
    <xf numFmtId="0" fontId="1" fillId="0" borderId="26" xfId="0" applyNumberFormat="1" applyFont="1" applyFill="1" applyBorder="1" applyAlignment="1">
      <alignment horizontal="center" vertical="center" wrapText="1"/>
    </xf>
    <xf numFmtId="0" fontId="33" fillId="30" borderId="17" xfId="0" applyFont="1" applyFill="1" applyBorder="1" applyAlignment="1">
      <alignment horizontal="left" vertical="top" wrapText="1"/>
    </xf>
    <xf numFmtId="0" fontId="33" fillId="36" borderId="17" xfId="0" applyFont="1" applyFill="1" applyBorder="1" applyAlignment="1">
      <alignment horizontal="left" vertical="top" wrapText="1"/>
    </xf>
    <xf numFmtId="0" fontId="33" fillId="38" borderId="24" xfId="0" applyFont="1" applyFill="1" applyBorder="1" applyAlignment="1">
      <alignment horizontal="left" vertical="top" wrapText="1"/>
    </xf>
    <xf numFmtId="0" fontId="33" fillId="43" borderId="17" xfId="0" applyFont="1" applyFill="1" applyBorder="1" applyAlignment="1">
      <alignment horizontal="left" vertical="top" wrapText="1"/>
    </xf>
    <xf numFmtId="0" fontId="33" fillId="41" borderId="17" xfId="0" applyFont="1" applyFill="1" applyBorder="1" applyAlignment="1">
      <alignment horizontal="left" vertical="top" wrapText="1"/>
    </xf>
    <xf numFmtId="0" fontId="67" fillId="44" borderId="17" xfId="0" applyFont="1" applyFill="1" applyBorder="1" applyAlignment="1">
      <alignment horizontal="left" vertical="top" wrapText="1"/>
    </xf>
    <xf numFmtId="0" fontId="19" fillId="28" borderId="4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9" fillId="28" borderId="45" xfId="0" applyFont="1" applyFill="1" applyBorder="1" applyAlignment="1">
      <alignment horizontal="center" vertical="center" wrapText="1"/>
    </xf>
    <xf numFmtId="0" fontId="19" fillId="28" borderId="19" xfId="0" applyFont="1" applyFill="1" applyBorder="1" applyAlignment="1">
      <alignment horizontal="left" vertical="center" wrapText="1"/>
    </xf>
    <xf numFmtId="1" fontId="65" fillId="69" borderId="42" xfId="24" applyNumberFormat="1" applyFont="1" applyBorder="1">
      <alignment horizontal="center" vertical="center" wrapText="1"/>
    </xf>
    <xf numFmtId="0" fontId="0" fillId="0" borderId="26" xfId="0" applyBorder="1" applyAlignment="1">
      <alignment vertical="top" wrapText="1"/>
    </xf>
    <xf numFmtId="0" fontId="33" fillId="36" borderId="24" xfId="0" applyFont="1" applyFill="1" applyBorder="1" applyAlignment="1">
      <alignment horizontal="left" vertical="center" wrapText="1"/>
    </xf>
    <xf numFmtId="0" fontId="33" fillId="74" borderId="17" xfId="0" applyFont="1" applyFill="1" applyBorder="1" applyAlignment="1">
      <alignment horizontal="left" vertical="center" wrapText="1"/>
    </xf>
    <xf numFmtId="9" fontId="0" fillId="0" borderId="0" xfId="124" applyFont="1"/>
    <xf numFmtId="0" fontId="0" fillId="0" borderId="26" xfId="0" applyFont="1" applyBorder="1" applyAlignment="1">
      <alignment horizontal="center" vertical="center"/>
    </xf>
    <xf numFmtId="1" fontId="70" fillId="69" borderId="31" xfId="24" applyNumberFormat="1" applyFont="1">
      <alignment horizontal="center" vertical="center" wrapText="1"/>
    </xf>
    <xf numFmtId="0" fontId="39" fillId="51" borderId="31" xfId="37" applyNumberFormat="1">
      <alignment horizontal="right" vertical="center" wrapText="1"/>
    </xf>
    <xf numFmtId="170" fontId="39" fillId="51" borderId="31" xfId="37" applyNumberFormat="1">
      <alignment horizontal="right" vertical="center" wrapText="1"/>
    </xf>
    <xf numFmtId="0" fontId="13" fillId="46" borderId="43" xfId="0" applyFont="1" applyFill="1" applyBorder="1" applyAlignment="1">
      <alignment horizontal="center" wrapText="1"/>
    </xf>
    <xf numFmtId="0" fontId="46" fillId="49" borderId="33" xfId="25" applyNumberFormat="1" applyFont="1" applyBorder="1" applyAlignment="1">
      <alignment horizontal="center" vertical="center"/>
    </xf>
    <xf numFmtId="0" fontId="46" fillId="49" borderId="35" xfId="25" applyNumberFormat="1" applyFont="1" applyBorder="1" applyAlignment="1">
      <alignment horizontal="center" vertical="center"/>
    </xf>
    <xf numFmtId="0" fontId="42" fillId="67" borderId="31" xfId="23" applyNumberFormat="1">
      <alignment horizontal="left" vertical="center"/>
    </xf>
    <xf numFmtId="170" fontId="42" fillId="67" borderId="31" xfId="23" applyNumberFormat="1">
      <alignment horizontal="left" vertical="center"/>
    </xf>
    <xf numFmtId="0" fontId="44" fillId="49" borderId="31" xfId="25" applyNumberFormat="1">
      <alignment horizontal="center" vertical="center"/>
    </xf>
    <xf numFmtId="170" fontId="44" fillId="49" borderId="31" xfId="25" applyNumberFormat="1">
      <alignment horizontal="center" vertical="center"/>
    </xf>
    <xf numFmtId="0" fontId="52" fillId="52" borderId="36" xfId="38" applyNumberFormat="1" applyFont="1" applyBorder="1" applyAlignment="1" applyProtection="1">
      <alignment vertical="center" wrapText="1"/>
      <protection locked="0"/>
    </xf>
    <xf numFmtId="170" fontId="52" fillId="52" borderId="35" xfId="38" applyNumberFormat="1" applyFont="1" applyBorder="1" applyAlignment="1" applyProtection="1">
      <alignment vertical="center" wrapText="1"/>
      <protection locked="0"/>
    </xf>
    <xf numFmtId="0" fontId="43" fillId="68" borderId="31" xfId="41" applyNumberFormat="1">
      <alignment horizontal="center" vertical="center"/>
    </xf>
    <xf numFmtId="170" fontId="43" fillId="68" borderId="31" xfId="41" applyNumberFormat="1">
      <alignment horizontal="center" vertical="center"/>
    </xf>
    <xf numFmtId="0" fontId="26" fillId="41" borderId="0" xfId="0" applyFont="1" applyFill="1" applyAlignment="1">
      <alignment horizontal="center" vertical="center"/>
    </xf>
    <xf numFmtId="0" fontId="16" fillId="45" borderId="0" xfId="0" applyFont="1" applyFill="1" applyAlignment="1">
      <alignment horizontal="center" vertical="center"/>
    </xf>
    <xf numFmtId="0" fontId="16" fillId="45" borderId="46" xfId="0" applyFont="1" applyFill="1" applyBorder="1" applyAlignment="1">
      <alignment horizontal="center" vertical="center"/>
    </xf>
    <xf numFmtId="0" fontId="16" fillId="73" borderId="47" xfId="0" applyFont="1" applyFill="1" applyBorder="1" applyAlignment="1">
      <alignment horizontal="left" vertical="center" wrapText="1"/>
    </xf>
  </cellXfs>
  <cellStyles count="125">
    <cellStyle name="_$" xfId="39"/>
    <cellStyle name="_%" xfId="20"/>
    <cellStyle name="_date" xfId="18"/>
    <cellStyle name="_num" xfId="26"/>
    <cellStyle name="_str" xfId="36"/>
    <cellStyle name="20% - Énfasis1 2" xfId="67"/>
    <cellStyle name="20% - Énfasis3 2" xfId="68"/>
    <cellStyle name="20% - Énfasis4 2" xfId="69"/>
    <cellStyle name="20% - Énfasis5 2" xfId="70"/>
    <cellStyle name="20% - Énfasis6 2" xfId="71"/>
    <cellStyle name="40% - Énfasis1 2" xfId="72"/>
    <cellStyle name="40% - Énfasis3 2" xfId="73"/>
    <cellStyle name="40% - Énfasis4 2" xfId="74"/>
    <cellStyle name="40% - Énfasis5 2" xfId="75"/>
    <cellStyle name="40% - Énfasis6 2" xfId="76"/>
    <cellStyle name="60% - Énfasis1 2" xfId="77"/>
    <cellStyle name="60% - Énfasis3 2" xfId="78"/>
    <cellStyle name="60% - Énfasis4 2" xfId="79"/>
    <cellStyle name="60% - Énfasis5 2" xfId="80"/>
    <cellStyle name="60% - Énfasis6 2" xfId="81"/>
    <cellStyle name="Buena 2" xfId="104"/>
    <cellStyle name="Cálculo 2" xfId="88"/>
    <cellStyle name="Celda de comprobación 2" xfId="107"/>
    <cellStyle name="Celda vinculada 2" xfId="9"/>
    <cellStyle name="Cellule liée 3" xfId="112"/>
    <cellStyle name="Encabezado 4 2" xfId="16"/>
    <cellStyle name="Énfasis1 2" xfId="82"/>
    <cellStyle name="Énfasis3 2" xfId="83"/>
    <cellStyle name="Énfasis4 2" xfId="84"/>
    <cellStyle name="Énfasis5 2" xfId="85"/>
    <cellStyle name="Énfasis6 2" xfId="86"/>
    <cellStyle name="Entrada 2" xfId="92"/>
    <cellStyle name="Euro" xfId="90"/>
    <cellStyle name="ff#helpBox" xfId="31"/>
    <cellStyle name="ff#helpCell" xfId="29"/>
    <cellStyle name="ff#offBox" xfId="51"/>
    <cellStyle name="ff#offCell" xfId="52"/>
    <cellStyle name="ffblank" xfId="34"/>
    <cellStyle name="ffCol1" xfId="59"/>
    <cellStyle name="ffCol2" xfId="60"/>
    <cellStyle name="ffCol3" xfId="61"/>
    <cellStyle name="ffCol4" xfId="62"/>
    <cellStyle name="ffCol5" xfId="63"/>
    <cellStyle name="ffCol6" xfId="64"/>
    <cellStyle name="ffComment" xfId="57"/>
    <cellStyle name="ffHA1" xfId="19"/>
    <cellStyle name="ffHA2" xfId="24"/>
    <cellStyle name="ffHA2Off" xfId="47"/>
    <cellStyle name="ffHA3" xfId="33"/>
    <cellStyle name="ffHA3off" xfId="44"/>
    <cellStyle name="ffHAurl" xfId="43"/>
    <cellStyle name="ffHAurlOff" xfId="45"/>
    <cellStyle name="ffHB1" xfId="40"/>
    <cellStyle name="ffHB2" xfId="35"/>
    <cellStyle name="ffHB3" xfId="21"/>
    <cellStyle name="ffHB4" xfId="46"/>
    <cellStyle name="ffHB5" xfId="108"/>
    <cellStyle name="ffHC1" xfId="27"/>
    <cellStyle name="ffHC2" xfId="22"/>
    <cellStyle name="ffHC2Off" xfId="54"/>
    <cellStyle name="ffHC3" xfId="30"/>
    <cellStyle name="ffHC3Off" xfId="55"/>
    <cellStyle name="ffinBox" xfId="48"/>
    <cellStyle name="ffinBox_str" xfId="38"/>
    <cellStyle name="ffinCell" xfId="49"/>
    <cellStyle name="ffinCell_date" xfId="42"/>
    <cellStyle name="ffinCell_str" xfId="28"/>
    <cellStyle name="ffinChoice" xfId="32"/>
    <cellStyle name="ffinChoiceW" xfId="53"/>
    <cellStyle name="fflst_ad" xfId="65"/>
    <cellStyle name="ffPHA" xfId="37"/>
    <cellStyle name="ffPHB" xfId="23"/>
    <cellStyle name="ffPHC" xfId="41"/>
    <cellStyle name="ffPHD" xfId="25"/>
    <cellStyle name="ffTech" xfId="58"/>
    <cellStyle name="ffviewChoice" xfId="56"/>
    <cellStyle name="ffWingdings" xfId="50"/>
    <cellStyle name="GOAL_Pattern" xfId="91"/>
    <cellStyle name="Hipervínculo" xfId="123" builtinId="8"/>
    <cellStyle name="Hipervínculo visitado" xfId="94" builtinId="9" customBuiltin="1"/>
    <cellStyle name="Incorrecto 2" xfId="93"/>
    <cellStyle name="Millares [0] 2" xfId="95"/>
    <cellStyle name="Millares 2" xfId="10"/>
    <cellStyle name="Millares 3" xfId="3"/>
    <cellStyle name="Millares 4" xfId="6"/>
    <cellStyle name="Millares 5" xfId="8"/>
    <cellStyle name="Millares 6" xfId="122"/>
    <cellStyle name="Milliers 3" xfId="113"/>
    <cellStyle name="Moneda [0] 2" xfId="96"/>
    <cellStyle name="Moneda 2" xfId="11"/>
    <cellStyle name="Moneda 3" xfId="2"/>
    <cellStyle name="Moneda 4" xfId="4"/>
    <cellStyle name="Moneda 5" xfId="7"/>
    <cellStyle name="Moneda 6" xfId="5"/>
    <cellStyle name="Monétaire 3" xfId="114"/>
    <cellStyle name="Neutral 2" xfId="97"/>
    <cellStyle name="Normal" xfId="0" builtinId="0"/>
    <cellStyle name="Normal 2" xfId="1"/>
    <cellStyle name="Normal 2 3" xfId="109"/>
    <cellStyle name="Normal 3" xfId="98"/>
    <cellStyle name="Normal 4" xfId="99"/>
    <cellStyle name="Normal 5" xfId="100"/>
    <cellStyle name="Normal 6" xfId="66"/>
    <cellStyle name="Normal 7" xfId="111"/>
    <cellStyle name="Normal 8" xfId="110"/>
    <cellStyle name="Notas 2" xfId="89"/>
    <cellStyle name="OE_Pattern" xfId="101"/>
    <cellStyle name="PA_Pattern" xfId="102"/>
    <cellStyle name="Porcentaje" xfId="124" builtinId="5"/>
    <cellStyle name="Porcentaje 2" xfId="121"/>
    <cellStyle name="PRACTICE_Pattern" xfId="103"/>
    <cellStyle name="Salida 2" xfId="105"/>
    <cellStyle name="Texte explicatif 3" xfId="115"/>
    <cellStyle name="Texto de advertencia 2" xfId="87"/>
    <cellStyle name="Texto explicativo 2" xfId="12"/>
    <cellStyle name="Titre 1 3" xfId="116"/>
    <cellStyle name="Titre 2 3" xfId="117"/>
    <cellStyle name="Titre 3 3" xfId="118"/>
    <cellStyle name="Titre 4 3" xfId="119"/>
    <cellStyle name="Título 1 2" xfId="13"/>
    <cellStyle name="Título 2 2" xfId="14"/>
    <cellStyle name="Título 3 2" xfId="15"/>
    <cellStyle name="Título 4" xfId="106"/>
    <cellStyle name="Total 2" xfId="17"/>
    <cellStyle name="Total 3" xfId="12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NPP Sans Light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medium">
          <color theme="8"/>
        </top>
        <bottom style="medium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NPP Sans Light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theme="8"/>
        </top>
        <bottom style="medium">
          <color theme="8"/>
        </bottom>
        <vertical/>
        <horizontal/>
      </border>
    </dxf>
    <dxf>
      <border outline="0">
        <top style="medium">
          <color theme="8"/>
        </top>
      </border>
    </dxf>
    <dxf>
      <border outline="0">
        <bottom style="medium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164" formatCode="0.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20" formatCode="dd\-mmm\-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24994659260841701"/>
        </patternFill>
      </fill>
    </dxf>
    <dxf>
      <fill>
        <gradientFill>
          <stop position="0">
            <color theme="0"/>
          </stop>
          <stop position="1">
            <color theme="7"/>
          </stop>
        </gradientFill>
      </fill>
    </dxf>
    <dxf>
      <fill>
        <gradientFill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theme="4"/>
          </stop>
        </gradientFill>
      </fill>
    </dxf>
    <dxf>
      <fill>
        <gradientFill>
          <stop position="0">
            <color theme="0"/>
          </stop>
          <stop position="1">
            <color theme="5" tint="0.80001220740379042"/>
          </stop>
        </gradientFill>
      </fill>
    </dxf>
    <dxf>
      <fill>
        <gradientFill degree="90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24994659260841701"/>
        </patternFill>
      </fill>
    </dxf>
    <dxf>
      <fill>
        <gradientFill>
          <stop position="0">
            <color theme="0"/>
          </stop>
          <stop position="1">
            <color theme="7"/>
          </stop>
        </gradientFill>
      </fill>
    </dxf>
    <dxf>
      <fill>
        <gradientFill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theme="4"/>
          </stop>
        </gradientFill>
      </fill>
    </dxf>
    <dxf>
      <fill>
        <gradientFill>
          <stop position="0">
            <color theme="0"/>
          </stop>
          <stop position="1">
            <color theme="5" tint="0.80001220740379042"/>
          </stop>
        </gradientFill>
      </fill>
    </dxf>
    <dxf>
      <fill>
        <gradientFill degree="90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24994659260841701"/>
        </patternFill>
      </fill>
    </dxf>
    <dxf>
      <fill>
        <gradientFill>
          <stop position="0">
            <color theme="0"/>
          </stop>
          <stop position="1">
            <color theme="7"/>
          </stop>
        </gradientFill>
      </fill>
    </dxf>
    <dxf>
      <fill>
        <gradientFill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theme="4"/>
          </stop>
        </gradientFill>
      </fill>
    </dxf>
    <dxf>
      <fill>
        <gradientFill>
          <stop position="0">
            <color theme="0"/>
          </stop>
          <stop position="1">
            <color theme="5" tint="0.80001220740379042"/>
          </stop>
        </gradientFill>
      </fill>
    </dxf>
    <dxf>
      <fill>
        <gradientFill degree="90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24994659260841701"/>
        </patternFill>
      </fill>
    </dxf>
    <dxf>
      <fill>
        <gradientFill>
          <stop position="0">
            <color theme="0"/>
          </stop>
          <stop position="1">
            <color theme="7"/>
          </stop>
        </gradientFill>
      </fill>
    </dxf>
    <dxf>
      <fill>
        <gradientFill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theme="4"/>
          </stop>
        </gradientFill>
      </fill>
    </dxf>
    <dxf>
      <fill>
        <gradientFill>
          <stop position="0">
            <color theme="0"/>
          </stop>
          <stop position="1">
            <color theme="5" tint="0.80001220740379042"/>
          </stop>
        </gradientFill>
      </fill>
    </dxf>
    <dxf>
      <fill>
        <gradientFill degree="90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7C80"/>
          </stop>
        </gradientFill>
      </fill>
    </dxf>
    <dxf>
      <fill>
        <patternFill>
          <bgColor rgb="FFFF000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7C8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7C8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7C80"/>
          </stop>
        </gradient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0033CC"/>
      <color rgb="FF3333FF"/>
      <color rgb="FF0000FF"/>
      <color rgb="FFFFCCFF"/>
      <color rgb="FFFF0066"/>
      <color rgb="FFFF7C80"/>
      <color rgb="FF0066FF"/>
      <color rgb="FFFFFF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'Estadistica de Defectos'!$B$2</c:f>
              <c:strCache>
                <c:ptCount val="1"/>
                <c:pt idx="0">
                  <c:v>Severidad</c:v>
                </c:pt>
              </c:strCache>
            </c:strRef>
          </c:tx>
          <c:invertIfNegative val="0"/>
          <c:cat>
            <c:strRef>
              <c:f>'Estadistica de Defectos'!$B$91:$B$96</c:f>
              <c:strCache>
                <c:ptCount val="6"/>
                <c:pt idx="0">
                  <c:v>S1 – Bloqueante</c:v>
                </c:pt>
                <c:pt idx="1">
                  <c:v>S2 – Crítico</c:v>
                </c:pt>
                <c:pt idx="2">
                  <c:v>S3 – Alta</c:v>
                </c:pt>
                <c:pt idx="3">
                  <c:v>S4 – Media</c:v>
                </c:pt>
                <c:pt idx="4">
                  <c:v>S5 – Baja</c:v>
                </c:pt>
                <c:pt idx="5">
                  <c:v>S6 – Sugerencia</c:v>
                </c:pt>
              </c:strCache>
            </c:strRef>
          </c:cat>
          <c:val>
            <c:numRef>
              <c:f>'Estadistica de Defectos'!$C$3:$C$8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947520"/>
        <c:axId val="153982080"/>
      </c:barChart>
      <c:catAx>
        <c:axId val="153947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3982080"/>
        <c:crosses val="autoZero"/>
        <c:auto val="1"/>
        <c:lblAlgn val="ctr"/>
        <c:lblOffset val="100"/>
        <c:noMultiLvlLbl val="0"/>
      </c:catAx>
      <c:valAx>
        <c:axId val="153982080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1539475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5.7991094871346099E-2"/>
          <c:y val="0.13586298809334901"/>
          <c:w val="0.92910756482708601"/>
          <c:h val="0.708623931676083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'Estadistica de Defectos'!$B$20</c:f>
              <c:strCache>
                <c:ptCount val="1"/>
                <c:pt idx="0">
                  <c:v>Estatus</c:v>
                </c:pt>
              </c:strCache>
            </c:strRef>
          </c:tx>
          <c:invertIfNegative val="0"/>
          <c:cat>
            <c:strRef>
              <c:f>'Estadistica de Defectos'!$B$21:$B$35</c:f>
              <c:strCache>
                <c:ptCount val="2"/>
                <c:pt idx="0">
                  <c:v>Detectado</c:v>
                </c:pt>
                <c:pt idx="1">
                  <c:v>Pendiente Desarrollo</c:v>
                </c:pt>
              </c:strCache>
            </c:strRef>
          </c:cat>
          <c:val>
            <c:numRef>
              <c:f>'Estadistica de Defectos'!$C$21:$C$35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471040"/>
        <c:axId val="154472832"/>
      </c:barChart>
      <c:catAx>
        <c:axId val="1544710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4472832"/>
        <c:crosses val="autoZero"/>
        <c:auto val="1"/>
        <c:lblAlgn val="ctr"/>
        <c:lblOffset val="100"/>
        <c:noMultiLvlLbl val="0"/>
      </c:catAx>
      <c:valAx>
        <c:axId val="154472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Defectos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5447104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7"/>
    </mc:Choice>
    <mc:Fallback>
      <c:style val="27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'Estadistica de Defectos'!$B$46</c:f>
              <c:strCache>
                <c:ptCount val="1"/>
                <c:pt idx="0">
                  <c:v>Prioridad</c:v>
                </c:pt>
              </c:strCache>
            </c:strRef>
          </c:tx>
          <c:invertIfNegative val="0"/>
          <c:cat>
            <c:strRef>
              <c:f>'Estadistica de Defectos'!$B$47:$B$51</c:f>
              <c:strCache>
                <c:ptCount val="5"/>
                <c:pt idx="0">
                  <c:v>Urgente </c:v>
                </c:pt>
                <c:pt idx="1">
                  <c:v>Alta</c:v>
                </c:pt>
                <c:pt idx="2">
                  <c:v>Media</c:v>
                </c:pt>
                <c:pt idx="3">
                  <c:v>Baja</c:v>
                </c:pt>
                <c:pt idx="4">
                  <c:v>Sugerencia</c:v>
                </c:pt>
              </c:strCache>
            </c:strRef>
          </c:cat>
          <c:val>
            <c:numRef>
              <c:f>'Estadistica de Defectos'!$C$47:$C$51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507136"/>
        <c:axId val="154508672"/>
      </c:barChart>
      <c:catAx>
        <c:axId val="1545071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4508672"/>
        <c:crosses val="autoZero"/>
        <c:auto val="1"/>
        <c:lblAlgn val="ctr"/>
        <c:lblOffset val="100"/>
        <c:noMultiLvlLbl val="0"/>
      </c:catAx>
      <c:valAx>
        <c:axId val="154508672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15450713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'Estadistica de Defectos'!$B$67</c:f>
              <c:strCache>
                <c:ptCount val="1"/>
                <c:pt idx="0">
                  <c:v>Clasificación del Defecto</c:v>
                </c:pt>
              </c:strCache>
            </c:strRef>
          </c:tx>
          <c:invertIfNegative val="0"/>
          <c:cat>
            <c:strRef>
              <c:f>'Estadistica de Defectos'!$B$68:$B$75</c:f>
              <c:strCache>
                <c:ptCount val="8"/>
                <c:pt idx="0">
                  <c:v>Funcional </c:v>
                </c:pt>
                <c:pt idx="1">
                  <c:v>Cambio al requerimiento inicial</c:v>
                </c:pt>
                <c:pt idx="2">
                  <c:v>Datos </c:v>
                </c:pt>
                <c:pt idx="3">
                  <c:v>Ambiente</c:v>
                </c:pt>
                <c:pt idx="4">
                  <c:v>Performance </c:v>
                </c:pt>
                <c:pt idx="5">
                  <c:v>Seguridad</c:v>
                </c:pt>
                <c:pt idx="6">
                  <c:v>Usabilidad</c:v>
                </c:pt>
                <c:pt idx="7">
                  <c:v>Cosméticos</c:v>
                </c:pt>
              </c:strCache>
            </c:strRef>
          </c:cat>
          <c:val>
            <c:numRef>
              <c:f>'Estadistica de Defectos'!$C$68:$C$75</c:f>
              <c:numCache>
                <c:formatCode>General</c:formatCode>
                <c:ptCount val="8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809472"/>
        <c:axId val="154811008"/>
      </c:barChart>
      <c:catAx>
        <c:axId val="1548094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4811008"/>
        <c:crosses val="autoZero"/>
        <c:auto val="1"/>
        <c:lblAlgn val="ctr"/>
        <c:lblOffset val="100"/>
        <c:noMultiLvlLbl val="0"/>
      </c:catAx>
      <c:valAx>
        <c:axId val="154811008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15480947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122465</xdr:colOff>
      <xdr:row>0</xdr:row>
      <xdr:rowOff>13607</xdr:rowOff>
    </xdr:from>
    <xdr:to>
      <xdr:col>1</xdr:col>
      <xdr:colOff>1185183</xdr:colOff>
      <xdr:row>1</xdr:row>
      <xdr:rowOff>0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978" b="26216"/>
        <a:stretch/>
      </xdr:blipFill>
      <xdr:spPr>
        <a:xfrm>
          <a:off x="122465" y="13607"/>
          <a:ext cx="1838325" cy="4490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739589</xdr:colOff>
      <xdr:row>0</xdr:row>
      <xdr:rowOff>78442</xdr:rowOff>
    </xdr:from>
    <xdr:to>
      <xdr:col>14</xdr:col>
      <xdr:colOff>449035</xdr:colOff>
      <xdr:row>17</xdr:row>
      <xdr:rowOff>10085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593912</xdr:colOff>
      <xdr:row>18</xdr:row>
      <xdr:rowOff>67236</xdr:rowOff>
    </xdr:from>
    <xdr:to>
      <xdr:col>15</xdr:col>
      <xdr:colOff>11206</xdr:colOff>
      <xdr:row>41</xdr:row>
      <xdr:rowOff>89648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546688</xdr:colOff>
      <xdr:row>43</xdr:row>
      <xdr:rowOff>159601</xdr:rowOff>
    </xdr:from>
    <xdr:to>
      <xdr:col>15</xdr:col>
      <xdr:colOff>513070</xdr:colOff>
      <xdr:row>60</xdr:row>
      <xdr:rowOff>136070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661147</xdr:colOff>
      <xdr:row>61</xdr:row>
      <xdr:rowOff>136071</xdr:rowOff>
    </xdr:from>
    <xdr:to>
      <xdr:col>16</xdr:col>
      <xdr:colOff>54428</xdr:colOff>
      <xdr:row>81</xdr:row>
      <xdr:rowOff>89646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a2" displayName="Tabla2" ref="A3:F7" totalsRowShown="0" headerRowDxfId="11" dataDxfId="10">
  <autoFilter ref="A3:F7"/>
  <tableColumns count="6">
    <tableColumn id="1" name="Quien liberó " dataDxfId="9"/>
    <tableColumn id="2" name="Sistema" dataDxfId="8"/>
    <tableColumn id="3" name="Descripción General" dataDxfId="7"/>
    <tableColumn id="4" name="Fecha de Liberación " dataDxfId="6"/>
    <tableColumn id="5" name="Versión" dataDxfId="5"/>
    <tableColumn id="6" name="URL " dataDxfId="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:B6" totalsRowShown="0" headerRowBorderDxfId="3" totalsRowBorderDxfId="2">
  <autoFilter ref="A2:B6"/>
  <tableColumns count="2">
    <tableColumn id="1" name="Severidad" dataDxfId="1"/>
    <tableColumn id="2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2.17.186.150:8081/conso/login/login.js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XFB12"/>
  <sheetViews>
    <sheetView showGridLines="0" tabSelected="1" topLeftCell="L4" zoomScale="90" zoomScaleNormal="90" workbookViewId="0">
      <selection activeCell="Q11" sqref="Q11"/>
    </sheetView>
  </sheetViews>
  <sheetFormatPr baseColWidth="10" defaultColWidth="11.42578125" defaultRowHeight="15" x14ac:dyDescent="0.25"/>
  <cols>
    <col min="1" max="1" width="11.42578125" style="28" bestFit="1" customWidth="1"/>
    <col min="2" max="2" width="19.28515625" style="28" customWidth="1"/>
    <col min="3" max="3" width="16.42578125" style="28" customWidth="1"/>
    <col min="4" max="4" width="18.42578125" style="28" customWidth="1"/>
    <col min="5" max="5" width="27.42578125" style="28" customWidth="1"/>
    <col min="6" max="6" width="21.7109375" style="28" customWidth="1"/>
    <col min="7" max="7" width="18.42578125" style="28" customWidth="1"/>
    <col min="8" max="8" width="17.42578125" style="28" customWidth="1"/>
    <col min="9" max="9" width="21.85546875" style="28" bestFit="1" customWidth="1"/>
    <col min="10" max="10" width="79" style="28" customWidth="1"/>
    <col min="11" max="11" width="25.42578125" style="90" customWidth="1"/>
    <col min="12" max="12" width="21.28515625" style="28" customWidth="1"/>
    <col min="13" max="13" width="33.7109375" style="28" customWidth="1"/>
    <col min="14" max="14" width="30.85546875" style="82" customWidth="1"/>
    <col min="15" max="17" width="21.28515625" style="28" customWidth="1"/>
    <col min="18" max="18" width="36.85546875" style="28" customWidth="1"/>
    <col min="19" max="19" width="27" style="28" customWidth="1"/>
    <col min="20" max="20" width="23.7109375" style="28" customWidth="1"/>
    <col min="21" max="22" width="11.42578125" style="28" customWidth="1"/>
    <col min="23" max="16384" width="11.42578125" style="28"/>
  </cols>
  <sheetData>
    <row r="1" spans="1:20 16378:16382" ht="36.75" thickBot="1" x14ac:dyDescent="0.3">
      <c r="A1" s="119"/>
      <c r="B1" s="120"/>
      <c r="C1" s="120"/>
      <c r="D1" s="120"/>
      <c r="E1" s="120"/>
      <c r="F1" s="120"/>
      <c r="G1" s="120"/>
      <c r="H1" s="120"/>
      <c r="I1" s="120"/>
      <c r="J1" s="120"/>
      <c r="K1" s="85"/>
    </row>
    <row r="2" spans="1:20 16378:16382" ht="52.5" thickBot="1" x14ac:dyDescent="0.3">
      <c r="A2" s="130" t="s">
        <v>87</v>
      </c>
      <c r="B2" s="131"/>
      <c r="C2" s="124" t="s">
        <v>88</v>
      </c>
      <c r="D2" s="125"/>
      <c r="E2" s="125"/>
      <c r="F2" s="125"/>
      <c r="G2" s="125"/>
      <c r="H2" s="125"/>
      <c r="I2" s="125"/>
      <c r="J2" s="125"/>
      <c r="K2" s="86"/>
      <c r="L2" s="68"/>
      <c r="M2" s="68"/>
      <c r="N2" s="83"/>
      <c r="O2" s="68"/>
      <c r="P2" s="68"/>
      <c r="Q2" s="68"/>
      <c r="XEX2" s="64" t="s">
        <v>11</v>
      </c>
      <c r="XEY2" s="37" t="s">
        <v>35</v>
      </c>
      <c r="XEZ2" s="57" t="s">
        <v>10</v>
      </c>
      <c r="XFA2" s="37" t="s">
        <v>9</v>
      </c>
      <c r="XFB2" s="27"/>
    </row>
    <row r="3" spans="1:20 16378:16382" ht="73.5" customHeight="1" thickBot="1" x14ac:dyDescent="0.3">
      <c r="A3" s="131"/>
      <c r="B3" s="131"/>
      <c r="C3" s="126" t="s">
        <v>89</v>
      </c>
      <c r="D3" s="127"/>
      <c r="E3" s="127"/>
      <c r="F3" s="79" t="s">
        <v>141</v>
      </c>
      <c r="G3" s="128" t="s">
        <v>142</v>
      </c>
      <c r="H3" s="129"/>
      <c r="I3" s="92" t="s">
        <v>90</v>
      </c>
      <c r="J3" s="73">
        <v>43577</v>
      </c>
      <c r="K3" s="87"/>
      <c r="L3" s="68"/>
      <c r="M3" s="68"/>
      <c r="N3" s="83"/>
      <c r="O3" s="68"/>
      <c r="P3" s="68"/>
      <c r="Q3" s="68"/>
      <c r="XEX3" s="65" t="s">
        <v>101</v>
      </c>
      <c r="XEY3" s="101" t="s">
        <v>37</v>
      </c>
      <c r="XEZ3" s="59" t="s">
        <v>105</v>
      </c>
      <c r="XFA3" s="60" t="s">
        <v>23</v>
      </c>
      <c r="XFB3" s="27"/>
    </row>
    <row r="4" spans="1:20 16378:16382" ht="87" thickBot="1" x14ac:dyDescent="0.3">
      <c r="A4" s="122" t="s">
        <v>92</v>
      </c>
      <c r="B4" s="123"/>
      <c r="C4" s="75" t="s">
        <v>127</v>
      </c>
      <c r="D4" s="75"/>
      <c r="E4" s="75"/>
      <c r="F4" s="75"/>
      <c r="G4" s="122" t="s">
        <v>4</v>
      </c>
      <c r="H4" s="123"/>
      <c r="I4" s="91">
        <v>0.1</v>
      </c>
      <c r="J4" s="74"/>
      <c r="K4" s="88"/>
      <c r="L4" s="68"/>
      <c r="M4" s="68"/>
      <c r="N4" s="83"/>
      <c r="O4" s="68"/>
      <c r="P4" s="68"/>
      <c r="Q4" s="68"/>
      <c r="XEX4" s="66" t="s">
        <v>102</v>
      </c>
      <c r="XEY4" s="102" t="s">
        <v>98</v>
      </c>
      <c r="XEZ4" s="59" t="s">
        <v>1</v>
      </c>
      <c r="XFA4" s="61" t="s">
        <v>45</v>
      </c>
      <c r="XFB4" s="27"/>
    </row>
    <row r="5" spans="1:20 16378:16382" ht="18" thickBot="1" x14ac:dyDescent="0.3">
      <c r="A5" s="122" t="s">
        <v>91</v>
      </c>
      <c r="B5" s="123"/>
      <c r="C5" s="75" t="s">
        <v>130</v>
      </c>
      <c r="D5" s="75"/>
      <c r="E5" s="75"/>
      <c r="F5" s="75"/>
      <c r="G5" s="76" t="s">
        <v>131</v>
      </c>
      <c r="H5" s="75"/>
      <c r="I5" s="88" t="s">
        <v>117</v>
      </c>
      <c r="J5" s="75" t="s">
        <v>118</v>
      </c>
      <c r="K5" s="88"/>
      <c r="L5" s="68"/>
      <c r="M5" s="68"/>
      <c r="N5" s="83"/>
      <c r="O5" s="68"/>
      <c r="P5" s="68"/>
      <c r="Q5" s="68"/>
      <c r="XEX5" s="65" t="s">
        <v>110</v>
      </c>
      <c r="XEY5" s="103" t="s">
        <v>28</v>
      </c>
      <c r="XEZ5" s="59" t="s">
        <v>0</v>
      </c>
      <c r="XFA5" s="60" t="s">
        <v>20</v>
      </c>
      <c r="XFB5" s="27"/>
    </row>
    <row r="6" spans="1:20 16378:16382" ht="18" thickBot="1" x14ac:dyDescent="0.3">
      <c r="A6" s="68"/>
      <c r="B6" s="68"/>
      <c r="C6" s="68"/>
      <c r="D6" s="68"/>
      <c r="E6" s="68"/>
      <c r="F6" s="68"/>
      <c r="G6"/>
      <c r="H6"/>
      <c r="I6"/>
      <c r="J6"/>
      <c r="K6" s="1"/>
      <c r="L6" s="68"/>
      <c r="M6" s="68"/>
      <c r="N6" s="83"/>
      <c r="O6" s="68"/>
      <c r="P6" s="68"/>
      <c r="Q6" s="68"/>
      <c r="XEX6" s="66" t="s">
        <v>103</v>
      </c>
      <c r="XEY6" s="104" t="s">
        <v>22</v>
      </c>
      <c r="XEZ6" s="59" t="s">
        <v>2</v>
      </c>
      <c r="XFA6" s="60" t="s">
        <v>46</v>
      </c>
      <c r="XFB6" s="27"/>
    </row>
    <row r="7" spans="1:20 16378:16382" ht="16.5" customHeight="1" thickBot="1" x14ac:dyDescent="0.3">
      <c r="A7" s="121" t="s">
        <v>3</v>
      </c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XEX7" s="65" t="s">
        <v>111</v>
      </c>
      <c r="XEY7" s="105" t="s">
        <v>27</v>
      </c>
      <c r="XEZ7" s="27"/>
      <c r="XFA7" s="60" t="s">
        <v>47</v>
      </c>
      <c r="XFB7" s="27"/>
    </row>
    <row r="8" spans="1:20 16378:16382" s="78" customFormat="1" ht="41.25" thickBot="1" x14ac:dyDescent="0.25">
      <c r="A8" s="77" t="s">
        <v>93</v>
      </c>
      <c r="B8" s="77" t="s">
        <v>5</v>
      </c>
      <c r="C8" s="77" t="s">
        <v>6</v>
      </c>
      <c r="D8" s="77" t="s">
        <v>7</v>
      </c>
      <c r="E8" s="77" t="s">
        <v>8</v>
      </c>
      <c r="F8" s="77" t="s">
        <v>9</v>
      </c>
      <c r="G8" s="77" t="s">
        <v>10</v>
      </c>
      <c r="H8" s="112" t="s">
        <v>11</v>
      </c>
      <c r="I8" s="77" t="s">
        <v>12</v>
      </c>
      <c r="J8" s="112" t="s">
        <v>13</v>
      </c>
      <c r="K8" s="84" t="s">
        <v>97</v>
      </c>
      <c r="L8" s="77" t="s">
        <v>14</v>
      </c>
      <c r="M8" s="77" t="s">
        <v>15</v>
      </c>
      <c r="N8" s="84" t="s">
        <v>16</v>
      </c>
      <c r="O8" s="77" t="s">
        <v>17</v>
      </c>
      <c r="P8" s="118" t="s">
        <v>124</v>
      </c>
      <c r="Q8" s="77" t="s">
        <v>126</v>
      </c>
      <c r="R8" s="77" t="s">
        <v>18</v>
      </c>
      <c r="S8" s="77" t="s">
        <v>19</v>
      </c>
      <c r="T8" s="77" t="s">
        <v>94</v>
      </c>
      <c r="XEX8" s="67" t="s">
        <v>112</v>
      </c>
      <c r="XEY8" s="106" t="s">
        <v>38</v>
      </c>
      <c r="XFA8" s="60" t="s">
        <v>48</v>
      </c>
    </row>
    <row r="9" spans="1:20 16378:16382" ht="120" x14ac:dyDescent="0.25">
      <c r="A9" s="93">
        <v>1</v>
      </c>
      <c r="B9" s="93" t="s">
        <v>132</v>
      </c>
      <c r="C9" s="93" t="s">
        <v>95</v>
      </c>
      <c r="D9" s="93" t="s">
        <v>133</v>
      </c>
      <c r="E9" s="93" t="s">
        <v>139</v>
      </c>
      <c r="F9" s="100" t="s">
        <v>23</v>
      </c>
      <c r="G9" s="93" t="s">
        <v>1</v>
      </c>
      <c r="H9" s="117" t="s">
        <v>103</v>
      </c>
      <c r="I9" s="69" t="s">
        <v>28</v>
      </c>
      <c r="J9" s="113" t="s">
        <v>137</v>
      </c>
      <c r="K9" s="89" t="s">
        <v>134</v>
      </c>
      <c r="L9" s="81"/>
      <c r="M9" s="99"/>
      <c r="N9" s="70" t="s">
        <v>135</v>
      </c>
      <c r="O9" s="81">
        <v>43577</v>
      </c>
      <c r="P9" s="81"/>
      <c r="Q9" s="81">
        <v>43578</v>
      </c>
      <c r="R9" s="72"/>
      <c r="S9" s="72"/>
      <c r="T9" s="71"/>
    </row>
    <row r="10" spans="1:20 16378:16382" ht="105" x14ac:dyDescent="0.25">
      <c r="A10" s="93">
        <f>A9+1</f>
        <v>2</v>
      </c>
      <c r="B10" s="93" t="s">
        <v>132</v>
      </c>
      <c r="C10" s="93" t="s">
        <v>95</v>
      </c>
      <c r="D10" s="93" t="s">
        <v>133</v>
      </c>
      <c r="E10" s="93" t="s">
        <v>140</v>
      </c>
      <c r="F10" s="100" t="s">
        <v>23</v>
      </c>
      <c r="G10" s="93" t="s">
        <v>1</v>
      </c>
      <c r="H10" s="117" t="s">
        <v>103</v>
      </c>
      <c r="I10" s="69" t="s">
        <v>28</v>
      </c>
      <c r="J10" s="113" t="s">
        <v>138</v>
      </c>
      <c r="K10" s="89" t="s">
        <v>134</v>
      </c>
      <c r="L10" s="81"/>
      <c r="M10" s="99"/>
      <c r="N10" s="70" t="s">
        <v>136</v>
      </c>
      <c r="O10" s="81">
        <v>43577</v>
      </c>
      <c r="P10" s="81"/>
      <c r="Q10" s="81">
        <v>43578</v>
      </c>
      <c r="R10" s="72"/>
      <c r="S10" s="72"/>
      <c r="T10" s="71"/>
    </row>
    <row r="11" spans="1:20 16378:16382" ht="75" x14ac:dyDescent="0.25">
      <c r="A11" s="93">
        <f>A10+1</f>
        <v>3</v>
      </c>
      <c r="B11" s="93" t="s">
        <v>132</v>
      </c>
      <c r="C11" s="93" t="s">
        <v>95</v>
      </c>
      <c r="D11" s="93" t="s">
        <v>143</v>
      </c>
      <c r="E11" s="93" t="s">
        <v>144</v>
      </c>
      <c r="F11" s="100" t="s">
        <v>23</v>
      </c>
      <c r="G11" s="93" t="s">
        <v>1</v>
      </c>
      <c r="H11" s="117" t="s">
        <v>110</v>
      </c>
      <c r="I11" s="69" t="s">
        <v>28</v>
      </c>
      <c r="J11" s="113" t="s">
        <v>145</v>
      </c>
      <c r="K11" s="89" t="s">
        <v>134</v>
      </c>
      <c r="L11" s="81"/>
      <c r="M11" s="99"/>
      <c r="N11" s="70" t="s">
        <v>146</v>
      </c>
      <c r="O11" s="81">
        <v>43577</v>
      </c>
      <c r="P11" s="81"/>
      <c r="Q11" s="81">
        <v>43578</v>
      </c>
      <c r="R11" s="72"/>
      <c r="S11" s="72"/>
      <c r="T11" s="71"/>
    </row>
    <row r="12" spans="1:20 16378:16382" ht="15.75" x14ac:dyDescent="0.25">
      <c r="A12" s="93">
        <f>A11+1</f>
        <v>4</v>
      </c>
      <c r="B12" s="93"/>
      <c r="C12" s="93"/>
      <c r="D12" s="93"/>
      <c r="E12" s="93"/>
      <c r="F12" s="100"/>
      <c r="G12" s="93"/>
      <c r="H12" s="117"/>
      <c r="I12" s="69"/>
      <c r="J12" s="113"/>
      <c r="K12" s="89"/>
      <c r="L12" s="70"/>
      <c r="M12" s="99"/>
      <c r="N12" s="70"/>
      <c r="O12" s="81"/>
      <c r="P12" s="81"/>
      <c r="Q12" s="81"/>
      <c r="R12" s="72"/>
      <c r="S12" s="72"/>
      <c r="T12" s="71"/>
    </row>
  </sheetData>
  <autoFilter ref="A8:XFB10"/>
  <mergeCells count="9">
    <mergeCell ref="A1:J1"/>
    <mergeCell ref="A7:T7"/>
    <mergeCell ref="G4:H4"/>
    <mergeCell ref="A4:B4"/>
    <mergeCell ref="A5:B5"/>
    <mergeCell ref="C2:J2"/>
    <mergeCell ref="C3:E3"/>
    <mergeCell ref="G3:H3"/>
    <mergeCell ref="A2:B3"/>
  </mergeCells>
  <conditionalFormatting sqref="I1:I2 I6:I8 I13:I1048576">
    <cfRule type="containsText" dxfId="80" priority="4838" operator="containsText" text="ReAsignada">
      <formula>NOT(ISERROR(SEARCH("ReAsignada",I1)))</formula>
    </cfRule>
  </conditionalFormatting>
  <conditionalFormatting sqref="G9">
    <cfRule type="containsText" dxfId="79" priority="51" operator="containsText" text="S3 – Alta">
      <formula>NOT(ISERROR(SEARCH("S3 – Alta",G9)))</formula>
    </cfRule>
    <cfRule type="containsText" priority="52" operator="containsText" text="S3 – Alta">
      <formula>NOT(ISERROR(SEARCH("S3 – Alta",G9)))</formula>
    </cfRule>
    <cfRule type="containsText" dxfId="78" priority="53" operator="containsText" text="S3 – Alta">
      <formula>NOT(ISERROR(SEARCH("S3 – Alta",G9)))</formula>
    </cfRule>
  </conditionalFormatting>
  <conditionalFormatting sqref="I9">
    <cfRule type="containsText" dxfId="77" priority="37" operator="containsText" text="ReAsignada">
      <formula>NOT(ISERROR(SEARCH("ReAsignada",I9)))</formula>
    </cfRule>
  </conditionalFormatting>
  <conditionalFormatting sqref="I12">
    <cfRule type="containsText" dxfId="76" priority="77" operator="containsText" text="ReAsignada">
      <formula>NOT(ISERROR(SEARCH("ReAsignada",I12)))</formula>
    </cfRule>
  </conditionalFormatting>
  <conditionalFormatting sqref="G12">
    <cfRule type="containsText" dxfId="75" priority="73" operator="containsText" text="S3 – Alta">
      <formula>NOT(ISERROR(SEARCH("S3 – Alta",G12)))</formula>
    </cfRule>
    <cfRule type="containsText" priority="74" operator="containsText" text="S3 – Alta">
      <formula>NOT(ISERROR(SEARCH("S3 – Alta",G12)))</formula>
    </cfRule>
    <cfRule type="containsText" dxfId="74" priority="75" operator="containsText" text="S3 – Alta">
      <formula>NOT(ISERROR(SEARCH("S3 – Alta",G12)))</formula>
    </cfRule>
  </conditionalFormatting>
  <conditionalFormatting sqref="G10">
    <cfRule type="containsText" dxfId="73" priority="33" operator="containsText" text="S3 – Alta">
      <formula>NOT(ISERROR(SEARCH("S3 – Alta",G10)))</formula>
    </cfRule>
    <cfRule type="containsText" priority="34" operator="containsText" text="S3 – Alta">
      <formula>NOT(ISERROR(SEARCH("S3 – Alta",G10)))</formula>
    </cfRule>
    <cfRule type="containsText" dxfId="72" priority="35" operator="containsText" text="S3 – Alta">
      <formula>NOT(ISERROR(SEARCH("S3 – Alta",G10)))</formula>
    </cfRule>
  </conditionalFormatting>
  <conditionalFormatting sqref="I10">
    <cfRule type="containsText" dxfId="71" priority="19" operator="containsText" text="ReAsignada">
      <formula>NOT(ISERROR(SEARCH("ReAsignada",I10)))</formula>
    </cfRule>
  </conditionalFormatting>
  <conditionalFormatting sqref="G11">
    <cfRule type="containsText" dxfId="70" priority="15" operator="containsText" text="S3 – Alta">
      <formula>NOT(ISERROR(SEARCH("S3 – Alta",G11)))</formula>
    </cfRule>
    <cfRule type="containsText" priority="16" operator="containsText" text="S3 – Alta">
      <formula>NOT(ISERROR(SEARCH("S3 – Alta",G11)))</formula>
    </cfRule>
    <cfRule type="containsText" dxfId="69" priority="17" operator="containsText" text="S3 – Alta">
      <formula>NOT(ISERROR(SEARCH("S3 – Alta",G11)))</formula>
    </cfRule>
  </conditionalFormatting>
  <conditionalFormatting sqref="I11">
    <cfRule type="containsText" dxfId="68" priority="1" operator="containsText" text="ReAsignada">
      <formula>NOT(ISERROR(SEARCH("ReAsignada",I11)))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4" operator="containsText" id="{93DC488B-573E-4B06-A0B0-01C4DD5F4071}">
            <xm:f>NOT(ISERROR(SEARCH($XEX$3,G9)))</xm:f>
            <xm:f>$XEX$3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containsText" priority="38" operator="containsText" id="{17B7939E-E1C1-4008-8143-4512AE85B449}">
            <xm:f>NOT(ISERROR(SEARCH(#REF!,I9)))</xm:f>
            <xm:f>#REF!</xm:f>
            <x14:dxf>
              <fill>
                <gradientFill degree="90">
                  <stop position="0">
                    <color theme="0"/>
                  </stop>
                  <stop position="0.5">
                    <color theme="4"/>
                  </stop>
                  <stop position="1">
                    <color theme="0"/>
                  </stop>
                </gradientFill>
              </fill>
            </x14:dxf>
          </x14:cfRule>
          <x14:cfRule type="containsText" priority="39" operator="containsText" id="{575CBBAA-8705-44F1-9DF5-595B411ADDB1}">
            <xm:f>NOT(ISERROR(SEARCH(#REF!,I9)))</xm:f>
            <xm:f>#REF!</xm:f>
            <x14:dxf>
              <fill>
                <gradientFill>
                  <stop position="0">
                    <color theme="0"/>
                  </stop>
                  <stop position="1">
                    <color theme="5" tint="0.80001220740379042"/>
                  </stop>
                </gradientFill>
              </fill>
            </x14:dxf>
          </x14:cfRule>
          <x14:cfRule type="containsText" priority="40" operator="containsText" id="{7DD7060C-C70F-4FD7-9ACD-967A1EB6BC89}">
            <xm:f>NOT(ISERROR(SEARCH(#REF!,I9)))</xm:f>
            <xm:f>#REF!</xm:f>
            <x14:dxf>
              <fill>
                <gradientFill degree="18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14:cfRule type="containsText" priority="41" operator="containsText" id="{7DF53D02-6A8C-4AE9-AE73-46654DB60355}">
            <xm:f>NOT(ISERROR(SEARCH(#REF!,I9)))</xm:f>
            <xm:f>#REF!</xm:f>
            <x14:dxf>
              <fill>
                <gradientFill>
                  <stop position="0">
                    <color theme="0"/>
                  </stop>
                  <stop position="1">
                    <color rgb="FFFF0000"/>
                  </stop>
                </gradientFill>
              </fill>
            </x14:dxf>
          </x14:cfRule>
          <x14:cfRule type="containsText" priority="42" operator="containsText" id="{685EBB06-D305-4A5D-B53E-7F5322ABB328}">
            <xm:f>NOT(ISERROR(SEARCH(#REF!,I9)))</xm:f>
            <xm:f>#REF!</xm:f>
            <x14:dxf>
              <fill>
                <gradientFill>
                  <stop position="0">
                    <color theme="0"/>
                  </stop>
                  <stop position="1">
                    <color theme="7"/>
                  </stop>
                </gradientFill>
              </fill>
            </x14:dxf>
          </x14:cfRule>
          <x14:cfRule type="containsText" priority="43" operator="containsText" id="{7BB65D6B-3C93-4E9B-8C02-B18000C55125}">
            <xm:f>NOT(ISERROR(SEARCH(#REF!,I9)))</xm:f>
            <xm:f>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44" operator="containsText" id="{6D5A9C6F-2332-483E-BC1F-16D59F311EC3}">
            <xm:f>NOT(ISERROR(SEARCH(#REF!,I9)))</xm:f>
            <xm:f>#REF!</xm:f>
            <x14:dxf>
              <fill>
                <patternFill>
                  <bgColor theme="2" tint="-0.499984740745262"/>
                </patternFill>
              </fill>
            </x14:dxf>
          </x14:cfRule>
          <x14:cfRule type="containsText" priority="45" operator="containsText" id="{D68B6644-F8A4-4B03-8D14-595C6A06EAC9}">
            <xm:f>NOT(ISERROR(SEARCH($XEY$8,I9)))</xm:f>
            <xm:f>$XEY$8</xm:f>
            <x14:dxf>
              <fill>
                <patternFill>
                  <bgColor theme="8" tint="0.59996337778862885"/>
                </patternFill>
              </fill>
            </x14:dxf>
          </x14:cfRule>
          <x14:cfRule type="containsText" priority="46" operator="containsText" id="{3FCD052D-8E95-40ED-8DED-2DC5F9529316}">
            <xm:f>NOT(ISERROR(SEARCH($XEY$7,I9)))</xm:f>
            <xm:f>$XEY$7</xm:f>
            <x14:dxf>
              <fill>
                <patternFill>
                  <bgColor rgb="FFFFC000"/>
                </patternFill>
              </fill>
            </x14:dxf>
          </x14:cfRule>
          <x14:cfRule type="containsText" priority="47" operator="containsText" id="{E55D6E87-814B-4B1F-81F5-A75D4611232D}">
            <xm:f>NOT(ISERROR(SEARCH($XEY$6,I9)))</xm:f>
            <xm:f>$XEY$6</xm:f>
            <x14:dxf>
              <fill>
                <patternFill>
                  <bgColor rgb="FF00B050"/>
                </patternFill>
              </fill>
            </x14:dxf>
          </x14:cfRule>
          <x14:cfRule type="containsText" priority="48" operator="containsText" id="{DD6A30F5-B5A7-406A-B0BE-8AF4BDC21A25}">
            <xm:f>NOT(ISERROR(SEARCH($XEY$5,I9)))</xm:f>
            <xm:f>$XEY$5</xm:f>
            <x14:dxf>
              <fill>
                <patternFill>
                  <bgColor theme="3" tint="0.59996337778862885"/>
                </patternFill>
              </fill>
            </x14:dxf>
          </x14:cfRule>
          <x14:cfRule type="containsText" priority="49" operator="containsText" id="{2EF27CA4-09BE-4DD9-B8B6-FA70295FB0DB}">
            <xm:f>NOT(ISERROR(SEARCH($XEY$4,I9)))</xm:f>
            <xm:f>$XEY$4</xm:f>
            <x14:dxf>
              <fill>
                <patternFill>
                  <bgColor rgb="FFFFFF99"/>
                </patternFill>
              </fill>
            </x14:dxf>
          </x14:cfRule>
          <x14:cfRule type="containsText" priority="50" operator="containsText" id="{D74AC2DD-EA5B-418E-B421-1105C3F5A67D}">
            <xm:f>NOT(ISERROR(SEARCH($XEY$3,I9)))</xm:f>
            <xm:f>$XEY$3</xm:f>
            <x14:dxf>
              <fill>
                <patternFill>
                  <bgColor theme="5" tint="0.79998168889431442"/>
                </patternFill>
              </fill>
            </x14:dxf>
          </x14:cfRule>
          <xm:sqref>I9</xm:sqref>
        </x14:conditionalFormatting>
        <x14:conditionalFormatting xmlns:xm="http://schemas.microsoft.com/office/excel/2006/main">
          <x14:cfRule type="containsText" priority="78" operator="containsText" id="{2885A264-3107-4969-9973-3ACB2B40C2AF}">
            <xm:f>NOT(ISERROR(SEARCH(#REF!,I12)))</xm:f>
            <xm:f>#REF!</xm:f>
            <x14:dxf>
              <fill>
                <gradientFill degree="90">
                  <stop position="0">
                    <color theme="0"/>
                  </stop>
                  <stop position="0.5">
                    <color theme="4"/>
                  </stop>
                  <stop position="1">
                    <color theme="0"/>
                  </stop>
                </gradientFill>
              </fill>
            </x14:dxf>
          </x14:cfRule>
          <x14:cfRule type="containsText" priority="79" operator="containsText" id="{E6D3A49E-DDFA-43B6-8D74-5582EE4DCA3F}">
            <xm:f>NOT(ISERROR(SEARCH(#REF!,I12)))</xm:f>
            <xm:f>#REF!</xm:f>
            <x14:dxf>
              <fill>
                <gradientFill>
                  <stop position="0">
                    <color theme="0"/>
                  </stop>
                  <stop position="1">
                    <color theme="5" tint="0.80001220740379042"/>
                  </stop>
                </gradientFill>
              </fill>
            </x14:dxf>
          </x14:cfRule>
          <x14:cfRule type="containsText" priority="80" operator="containsText" id="{2E792C86-0551-4D26-9F94-E7CA47F40D30}">
            <xm:f>NOT(ISERROR(SEARCH(#REF!,I12)))</xm:f>
            <xm:f>#REF!</xm:f>
            <x14:dxf>
              <fill>
                <gradientFill degree="18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14:cfRule type="containsText" priority="81" operator="containsText" id="{97963949-B699-48E0-9052-4DB5D5EB66FF}">
            <xm:f>NOT(ISERROR(SEARCH(#REF!,I12)))</xm:f>
            <xm:f>#REF!</xm:f>
            <x14:dxf>
              <fill>
                <gradientFill>
                  <stop position="0">
                    <color theme="0"/>
                  </stop>
                  <stop position="1">
                    <color rgb="FFFF0000"/>
                  </stop>
                </gradientFill>
              </fill>
            </x14:dxf>
          </x14:cfRule>
          <x14:cfRule type="containsText" priority="82" operator="containsText" id="{5D7574C4-A20F-4446-BB30-58E28CB2F3A8}">
            <xm:f>NOT(ISERROR(SEARCH(#REF!,I12)))</xm:f>
            <xm:f>#REF!</xm:f>
            <x14:dxf>
              <fill>
                <gradientFill>
                  <stop position="0">
                    <color theme="0"/>
                  </stop>
                  <stop position="1">
                    <color theme="7"/>
                  </stop>
                </gradientFill>
              </fill>
            </x14:dxf>
          </x14:cfRule>
          <x14:cfRule type="containsText" priority="83" operator="containsText" id="{2B19BBDF-6E6C-4480-AC8D-0B4E1DB60E92}">
            <xm:f>NOT(ISERROR(SEARCH(#REF!,I12)))</xm:f>
            <xm:f>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84" operator="containsText" id="{45C8B574-4C44-438E-A397-ACB81C5378A9}">
            <xm:f>NOT(ISERROR(SEARCH(#REF!,I12)))</xm:f>
            <xm:f>#REF!</xm:f>
            <x14:dxf>
              <fill>
                <patternFill>
                  <bgColor theme="2" tint="-0.499984740745262"/>
                </patternFill>
              </fill>
            </x14:dxf>
          </x14:cfRule>
          <x14:cfRule type="containsText" priority="85" operator="containsText" id="{23758B2E-C4FD-427F-AD71-0F1DD7321DCB}">
            <xm:f>NOT(ISERROR(SEARCH($XEY$8,I12)))</xm:f>
            <xm:f>$XEY$8</xm:f>
            <x14:dxf>
              <fill>
                <patternFill>
                  <bgColor theme="8" tint="0.59996337778862885"/>
                </patternFill>
              </fill>
            </x14:dxf>
          </x14:cfRule>
          <x14:cfRule type="containsText" priority="86" operator="containsText" id="{A4D7C934-3317-4260-8448-20D1F1296531}">
            <xm:f>NOT(ISERROR(SEARCH($XEY$7,I12)))</xm:f>
            <xm:f>$XEY$7</xm:f>
            <x14:dxf>
              <fill>
                <patternFill>
                  <bgColor rgb="FFFFC000"/>
                </patternFill>
              </fill>
            </x14:dxf>
          </x14:cfRule>
          <x14:cfRule type="containsText" priority="87" operator="containsText" id="{6111941B-77BF-4BCC-B5FE-C5C488789EAA}">
            <xm:f>NOT(ISERROR(SEARCH($XEY$6,I12)))</xm:f>
            <xm:f>$XEY$6</xm:f>
            <x14:dxf>
              <fill>
                <patternFill>
                  <bgColor rgb="FF00B050"/>
                </patternFill>
              </fill>
            </x14:dxf>
          </x14:cfRule>
          <x14:cfRule type="containsText" priority="88" operator="containsText" id="{72E8DF5F-0B5B-4D71-BBC6-3585190B9AA2}">
            <xm:f>NOT(ISERROR(SEARCH($XEY$5,I12)))</xm:f>
            <xm:f>$XEY$5</xm:f>
            <x14:dxf>
              <fill>
                <patternFill>
                  <bgColor theme="3" tint="0.59996337778862885"/>
                </patternFill>
              </fill>
            </x14:dxf>
          </x14:cfRule>
          <x14:cfRule type="containsText" priority="89" operator="containsText" id="{9F9AAF36-F3DD-4ABE-8508-1DE3149D21D0}">
            <xm:f>NOT(ISERROR(SEARCH($XEY$4,I12)))</xm:f>
            <xm:f>$XEY$4</xm:f>
            <x14:dxf>
              <fill>
                <patternFill>
                  <bgColor rgb="FFFFFF99"/>
                </patternFill>
              </fill>
            </x14:dxf>
          </x14:cfRule>
          <x14:cfRule type="containsText" priority="90" operator="containsText" id="{A7E80EAE-2D94-4F71-A56F-011EA004F99E}">
            <xm:f>NOT(ISERROR(SEARCH($XEY$3,I12)))</xm:f>
            <xm:f>$XEY$3</xm:f>
            <x14:dxf>
              <fill>
                <patternFill>
                  <bgColor theme="5" tint="0.79998168889431442"/>
                </patternFill>
              </fill>
            </x14:dxf>
          </x14:cfRule>
          <xm:sqref>I12</xm:sqref>
        </x14:conditionalFormatting>
        <x14:conditionalFormatting xmlns:xm="http://schemas.microsoft.com/office/excel/2006/main">
          <x14:cfRule type="containsText" priority="76" operator="containsText" id="{99D2091C-CDBD-4451-934B-984C5D872BB5}">
            <xm:f>NOT(ISERROR(SEARCH($XEX$3,G12)))</xm:f>
            <xm:f>$XEX$3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m:sqref>G12</xm:sqref>
        </x14:conditionalFormatting>
        <x14:conditionalFormatting xmlns:xm="http://schemas.microsoft.com/office/excel/2006/main">
          <x14:cfRule type="containsText" priority="36" operator="containsText" id="{AFBB2128-337F-4723-B4CC-3C7B61868226}">
            <xm:f>NOT(ISERROR(SEARCH($XEX$3,G10)))</xm:f>
            <xm:f>$XEX$3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containsText" priority="20" operator="containsText" id="{E37B4D19-FFB3-4CA2-9AC6-41EB53C365FE}">
            <xm:f>NOT(ISERROR(SEARCH(#REF!,I10)))</xm:f>
            <xm:f>#REF!</xm:f>
            <x14:dxf>
              <fill>
                <gradientFill degree="90">
                  <stop position="0">
                    <color theme="0"/>
                  </stop>
                  <stop position="0.5">
                    <color theme="4"/>
                  </stop>
                  <stop position="1">
                    <color theme="0"/>
                  </stop>
                </gradientFill>
              </fill>
            </x14:dxf>
          </x14:cfRule>
          <x14:cfRule type="containsText" priority="21" operator="containsText" id="{07536A0D-7A6D-42CE-9345-796C23F731D1}">
            <xm:f>NOT(ISERROR(SEARCH(#REF!,I10)))</xm:f>
            <xm:f>#REF!</xm:f>
            <x14:dxf>
              <fill>
                <gradientFill>
                  <stop position="0">
                    <color theme="0"/>
                  </stop>
                  <stop position="1">
                    <color theme="5" tint="0.80001220740379042"/>
                  </stop>
                </gradientFill>
              </fill>
            </x14:dxf>
          </x14:cfRule>
          <x14:cfRule type="containsText" priority="22" operator="containsText" id="{CC789278-7668-467F-90B6-7F25F2E29744}">
            <xm:f>NOT(ISERROR(SEARCH(#REF!,I10)))</xm:f>
            <xm:f>#REF!</xm:f>
            <x14:dxf>
              <fill>
                <gradientFill degree="18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14:cfRule type="containsText" priority="23" operator="containsText" id="{84142A8E-DFB9-4B32-9513-6A7E6CB01A7B}">
            <xm:f>NOT(ISERROR(SEARCH(#REF!,I10)))</xm:f>
            <xm:f>#REF!</xm:f>
            <x14:dxf>
              <fill>
                <gradientFill>
                  <stop position="0">
                    <color theme="0"/>
                  </stop>
                  <stop position="1">
                    <color rgb="FFFF0000"/>
                  </stop>
                </gradientFill>
              </fill>
            </x14:dxf>
          </x14:cfRule>
          <x14:cfRule type="containsText" priority="24" operator="containsText" id="{6EB21603-BBE8-4BDC-A9E9-5DE4084FCB2B}">
            <xm:f>NOT(ISERROR(SEARCH(#REF!,I10)))</xm:f>
            <xm:f>#REF!</xm:f>
            <x14:dxf>
              <fill>
                <gradientFill>
                  <stop position="0">
                    <color theme="0"/>
                  </stop>
                  <stop position="1">
                    <color theme="7"/>
                  </stop>
                </gradientFill>
              </fill>
            </x14:dxf>
          </x14:cfRule>
          <x14:cfRule type="containsText" priority="25" operator="containsText" id="{8AC0194D-9838-4C7C-B741-C000C3270AE1}">
            <xm:f>NOT(ISERROR(SEARCH(#REF!,I10)))</xm:f>
            <xm:f>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26" operator="containsText" id="{A0195DCC-DCC7-41BB-97C7-32F390629CC3}">
            <xm:f>NOT(ISERROR(SEARCH(#REF!,I10)))</xm:f>
            <xm:f>#REF!</xm:f>
            <x14:dxf>
              <fill>
                <patternFill>
                  <bgColor theme="2" tint="-0.499984740745262"/>
                </patternFill>
              </fill>
            </x14:dxf>
          </x14:cfRule>
          <x14:cfRule type="containsText" priority="27" operator="containsText" id="{7DD97EA6-3306-4DB8-A877-088FDD78FC2E}">
            <xm:f>NOT(ISERROR(SEARCH($XEY$8,I10)))</xm:f>
            <xm:f>$XEY$8</xm:f>
            <x14:dxf>
              <fill>
                <patternFill>
                  <bgColor theme="8" tint="0.59996337778862885"/>
                </patternFill>
              </fill>
            </x14:dxf>
          </x14:cfRule>
          <x14:cfRule type="containsText" priority="28" operator="containsText" id="{6061052D-DF8E-4054-9F0C-F9505BD1EA6E}">
            <xm:f>NOT(ISERROR(SEARCH($XEY$7,I10)))</xm:f>
            <xm:f>$XEY$7</xm:f>
            <x14:dxf>
              <fill>
                <patternFill>
                  <bgColor rgb="FFFFC000"/>
                </patternFill>
              </fill>
            </x14:dxf>
          </x14:cfRule>
          <x14:cfRule type="containsText" priority="29" operator="containsText" id="{F291DF52-F227-41B6-8722-F77B5F0C7EED}">
            <xm:f>NOT(ISERROR(SEARCH($XEY$6,I10)))</xm:f>
            <xm:f>$XEY$6</xm:f>
            <x14:dxf>
              <fill>
                <patternFill>
                  <bgColor rgb="FF00B050"/>
                </patternFill>
              </fill>
            </x14:dxf>
          </x14:cfRule>
          <x14:cfRule type="containsText" priority="30" operator="containsText" id="{537DC67B-DC85-492C-B16A-31FDD1A2C961}">
            <xm:f>NOT(ISERROR(SEARCH($XEY$5,I10)))</xm:f>
            <xm:f>$XEY$5</xm:f>
            <x14:dxf>
              <fill>
                <patternFill>
                  <bgColor theme="3" tint="0.59996337778862885"/>
                </patternFill>
              </fill>
            </x14:dxf>
          </x14:cfRule>
          <x14:cfRule type="containsText" priority="31" operator="containsText" id="{B20FE339-7E18-44DE-88F8-818D48329BCA}">
            <xm:f>NOT(ISERROR(SEARCH($XEY$4,I10)))</xm:f>
            <xm:f>$XEY$4</xm:f>
            <x14:dxf>
              <fill>
                <patternFill>
                  <bgColor rgb="FFFFFF99"/>
                </patternFill>
              </fill>
            </x14:dxf>
          </x14:cfRule>
          <x14:cfRule type="containsText" priority="32" operator="containsText" id="{03F7E055-70E4-4D3A-96EB-9D6B26727649}">
            <xm:f>NOT(ISERROR(SEARCH($XEY$3,I10)))</xm:f>
            <xm:f>$XEY$3</xm:f>
            <x14:dxf>
              <fill>
                <patternFill>
                  <bgColor theme="5" tint="0.79998168889431442"/>
                </patternFill>
              </fill>
            </x14:dxf>
          </x14:cfRule>
          <xm:sqref>I10</xm:sqref>
        </x14:conditionalFormatting>
        <x14:conditionalFormatting xmlns:xm="http://schemas.microsoft.com/office/excel/2006/main">
          <x14:cfRule type="containsText" priority="18" operator="containsText" id="{AD6AC141-7115-4CCB-8F46-1D5BFA096398}">
            <xm:f>NOT(ISERROR(SEARCH($XEX$3,G11)))</xm:f>
            <xm:f>$XEX$3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2" operator="containsText" id="{DA72DDF3-F853-4E06-B488-3986822233D1}">
            <xm:f>NOT(ISERROR(SEARCH(#REF!,I11)))</xm:f>
            <xm:f>#REF!</xm:f>
            <x14:dxf>
              <fill>
                <gradientFill degree="90">
                  <stop position="0">
                    <color theme="0"/>
                  </stop>
                  <stop position="0.5">
                    <color theme="4"/>
                  </stop>
                  <stop position="1">
                    <color theme="0"/>
                  </stop>
                </gradientFill>
              </fill>
            </x14:dxf>
          </x14:cfRule>
          <x14:cfRule type="containsText" priority="3" operator="containsText" id="{0ACEEDFB-9726-4759-8BB1-B05DB4EDB532}">
            <xm:f>NOT(ISERROR(SEARCH(#REF!,I11)))</xm:f>
            <xm:f>#REF!</xm:f>
            <x14:dxf>
              <fill>
                <gradientFill>
                  <stop position="0">
                    <color theme="0"/>
                  </stop>
                  <stop position="1">
                    <color theme="5" tint="0.80001220740379042"/>
                  </stop>
                </gradientFill>
              </fill>
            </x14:dxf>
          </x14:cfRule>
          <x14:cfRule type="containsText" priority="4" operator="containsText" id="{C9196B49-4CB9-4C7F-B60B-0CD19133D9EF}">
            <xm:f>NOT(ISERROR(SEARCH(#REF!,I11)))</xm:f>
            <xm:f>#REF!</xm:f>
            <x14:dxf>
              <fill>
                <gradientFill degree="18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14:cfRule type="containsText" priority="5" operator="containsText" id="{537D6F31-73B6-409A-A17C-05992F329CF1}">
            <xm:f>NOT(ISERROR(SEARCH(#REF!,I11)))</xm:f>
            <xm:f>#REF!</xm:f>
            <x14:dxf>
              <fill>
                <gradientFill>
                  <stop position="0">
                    <color theme="0"/>
                  </stop>
                  <stop position="1">
                    <color rgb="FFFF0000"/>
                  </stop>
                </gradientFill>
              </fill>
            </x14:dxf>
          </x14:cfRule>
          <x14:cfRule type="containsText" priority="6" operator="containsText" id="{A97A5133-48A2-4379-B0BC-B4AA52DC7BAC}">
            <xm:f>NOT(ISERROR(SEARCH(#REF!,I11)))</xm:f>
            <xm:f>#REF!</xm:f>
            <x14:dxf>
              <fill>
                <gradientFill>
                  <stop position="0">
                    <color theme="0"/>
                  </stop>
                  <stop position="1">
                    <color theme="7"/>
                  </stop>
                </gradientFill>
              </fill>
            </x14:dxf>
          </x14:cfRule>
          <x14:cfRule type="containsText" priority="7" operator="containsText" id="{EE889533-4120-4124-B0B9-05A9B073334F}">
            <xm:f>NOT(ISERROR(SEARCH(#REF!,I11)))</xm:f>
            <xm:f>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8" operator="containsText" id="{AA8F1683-6EDC-4A50-B69B-D4B4A8E8DBE0}">
            <xm:f>NOT(ISERROR(SEARCH(#REF!,I11)))</xm:f>
            <xm:f>#REF!</xm:f>
            <x14:dxf>
              <fill>
                <patternFill>
                  <bgColor theme="2" tint="-0.499984740745262"/>
                </patternFill>
              </fill>
            </x14:dxf>
          </x14:cfRule>
          <x14:cfRule type="containsText" priority="9" operator="containsText" id="{31A3CE4B-BAFA-4B51-B314-1774431A31BE}">
            <xm:f>NOT(ISERROR(SEARCH($XEY$8,I11)))</xm:f>
            <xm:f>$XEY$8</xm:f>
            <x14:dxf>
              <fill>
                <patternFill>
                  <bgColor theme="8" tint="0.59996337778862885"/>
                </patternFill>
              </fill>
            </x14:dxf>
          </x14:cfRule>
          <x14:cfRule type="containsText" priority="10" operator="containsText" id="{EE2F74FE-867B-4912-B956-04FDD9DD1A6E}">
            <xm:f>NOT(ISERROR(SEARCH($XEY$7,I11)))</xm:f>
            <xm:f>$XEY$7</xm:f>
            <x14:dxf>
              <fill>
                <patternFill>
                  <bgColor rgb="FFFFC000"/>
                </patternFill>
              </fill>
            </x14:dxf>
          </x14:cfRule>
          <x14:cfRule type="containsText" priority="11" operator="containsText" id="{6C9E20F2-FFCC-4AD3-AB0D-02DE5E5AB1B7}">
            <xm:f>NOT(ISERROR(SEARCH($XEY$6,I11)))</xm:f>
            <xm:f>$XEY$6</xm:f>
            <x14:dxf>
              <fill>
                <patternFill>
                  <bgColor rgb="FF00B050"/>
                </patternFill>
              </fill>
            </x14:dxf>
          </x14:cfRule>
          <x14:cfRule type="containsText" priority="12" operator="containsText" id="{0669CE8D-6757-4C6D-A892-9D68F1B56C14}">
            <xm:f>NOT(ISERROR(SEARCH($XEY$5,I11)))</xm:f>
            <xm:f>$XEY$5</xm:f>
            <x14:dxf>
              <fill>
                <patternFill>
                  <bgColor theme="3" tint="0.59996337778862885"/>
                </patternFill>
              </fill>
            </x14:dxf>
          </x14:cfRule>
          <x14:cfRule type="containsText" priority="13" operator="containsText" id="{338881D8-9857-46F0-B0D7-47B846FED2D4}">
            <xm:f>NOT(ISERROR(SEARCH($XEY$4,I11)))</xm:f>
            <xm:f>$XEY$4</xm:f>
            <x14:dxf>
              <fill>
                <patternFill>
                  <bgColor rgb="FFFFFF99"/>
                </patternFill>
              </fill>
            </x14:dxf>
          </x14:cfRule>
          <x14:cfRule type="containsText" priority="14" operator="containsText" id="{EB339051-7DDC-48E7-8391-E2FACB9F685E}">
            <xm:f>NOT(ISERROR(SEARCH($XEY$3,I11)))</xm:f>
            <xm:f>$XEY$3</xm:f>
            <x14:dxf>
              <fill>
                <patternFill>
                  <bgColor theme="5" tint="0.79998168889431442"/>
                </patternFill>
              </fill>
            </x14:dxf>
          </x14:cfRule>
          <xm:sqref>I11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'Estadistica de Defectos'!$B$68:$B$75</xm:f>
          </x14:formula1>
          <xm:sqref>F9:F12</xm:sqref>
        </x14:dataValidation>
        <x14:dataValidation type="list" allowBlank="1" showInputMessage="1" showErrorMessage="1">
          <x14:formula1>
            <xm:f>'Estadistica de Defectos'!$B$3:$B$9</xm:f>
          </x14:formula1>
          <xm:sqref>H9:H12</xm:sqref>
        </x14:dataValidation>
        <x14:dataValidation type="list" allowBlank="1" showInputMessage="1" showErrorMessage="1">
          <x14:formula1>
            <xm:f>'Estadistica de Defectos'!$B$47:$B$51</xm:f>
          </x14:formula1>
          <xm:sqref>G9:G12</xm:sqref>
        </x14:dataValidation>
        <x14:dataValidation type="list" allowBlank="1" showInputMessage="1" showErrorMessage="1">
          <x14:formula1>
            <xm:f>'Estadistica de Defectos'!$B$21:$B$35</xm:f>
          </x14:formula1>
          <xm:sqref>I9:I12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7"/>
  <sheetViews>
    <sheetView zoomScale="85" zoomScaleNormal="85" zoomScalePageLayoutView="85" workbookViewId="0">
      <selection activeCell="F5" sqref="F5"/>
    </sheetView>
  </sheetViews>
  <sheetFormatPr baseColWidth="10" defaultColWidth="11.42578125" defaultRowHeight="15" x14ac:dyDescent="0.25"/>
  <cols>
    <col min="1" max="2" width="22.7109375" customWidth="1"/>
    <col min="3" max="3" width="47" customWidth="1"/>
    <col min="4" max="5" width="22.7109375" customWidth="1"/>
    <col min="6" max="6" width="63.140625" customWidth="1"/>
  </cols>
  <sheetData>
    <row r="1" spans="1:7" ht="15" customHeight="1" x14ac:dyDescent="0.25">
      <c r="A1" s="132" t="s">
        <v>96</v>
      </c>
      <c r="B1" s="132"/>
      <c r="C1" s="132"/>
      <c r="D1" s="132"/>
      <c r="E1" s="132"/>
      <c r="F1" s="132"/>
    </row>
    <row r="2" spans="1:7" ht="15" customHeight="1" x14ac:dyDescent="0.25">
      <c r="A2" s="132"/>
      <c r="B2" s="132"/>
      <c r="C2" s="132"/>
      <c r="D2" s="132"/>
      <c r="E2" s="132"/>
      <c r="F2" s="132"/>
    </row>
    <row r="3" spans="1:7" x14ac:dyDescent="0.25">
      <c r="A3" s="1" t="s">
        <v>109</v>
      </c>
      <c r="B3" s="1" t="s">
        <v>5</v>
      </c>
      <c r="C3" s="1" t="s">
        <v>29</v>
      </c>
      <c r="D3" s="1" t="s">
        <v>107</v>
      </c>
      <c r="E3" s="1" t="s">
        <v>30</v>
      </c>
      <c r="F3" s="1" t="s">
        <v>106</v>
      </c>
    </row>
    <row r="4" spans="1:7" x14ac:dyDescent="0.25">
      <c r="A4" s="95" t="s">
        <v>108</v>
      </c>
      <c r="B4" s="95" t="s">
        <v>128</v>
      </c>
      <c r="C4" s="98"/>
      <c r="D4" s="96"/>
      <c r="E4" s="97"/>
      <c r="F4" s="94" t="s">
        <v>129</v>
      </c>
      <c r="G4" s="78"/>
    </row>
    <row r="5" spans="1:7" x14ac:dyDescent="0.25">
      <c r="A5" s="95"/>
      <c r="B5" s="95"/>
      <c r="C5" s="98"/>
      <c r="D5" s="96"/>
      <c r="E5" s="97"/>
      <c r="F5" s="94"/>
    </row>
    <row r="6" spans="1:7" x14ac:dyDescent="0.25">
      <c r="A6" s="95"/>
      <c r="B6" s="95"/>
      <c r="C6" s="98"/>
      <c r="D6" s="96"/>
      <c r="E6" s="97"/>
      <c r="F6" s="94"/>
    </row>
    <row r="7" spans="1:7" x14ac:dyDescent="0.25">
      <c r="A7" s="95"/>
      <c r="B7" s="95"/>
      <c r="C7" s="98"/>
      <c r="D7" s="3"/>
      <c r="E7" s="2"/>
      <c r="F7" s="98"/>
    </row>
  </sheetData>
  <mergeCells count="1">
    <mergeCell ref="A1:F2"/>
  </mergeCells>
  <hyperlinks>
    <hyperlink ref="F4" r:id="rId1" display="http://172.17.186.150:8081/conso/login/login.jsf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100"/>
  <sheetViews>
    <sheetView showGridLines="0" topLeftCell="A16" zoomScale="85" zoomScaleNormal="85" zoomScalePageLayoutView="70" workbookViewId="0">
      <selection activeCell="C37" sqref="C37"/>
    </sheetView>
  </sheetViews>
  <sheetFormatPr baseColWidth="10" defaultColWidth="11.42578125" defaultRowHeight="15" x14ac:dyDescent="0.25"/>
  <cols>
    <col min="1" max="1" width="11.42578125" style="4"/>
    <col min="2" max="2" width="42.28515625" customWidth="1"/>
    <col min="3" max="3" width="13.140625" bestFit="1" customWidth="1"/>
    <col min="4" max="4" width="11.85546875" hidden="1" customWidth="1"/>
    <col min="5" max="5" width="11.85546875" style="4" hidden="1" customWidth="1"/>
    <col min="6" max="7" width="0" hidden="1" customWidth="1"/>
    <col min="8" max="8" width="13.5703125" hidden="1" customWidth="1"/>
    <col min="10" max="10" width="11.42578125" customWidth="1"/>
    <col min="21" max="21" width="32.28515625" bestFit="1" customWidth="1"/>
    <col min="22" max="22" width="16" customWidth="1"/>
  </cols>
  <sheetData>
    <row r="1" spans="2:3" ht="15.75" thickBot="1" x14ac:dyDescent="0.3">
      <c r="B1" s="4"/>
      <c r="C1" s="4"/>
    </row>
    <row r="2" spans="2:3" ht="16.5" thickBot="1" x14ac:dyDescent="0.3">
      <c r="B2" s="9" t="s">
        <v>11</v>
      </c>
      <c r="C2" s="10" t="s">
        <v>31</v>
      </c>
    </row>
    <row r="3" spans="2:3" ht="16.5" thickBot="1" x14ac:dyDescent="0.3">
      <c r="B3" s="107" t="s">
        <v>101</v>
      </c>
      <c r="C3" s="26">
        <f>+COUNTIFS('Hallazgos Detectados'!$H$8:$H$411,'Estadistica de Defectos'!B91)</f>
        <v>0</v>
      </c>
    </row>
    <row r="4" spans="2:3" s="4" customFormat="1" ht="16.5" thickBot="1" x14ac:dyDescent="0.3">
      <c r="B4" s="107" t="s">
        <v>102</v>
      </c>
      <c r="C4" s="26">
        <f>+COUNTIFS('Hallazgos Detectados'!$H$8:$H$411,'Estadistica de Defectos'!B92)</f>
        <v>0</v>
      </c>
    </row>
    <row r="5" spans="2:3" s="4" customFormat="1" ht="16.5" thickBot="1" x14ac:dyDescent="0.3">
      <c r="B5" s="107" t="s">
        <v>110</v>
      </c>
      <c r="C5" s="26">
        <f>+COUNTIFS('Hallazgos Detectados'!$H$8:$H$411,'Estadistica de Defectos'!B93)</f>
        <v>1</v>
      </c>
    </row>
    <row r="6" spans="2:3" s="4" customFormat="1" ht="16.5" thickBot="1" x14ac:dyDescent="0.3">
      <c r="B6" s="107" t="s">
        <v>103</v>
      </c>
      <c r="C6" s="26">
        <f>+COUNTIFS('Hallazgos Detectados'!$H$8:$H$411,'Estadistica de Defectos'!B94)</f>
        <v>2</v>
      </c>
    </row>
    <row r="7" spans="2:3" ht="16.5" thickBot="1" x14ac:dyDescent="0.3">
      <c r="B7" s="107" t="s">
        <v>111</v>
      </c>
      <c r="C7" s="26">
        <f>+COUNTIFS('Hallazgos Detectados'!$H$8:$H$411,'Estadistica de Defectos'!B95)</f>
        <v>0</v>
      </c>
    </row>
    <row r="8" spans="2:3" ht="16.5" thickBot="1" x14ac:dyDescent="0.3">
      <c r="B8" s="107" t="s">
        <v>112</v>
      </c>
      <c r="C8" s="26">
        <f>+COUNTIFS('Hallazgos Detectados'!$H$8:$H$411,'Estadistica de Defectos'!B96)</f>
        <v>0</v>
      </c>
    </row>
    <row r="9" spans="2:3" s="4" customFormat="1" ht="16.5" thickBot="1" x14ac:dyDescent="0.3">
      <c r="B9" s="107" t="s">
        <v>125</v>
      </c>
      <c r="C9" s="26">
        <f>+COUNTIFS('Hallazgos Detectados'!$H$8:$H$411,'Estadistica de Defectos'!B97)</f>
        <v>0</v>
      </c>
    </row>
    <row r="10" spans="2:3" ht="16.5" thickBot="1" x14ac:dyDescent="0.3">
      <c r="B10" s="11" t="s">
        <v>34</v>
      </c>
      <c r="C10" s="11">
        <f>SUM(C3:C9)</f>
        <v>3</v>
      </c>
    </row>
    <row r="11" spans="2:3" ht="15.75" x14ac:dyDescent="0.25">
      <c r="B11" s="12"/>
      <c r="C11" s="12"/>
    </row>
    <row r="19" spans="2:22" ht="19.5" customHeight="1" thickBot="1" x14ac:dyDescent="0.3">
      <c r="B19" s="4"/>
      <c r="C19" s="4"/>
    </row>
    <row r="20" spans="2:22" ht="32.25" customHeight="1" thickBot="1" x14ac:dyDescent="0.3">
      <c r="B20" s="5" t="s">
        <v>35</v>
      </c>
      <c r="C20" s="6" t="s">
        <v>36</v>
      </c>
    </row>
    <row r="21" spans="2:22" ht="16.5" thickBot="1" x14ac:dyDescent="0.3">
      <c r="B21" s="13" t="s">
        <v>37</v>
      </c>
      <c r="C21" s="14">
        <f>COUNTIFS('Hallazgos Detectados'!I9:I411,'Estadistica de Defectos'!B21)</f>
        <v>0</v>
      </c>
    </row>
    <row r="22" spans="2:22" ht="16.5" thickBot="1" x14ac:dyDescent="0.3">
      <c r="B22" s="13" t="s">
        <v>119</v>
      </c>
      <c r="C22" s="14">
        <f>COUNTIFS('Hallazgos Detectados'!I9:I412,'Estadistica de Defectos'!B22)</f>
        <v>0</v>
      </c>
    </row>
    <row r="23" spans="2:22" ht="16.5" hidden="1" thickBot="1" x14ac:dyDescent="0.3">
      <c r="B23" s="13" t="s">
        <v>28</v>
      </c>
      <c r="C23" s="14">
        <f>COUNTIFS('Hallazgos Detectados'!I10:I413,'Estadistica de Defectos'!B23)</f>
        <v>2</v>
      </c>
      <c r="V23" s="116"/>
    </row>
    <row r="24" spans="2:22" ht="16.5" hidden="1" thickBot="1" x14ac:dyDescent="0.3">
      <c r="B24" s="13" t="s">
        <v>22</v>
      </c>
      <c r="C24" s="14">
        <f>COUNTIFS('Hallazgos Detectados'!I9:I414,'Estadistica de Defectos'!B24)</f>
        <v>0</v>
      </c>
      <c r="V24" s="116"/>
    </row>
    <row r="25" spans="2:22" ht="16.5" hidden="1" thickBot="1" x14ac:dyDescent="0.3">
      <c r="B25" s="13" t="s">
        <v>27</v>
      </c>
      <c r="C25" s="14">
        <f>COUNTIFS('Hallazgos Detectados'!I10:I415,'Estadistica de Defectos'!B25)</f>
        <v>0</v>
      </c>
      <c r="V25" s="116"/>
    </row>
    <row r="26" spans="2:22" ht="16.5" hidden="1" thickBot="1" x14ac:dyDescent="0.3">
      <c r="B26" s="13" t="s">
        <v>38</v>
      </c>
      <c r="C26" s="14">
        <f>COUNTIFS('Hallazgos Detectados'!I10:I416,'Estadistica de Defectos'!B26)</f>
        <v>0</v>
      </c>
      <c r="V26" s="116"/>
    </row>
    <row r="27" spans="2:22" ht="16.5" hidden="1" thickBot="1" x14ac:dyDescent="0.3">
      <c r="B27" s="13" t="s">
        <v>39</v>
      </c>
      <c r="C27" s="14">
        <f>COUNTIFS('Hallazgos Detectados'!I10:I417,'Estadistica de Defectos'!B27)</f>
        <v>0</v>
      </c>
      <c r="V27" s="116"/>
    </row>
    <row r="28" spans="2:22" ht="16.5" hidden="1" thickBot="1" x14ac:dyDescent="0.3">
      <c r="B28" s="13" t="s">
        <v>40</v>
      </c>
      <c r="C28" s="14">
        <f>COUNTIFS('Hallazgos Detectados'!I10:I418,'Estadistica de Defectos'!B28)</f>
        <v>0</v>
      </c>
      <c r="V28" s="116"/>
    </row>
    <row r="29" spans="2:22" ht="16.5" hidden="1" thickBot="1" x14ac:dyDescent="0.3">
      <c r="B29" s="13" t="s">
        <v>41</v>
      </c>
      <c r="C29" s="14">
        <f>COUNTIFS('Hallazgos Detectados'!I10:I419,'Estadistica de Defectos'!B29)</f>
        <v>0</v>
      </c>
      <c r="V29" s="116"/>
    </row>
    <row r="30" spans="2:22" ht="16.5" hidden="1" thickBot="1" x14ac:dyDescent="0.3">
      <c r="B30" s="13" t="s">
        <v>42</v>
      </c>
      <c r="C30" s="14">
        <f>COUNTIFS('Hallazgos Detectados'!I10:I420,'Estadistica de Defectos'!B30)</f>
        <v>0</v>
      </c>
      <c r="V30" s="116"/>
    </row>
    <row r="31" spans="2:22" ht="16.5" hidden="1" thickBot="1" x14ac:dyDescent="0.3">
      <c r="B31" s="13" t="s">
        <v>100</v>
      </c>
      <c r="C31" s="14">
        <f>COUNTIFS('Hallazgos Detectados'!I10:I421,'Estadistica de Defectos'!B31)</f>
        <v>0</v>
      </c>
      <c r="D31" s="4"/>
      <c r="F31" s="4"/>
      <c r="V31" s="116"/>
    </row>
    <row r="32" spans="2:22" ht="16.5" hidden="1" thickBot="1" x14ac:dyDescent="0.3">
      <c r="B32" s="13" t="s">
        <v>43</v>
      </c>
      <c r="C32" s="14">
        <f>COUNTIFS('Hallazgos Detectados'!I10:I422,'Estadistica de Defectos'!B32)</f>
        <v>0</v>
      </c>
      <c r="D32" s="4"/>
      <c r="F32" s="4"/>
      <c r="V32" s="116"/>
    </row>
    <row r="33" spans="2:22" ht="16.5" hidden="1" thickBot="1" x14ac:dyDescent="0.3">
      <c r="B33" s="13" t="s">
        <v>44</v>
      </c>
      <c r="C33" s="14">
        <f>COUNTIFS('Hallazgos Detectados'!I10:I423,'Estadistica de Defectos'!B33)</f>
        <v>0</v>
      </c>
      <c r="D33" s="4"/>
      <c r="F33" s="4"/>
      <c r="V33" s="116"/>
    </row>
    <row r="34" spans="2:22" s="4" customFormat="1" ht="16.5" hidden="1" thickBot="1" x14ac:dyDescent="0.3">
      <c r="B34" s="13" t="s">
        <v>99</v>
      </c>
      <c r="C34" s="14">
        <f>COUNTIFS('Hallazgos Detectados'!I10:I424,'Estadistica de Defectos'!B34)</f>
        <v>0</v>
      </c>
      <c r="U34"/>
      <c r="V34" s="116"/>
    </row>
    <row r="35" spans="2:22" s="4" customFormat="1" ht="16.5" hidden="1" thickBot="1" x14ac:dyDescent="0.3">
      <c r="B35" s="13" t="s">
        <v>113</v>
      </c>
      <c r="C35" s="14">
        <f>COUNTIFS('Hallazgos Detectados'!I10:I425,'Estadistica de Defectos'!B35)</f>
        <v>0</v>
      </c>
      <c r="V35" s="116"/>
    </row>
    <row r="36" spans="2:22" ht="16.5" thickBot="1" x14ac:dyDescent="0.3">
      <c r="B36" s="15" t="s">
        <v>34</v>
      </c>
      <c r="C36" s="15">
        <f>SUM(C21:C35)</f>
        <v>2</v>
      </c>
      <c r="D36" s="4"/>
      <c r="F36" s="4"/>
      <c r="U36" s="4"/>
      <c r="V36" s="116"/>
    </row>
    <row r="37" spans="2:22" x14ac:dyDescent="0.25">
      <c r="V37" s="116"/>
    </row>
    <row r="42" spans="2:22" x14ac:dyDescent="0.25">
      <c r="B42" s="4"/>
      <c r="C42" s="4"/>
      <c r="D42" s="4"/>
      <c r="F42" s="16"/>
    </row>
    <row r="45" spans="2:22" ht="15.75" thickBot="1" x14ac:dyDescent="0.3">
      <c r="B45" s="4"/>
      <c r="C45" s="4"/>
      <c r="D45" s="4"/>
      <c r="F45" s="4"/>
    </row>
    <row r="46" spans="2:22" ht="16.5" thickBot="1" x14ac:dyDescent="0.3">
      <c r="B46" s="7" t="s">
        <v>10</v>
      </c>
      <c r="C46" s="8" t="s">
        <v>36</v>
      </c>
      <c r="D46" s="4"/>
      <c r="F46" s="4"/>
    </row>
    <row r="47" spans="2:22" ht="16.5" thickBot="1" x14ac:dyDescent="0.3">
      <c r="B47" s="17" t="s">
        <v>104</v>
      </c>
      <c r="C47" s="18">
        <f>+COUNTIFS('Hallazgos Detectados'!$G$8:$G$411,'Estadistica de Defectos'!B47)</f>
        <v>0</v>
      </c>
      <c r="D47" s="4"/>
      <c r="F47" s="4"/>
    </row>
    <row r="48" spans="2:22" s="4" customFormat="1" ht="16.5" thickBot="1" x14ac:dyDescent="0.3">
      <c r="B48" s="17" t="s">
        <v>1</v>
      </c>
      <c r="C48" s="18">
        <f>+COUNTIFS('Hallazgos Detectados'!$G$8:$G$411,'Estadistica de Defectos'!B48)</f>
        <v>3</v>
      </c>
    </row>
    <row r="49" spans="2:6" ht="16.5" thickBot="1" x14ac:dyDescent="0.3">
      <c r="B49" s="17" t="s">
        <v>0</v>
      </c>
      <c r="C49" s="18">
        <f>+COUNTIFS('Hallazgos Detectados'!$G$8:$G$411,'Estadistica de Defectos'!B49)</f>
        <v>0</v>
      </c>
      <c r="D49" s="4"/>
      <c r="F49" s="4"/>
    </row>
    <row r="50" spans="2:6" ht="16.5" thickBot="1" x14ac:dyDescent="0.3">
      <c r="B50" s="17" t="s">
        <v>2</v>
      </c>
      <c r="C50" s="18">
        <f>+COUNTIFS('Hallazgos Detectados'!$G$8:$G$411,'Estadistica de Defectos'!B50)</f>
        <v>0</v>
      </c>
    </row>
    <row r="51" spans="2:6" s="4" customFormat="1" ht="16.5" thickBot="1" x14ac:dyDescent="0.3">
      <c r="B51" s="17" t="s">
        <v>114</v>
      </c>
      <c r="C51" s="18">
        <f>+COUNTIFS('Hallazgos Detectados'!$G$8:$G$411,'Estadistica de Defectos'!B51)</f>
        <v>0</v>
      </c>
    </row>
    <row r="52" spans="2:6" ht="16.5" thickBot="1" x14ac:dyDescent="0.3">
      <c r="B52" s="19" t="s">
        <v>34</v>
      </c>
      <c r="C52" s="19">
        <f>SUM(C47:C51)</f>
        <v>3</v>
      </c>
    </row>
    <row r="66" spans="2:3" ht="15.75" thickBot="1" x14ac:dyDescent="0.3">
      <c r="B66" s="4"/>
      <c r="C66" s="4"/>
    </row>
    <row r="67" spans="2:3" ht="15.75" x14ac:dyDescent="0.25">
      <c r="B67" s="24" t="s">
        <v>9</v>
      </c>
      <c r="C67" s="25" t="s">
        <v>36</v>
      </c>
    </row>
    <row r="68" spans="2:3" ht="16.5" thickBot="1" x14ac:dyDescent="0.3">
      <c r="B68" s="20" t="s">
        <v>23</v>
      </c>
      <c r="C68" s="21">
        <f>+COUNTIFS('Hallazgos Detectados'!$F$8:$F$411,'Estadistica de Defectos'!B68)</f>
        <v>3</v>
      </c>
    </row>
    <row r="69" spans="2:3" ht="16.5" thickBot="1" x14ac:dyDescent="0.3">
      <c r="B69" s="22" t="s">
        <v>45</v>
      </c>
      <c r="C69" s="21">
        <f>+COUNTIFS('Hallazgos Detectados'!$F$8:$F$411,'Estadistica de Defectos'!B69)</f>
        <v>0</v>
      </c>
    </row>
    <row r="70" spans="2:3" ht="16.5" thickBot="1" x14ac:dyDescent="0.3">
      <c r="B70" s="20" t="s">
        <v>20</v>
      </c>
      <c r="C70" s="21">
        <f>+COUNTIFS('Hallazgos Detectados'!$F$8:$F$411,'Estadistica de Defectos'!B70)</f>
        <v>0</v>
      </c>
    </row>
    <row r="71" spans="2:3" ht="16.5" thickBot="1" x14ac:dyDescent="0.3">
      <c r="B71" s="20" t="s">
        <v>46</v>
      </c>
      <c r="C71" s="21">
        <f>+COUNTIFS('Hallazgos Detectados'!$F$8:$F$411,'Estadistica de Defectos'!B71)</f>
        <v>0</v>
      </c>
    </row>
    <row r="72" spans="2:3" ht="16.5" thickBot="1" x14ac:dyDescent="0.3">
      <c r="B72" s="20" t="s">
        <v>47</v>
      </c>
      <c r="C72" s="21">
        <f>+COUNTIFS('Hallazgos Detectados'!$F$8:$F$411,'Estadistica de Defectos'!B72)</f>
        <v>0</v>
      </c>
    </row>
    <row r="73" spans="2:3" ht="16.5" thickBot="1" x14ac:dyDescent="0.3">
      <c r="B73" s="20" t="s">
        <v>48</v>
      </c>
      <c r="C73" s="21">
        <f>+COUNTIFS('Hallazgos Detectados'!$F$8:$F$411,'Estadistica de Defectos'!B73)</f>
        <v>0</v>
      </c>
    </row>
    <row r="74" spans="2:3" ht="16.5" thickBot="1" x14ac:dyDescent="0.3">
      <c r="B74" s="20" t="s">
        <v>25</v>
      </c>
      <c r="C74" s="21">
        <f>+COUNTIFS('Hallazgos Detectados'!$F$8:$F$411,'Estadistica de Defectos'!B74)</f>
        <v>0</v>
      </c>
    </row>
    <row r="75" spans="2:3" ht="16.5" thickBot="1" x14ac:dyDescent="0.3">
      <c r="B75" s="20" t="s">
        <v>26</v>
      </c>
      <c r="C75" s="21">
        <f>+COUNTIFS('Hallazgos Detectados'!$F$8:$F$411,'Estadistica de Defectos'!B75)</f>
        <v>0</v>
      </c>
    </row>
    <row r="76" spans="2:3" ht="16.5" thickBot="1" x14ac:dyDescent="0.3">
      <c r="B76" s="23" t="s">
        <v>34</v>
      </c>
      <c r="C76" s="23">
        <f>SUM(C68:C75)</f>
        <v>3</v>
      </c>
    </row>
    <row r="88" spans="2:11" x14ac:dyDescent="0.25">
      <c r="B88" s="4"/>
      <c r="C88" s="4"/>
      <c r="D88" s="4"/>
      <c r="F88" s="4"/>
    </row>
    <row r="89" spans="2:11" ht="15.75" thickBot="1" x14ac:dyDescent="0.3">
      <c r="B89" s="133" t="s">
        <v>116</v>
      </c>
      <c r="C89" s="135" t="s">
        <v>115</v>
      </c>
      <c r="D89" s="135"/>
      <c r="E89" s="135"/>
      <c r="F89" s="135"/>
      <c r="G89" s="135"/>
      <c r="H89" s="135"/>
      <c r="I89" s="135"/>
      <c r="J89" s="135"/>
      <c r="K89" s="135"/>
    </row>
    <row r="90" spans="2:11" ht="63.75" thickBot="1" x14ac:dyDescent="0.3">
      <c r="B90" s="134"/>
      <c r="C90" s="110" t="s">
        <v>37</v>
      </c>
      <c r="D90" s="110" t="s">
        <v>119</v>
      </c>
      <c r="E90" s="110" t="s">
        <v>22</v>
      </c>
      <c r="F90" s="110" t="s">
        <v>100</v>
      </c>
      <c r="G90" s="110" t="s">
        <v>43</v>
      </c>
      <c r="H90" s="110" t="s">
        <v>44</v>
      </c>
      <c r="I90" s="110" t="s">
        <v>113</v>
      </c>
      <c r="J90" s="110" t="s">
        <v>27</v>
      </c>
      <c r="K90" s="111" t="s">
        <v>99</v>
      </c>
    </row>
    <row r="91" spans="2:11" ht="16.5" thickBot="1" x14ac:dyDescent="0.3">
      <c r="B91" s="107" t="s">
        <v>101</v>
      </c>
      <c r="C91" s="108">
        <f>COUNTIFS('Hallazgos Detectados'!$H$9:$H$10,'Estadistica de Defectos'!$B$91,'Hallazgos Detectados'!$I$9:$I$10,'Estadistica de Defectos'!C90)</f>
        <v>0</v>
      </c>
      <c r="D91" s="109">
        <f>COUNTIFS('Hallazgos Detectados'!$H$10:$H$10,'Estadistica de Defectos'!$B$91,'Hallazgos Detectados'!$I$10:$I$10,'Estadistica de Defectos'!D90)</f>
        <v>0</v>
      </c>
      <c r="E91" s="108">
        <f>COUNTIFS('Hallazgos Detectados'!$H$10:$H$10,'Estadistica de Defectos'!$B$91,'Hallazgos Detectados'!$I$10:$I$10,'Estadistica de Defectos'!E90)</f>
        <v>0</v>
      </c>
      <c r="F91" s="108">
        <f>COUNTIFS('Hallazgos Detectados'!$H$10:$H$10,'Estadistica de Defectos'!$B$91,'Hallazgos Detectados'!$I$10:$I$10,'Estadistica de Defectos'!F90)</f>
        <v>0</v>
      </c>
      <c r="G91" s="108">
        <f>COUNTIFS('Hallazgos Detectados'!$H$10:$H$10,'Estadistica de Defectos'!$B$91,'Hallazgos Detectados'!$I$10:$I$10,'Estadistica de Defectos'!G90)</f>
        <v>0</v>
      </c>
      <c r="H91" s="108">
        <f>COUNTIFS('Hallazgos Detectados'!$H$10:$H$10,'Estadistica de Defectos'!$B$91,'Hallazgos Detectados'!$I$10:$I$10,'Estadistica de Defectos'!H90)</f>
        <v>0</v>
      </c>
      <c r="I91" s="108">
        <f>COUNTIFS('Hallazgos Detectados'!$H$10:$H$10,'Estadistica de Defectos'!$B$91,'Hallazgos Detectados'!$I$10:$I$10,'Estadistica de Defectos'!I90)</f>
        <v>0</v>
      </c>
      <c r="J91" s="108">
        <f>COUNTIFS('Hallazgos Detectados'!$H$10:$H$10,'Estadistica de Defectos'!$B$91,'Hallazgos Detectados'!$I$10:$I$10,'Estadistica de Defectos'!J90)</f>
        <v>0</v>
      </c>
      <c r="K91" s="108">
        <f>COUNTIFS('Hallazgos Detectados'!$H$10:$H$10,'Estadistica de Defectos'!$B$91,'Hallazgos Detectados'!$I$10:$I$10,'Estadistica de Defectos'!K90)</f>
        <v>0</v>
      </c>
    </row>
    <row r="92" spans="2:11" ht="16.5" thickBot="1" x14ac:dyDescent="0.3">
      <c r="B92" s="107" t="s">
        <v>102</v>
      </c>
      <c r="C92" s="108">
        <f>COUNTIFS('Hallazgos Detectados'!$H$10:$H$10,'Estadistica de Defectos'!$B$92,'Hallazgos Detectados'!$I$10:$I$10,'Estadistica de Defectos'!C90)</f>
        <v>0</v>
      </c>
      <c r="D92" s="108">
        <f>COUNTIFS('Hallazgos Detectados'!$H$10:$H$10,'Estadistica de Defectos'!$B$92,'Hallazgos Detectados'!$I$10:$I$10,'Estadistica de Defectos'!D90)</f>
        <v>0</v>
      </c>
      <c r="E92" s="108">
        <f>COUNTIFS('Hallazgos Detectados'!$H$10:$H$10,'Estadistica de Defectos'!$B$92,'Hallazgos Detectados'!$I$10:$I$10,'Estadistica de Defectos'!E90)</f>
        <v>0</v>
      </c>
      <c r="F92" s="108">
        <f>COUNTIFS('Hallazgos Detectados'!$H$10:$H$10,'Estadistica de Defectos'!$B$92,'Hallazgos Detectados'!$I$10:$I$10,'Estadistica de Defectos'!F90)</f>
        <v>0</v>
      </c>
      <c r="G92" s="108">
        <f>COUNTIFS('Hallazgos Detectados'!$H$10:$H$10,'Estadistica de Defectos'!$B$92,'Hallazgos Detectados'!$I$10:$I$10,'Estadistica de Defectos'!G90)</f>
        <v>0</v>
      </c>
      <c r="H92" s="108">
        <f>COUNTIFS('Hallazgos Detectados'!$H$10:$H$10,'Estadistica de Defectos'!$B$92,'Hallazgos Detectados'!$I$10:$I$10,'Estadistica de Defectos'!H90)</f>
        <v>0</v>
      </c>
      <c r="I92" s="108">
        <f>COUNTIFS('Hallazgos Detectados'!$H$10:$H$10,'Estadistica de Defectos'!$B$92,'Hallazgos Detectados'!$I$10:$I$10,'Estadistica de Defectos'!I90)</f>
        <v>0</v>
      </c>
      <c r="J92" s="108">
        <f>COUNTIFS('Hallazgos Detectados'!$H$10:$H$10,'Estadistica de Defectos'!$B$92,'Hallazgos Detectados'!$I$10:$I$10,'Estadistica de Defectos'!J90)</f>
        <v>0</v>
      </c>
      <c r="K92" s="108">
        <f>COUNTIFS('Hallazgos Detectados'!$H$10:$H$10,'Estadistica de Defectos'!$B$92,'Hallazgos Detectados'!$I$10:$I$10,'Estadistica de Defectos'!K90)</f>
        <v>0</v>
      </c>
    </row>
    <row r="93" spans="2:11" ht="16.5" thickBot="1" x14ac:dyDescent="0.3">
      <c r="B93" s="107" t="s">
        <v>110</v>
      </c>
      <c r="C93" s="108">
        <f>COUNTIFS('Hallazgos Detectados'!$H$10:$H$292,'Estadistica de Defectos'!$B$93,'Hallazgos Detectados'!$I$10:$I$292,'Estadistica de Defectos'!C90)</f>
        <v>0</v>
      </c>
      <c r="D93" s="109">
        <f>COUNTIFS('Hallazgos Detectados'!$H$10:$H$10,'Estadistica de Defectos'!$B$93,'Hallazgos Detectados'!$I$10:$I$10,'Estadistica de Defectos'!D90)</f>
        <v>0</v>
      </c>
      <c r="E93" s="108">
        <f>COUNTIFS('Hallazgos Detectados'!$H$10:$H$10,'Estadistica de Defectos'!$B$93,'Hallazgos Detectados'!$I$10:$I$10,'Estadistica de Defectos'!E90)</f>
        <v>0</v>
      </c>
      <c r="F93" s="108">
        <f>COUNTIFS('Hallazgos Detectados'!$H$10:$H$10,'Estadistica de Defectos'!$B$93,'Hallazgos Detectados'!$I$10:$I$10,'Estadistica de Defectos'!F90)</f>
        <v>0</v>
      </c>
      <c r="G93" s="108">
        <f>COUNTIFS('Hallazgos Detectados'!$H$10:$H$10,'Estadistica de Defectos'!$B$93,'Hallazgos Detectados'!$I$10:$I$10,'Estadistica de Defectos'!G90)</f>
        <v>0</v>
      </c>
      <c r="H93" s="108">
        <f>COUNTIFS('Hallazgos Detectados'!$H$10:$H$10,'Estadistica de Defectos'!$B$93,'Hallazgos Detectados'!$I$10:$I$10,'Estadistica de Defectos'!H90)</f>
        <v>0</v>
      </c>
      <c r="I93" s="108">
        <f>COUNTIFS('Hallazgos Detectados'!$H$10:$H$10,'Estadistica de Defectos'!$B$93,'Hallazgos Detectados'!$I$10:$I$10,'Estadistica de Defectos'!I90)</f>
        <v>0</v>
      </c>
      <c r="J93" s="108">
        <f>COUNTIFS('Hallazgos Detectados'!$H$10:$H$10,'Estadistica de Defectos'!$B$93,'Hallazgos Detectados'!$I$10:$I$10,'Estadistica de Defectos'!J90)</f>
        <v>0</v>
      </c>
      <c r="K93" s="108">
        <f>COUNTIFS('Hallazgos Detectados'!$H$10:$H$10,'Estadistica de Defectos'!$B$93,'Hallazgos Detectados'!$I$10:$I$10,'Estadistica de Defectos'!K90)</f>
        <v>0</v>
      </c>
    </row>
    <row r="94" spans="2:11" ht="16.5" thickBot="1" x14ac:dyDescent="0.3">
      <c r="B94" s="107" t="s">
        <v>103</v>
      </c>
      <c r="C94" s="108">
        <f>COUNTIFS('Hallazgos Detectados'!$H$10:$H$292,'Estadistica de Defectos'!$B$94,'Hallazgos Detectados'!$I$10:$I$292,'Estadistica de Defectos'!C90)</f>
        <v>0</v>
      </c>
      <c r="D94" s="108">
        <f>COUNTIFS('Hallazgos Detectados'!$H$10:$H$10,'Estadistica de Defectos'!$B$94,'Hallazgos Detectados'!$I$10:$I$10,'Estadistica de Defectos'!D90)</f>
        <v>0</v>
      </c>
      <c r="E94" s="108">
        <f>COUNTIFS('Hallazgos Detectados'!$H$10:$H$10,'Estadistica de Defectos'!$B$94,'Hallazgos Detectados'!$I$10:$I$10,'Estadistica de Defectos'!E90)</f>
        <v>0</v>
      </c>
      <c r="F94" s="108">
        <f>COUNTIFS('Hallazgos Detectados'!$H$10:$H$10,'Estadistica de Defectos'!$B$94,'Hallazgos Detectados'!$I$10:$I$10,'Estadistica de Defectos'!F90)</f>
        <v>0</v>
      </c>
      <c r="G94" s="108">
        <f>COUNTIFS('Hallazgos Detectados'!$H$10:$H$10,'Estadistica de Defectos'!$B$94,'Hallazgos Detectados'!$I$10:$I$10,'Estadistica de Defectos'!G90)</f>
        <v>0</v>
      </c>
      <c r="H94" s="108">
        <f>COUNTIFS('Hallazgos Detectados'!$H$10:$H$10,'Estadistica de Defectos'!$B$94,'Hallazgos Detectados'!$I$10:$I$10,'Estadistica de Defectos'!H90)</f>
        <v>0</v>
      </c>
      <c r="I94" s="108">
        <f>COUNTIFS('Hallazgos Detectados'!$H$10:$H$10,'Estadistica de Defectos'!$B$94,'Hallazgos Detectados'!$I$10:$I$10,'Estadistica de Defectos'!I90)</f>
        <v>0</v>
      </c>
      <c r="J94" s="108">
        <f>COUNTIFS('Hallazgos Detectados'!$H$10:$H$10,'Estadistica de Defectos'!$B$94,'Hallazgos Detectados'!$I$10:$I$10,'Estadistica de Defectos'!J90)</f>
        <v>0</v>
      </c>
      <c r="K94" s="108">
        <f>COUNTIFS('Hallazgos Detectados'!$H$10:$H$10,'Estadistica de Defectos'!$B$94,'Hallazgos Detectados'!$I$10:$I$10,'Estadistica de Defectos'!K90)</f>
        <v>0</v>
      </c>
    </row>
    <row r="95" spans="2:11" ht="16.5" thickBot="1" x14ac:dyDescent="0.3">
      <c r="B95" s="107" t="s">
        <v>111</v>
      </c>
      <c r="C95" s="108">
        <f>COUNTIFS('Hallazgos Detectados'!$H$10:$H$292,'Estadistica de Defectos'!$B$95,'Hallazgos Detectados'!$I$10:$I$292,'Estadistica de Defectos'!C90)</f>
        <v>0</v>
      </c>
      <c r="D95" s="108">
        <f>COUNTIFS('Hallazgos Detectados'!$H$10:$H$10,'Estadistica de Defectos'!$B$95,'Hallazgos Detectados'!$I$10:$I$10,'Estadistica de Defectos'!D90)</f>
        <v>0</v>
      </c>
      <c r="E95" s="108">
        <f>COUNTIFS('Hallazgos Detectados'!$H$10:$H$10,'Estadistica de Defectos'!$B$95,'Hallazgos Detectados'!$I$10:$I$10,'Estadistica de Defectos'!E90)</f>
        <v>0</v>
      </c>
      <c r="F95" s="108">
        <f>COUNTIFS('Hallazgos Detectados'!$H$10:$H$10,'Estadistica de Defectos'!$B$95,'Hallazgos Detectados'!$I$10:$I$10,'Estadistica de Defectos'!F90)</f>
        <v>0</v>
      </c>
      <c r="G95" s="108">
        <f>COUNTIFS('Hallazgos Detectados'!$H$10:$H$10,'Estadistica de Defectos'!$B$95,'Hallazgos Detectados'!$I$10:$I$10,'Estadistica de Defectos'!G90)</f>
        <v>0</v>
      </c>
      <c r="H95" s="108">
        <f>COUNTIFS('Hallazgos Detectados'!$H$10:$H$10,'Estadistica de Defectos'!$B$95,'Hallazgos Detectados'!$I$10:$I$10,'Estadistica de Defectos'!H90)</f>
        <v>0</v>
      </c>
      <c r="I95" s="108">
        <f>COUNTIFS('Hallazgos Detectados'!$H$10:$H$10,'Estadistica de Defectos'!$B$95,'Hallazgos Detectados'!$I$10:$I$10,'Estadistica de Defectos'!I90)</f>
        <v>0</v>
      </c>
      <c r="J95" s="108">
        <f>COUNTIFS('Hallazgos Detectados'!$H$10:$H$10,'Estadistica de Defectos'!$B$95,'Hallazgos Detectados'!$I$10:$I$10,'Estadistica de Defectos'!J90)</f>
        <v>0</v>
      </c>
      <c r="K95" s="108">
        <f>COUNTIFS('Hallazgos Detectados'!$H$10:$H$10,'Estadistica de Defectos'!$B$95,'Hallazgos Detectados'!$I$10:$I$10,'Estadistica de Defectos'!K90)</f>
        <v>0</v>
      </c>
    </row>
    <row r="96" spans="2:11" ht="16.5" thickBot="1" x14ac:dyDescent="0.3">
      <c r="B96" s="107" t="s">
        <v>112</v>
      </c>
      <c r="C96" s="108">
        <f>COUNTIFS('Hallazgos Detectados'!$H$10:$H$292,'Estadistica de Defectos'!$B$96,'Hallazgos Detectados'!$I$10:$I$292,'Estadistica de Defectos'!C90)</f>
        <v>0</v>
      </c>
      <c r="D96" s="108">
        <f>COUNTIFS('Hallazgos Detectados'!$H$10:$H$10,'Estadistica de Defectos'!$B$96,'Hallazgos Detectados'!$I$10:$I$10,'Estadistica de Defectos'!D90)</f>
        <v>0</v>
      </c>
      <c r="E96" s="108">
        <f>COUNTIFS('Hallazgos Detectados'!$H$10:$H$10,'Estadistica de Defectos'!$B$96,'Hallazgos Detectados'!$I$10:$I$10,'Estadistica de Defectos'!E90)</f>
        <v>0</v>
      </c>
      <c r="F96" s="108">
        <f>COUNTIFS('Hallazgos Detectados'!$H$10:$H$10,'Estadistica de Defectos'!$B$96,'Hallazgos Detectados'!$I$10:$I$10,'Estadistica de Defectos'!F90)</f>
        <v>0</v>
      </c>
      <c r="G96" s="108">
        <f>COUNTIFS('Hallazgos Detectados'!$H$10:$H$10,'Estadistica de Defectos'!$B$96,'Hallazgos Detectados'!$I$10:$I$10,'Estadistica de Defectos'!G90)</f>
        <v>0</v>
      </c>
      <c r="H96" s="108">
        <f>COUNTIFS('Hallazgos Detectados'!$H$10:$H$10,'Estadistica de Defectos'!$B$96,'Hallazgos Detectados'!$I$10:$I$10,'Estadistica de Defectos'!H90)</f>
        <v>0</v>
      </c>
      <c r="I96" s="108">
        <f>COUNTIFS('Hallazgos Detectados'!$H$10:$H$10,'Estadistica de Defectos'!$B$96,'Hallazgos Detectados'!$I$10:$I$10,'Estadistica de Defectos'!I90)</f>
        <v>0</v>
      </c>
      <c r="J96" s="108">
        <f>COUNTIFS('Hallazgos Detectados'!$H$10:$H$10,'Estadistica de Defectos'!$B$96,'Hallazgos Detectados'!$I$10:$I$10,'Estadistica de Defectos'!J90)</f>
        <v>0</v>
      </c>
      <c r="K96" s="108">
        <f>COUNTIFS('Hallazgos Detectados'!$H$10:$H$10,'Estadistica de Defectos'!$B$96,'Hallazgos Detectados'!$I$10:$I$10,'Estadistica de Defectos'!K90)</f>
        <v>0</v>
      </c>
    </row>
    <row r="97" spans="2:11" s="4" customFormat="1" ht="16.5" thickBot="1" x14ac:dyDescent="0.3">
      <c r="B97" s="107" t="s">
        <v>125</v>
      </c>
      <c r="C97" s="108">
        <f>COUNTIFS('Hallazgos Detectados'!$H$10:$H$172,'Estadistica de Defectos'!$B$97,'Hallazgos Detectados'!$I$10:$I$172,'Estadistica de Defectos'!C90)</f>
        <v>0</v>
      </c>
      <c r="D97" s="108">
        <f>COUNTIFS('Hallazgos Detectados'!$H$10:$H$10,'Estadistica de Defectos'!$B$97,'Hallazgos Detectados'!$I$10:$I$10,'Estadistica de Defectos'!D90)</f>
        <v>0</v>
      </c>
      <c r="E97" s="108">
        <f>COUNTIFS('Hallazgos Detectados'!$H$10:$H$10,'Estadistica de Defectos'!$B$97,'Hallazgos Detectados'!$I$10:$I$10,'Estadistica de Defectos'!E90)</f>
        <v>0</v>
      </c>
      <c r="F97" s="108">
        <f>COUNTIFS('Hallazgos Detectados'!$H$10:$H$10,'Estadistica de Defectos'!$B$97,'Hallazgos Detectados'!$I$10:$I$10,'Estadistica de Defectos'!F90)</f>
        <v>0</v>
      </c>
      <c r="G97" s="108">
        <f>COUNTIFS('Hallazgos Detectados'!$H$10:$H$10,'Estadistica de Defectos'!$B$97,'Hallazgos Detectados'!$I$10:$I$10,'Estadistica de Defectos'!G90)</f>
        <v>0</v>
      </c>
      <c r="H97" s="108">
        <f>COUNTIFS('Hallazgos Detectados'!$H$10:$H$10,'Estadistica de Defectos'!$B$97,'Hallazgos Detectados'!$I$10:$I$10,'Estadistica de Defectos'!H90)</f>
        <v>0</v>
      </c>
      <c r="I97" s="108">
        <f>COUNTIFS('Hallazgos Detectados'!$H$10:$H$10,'Estadistica de Defectos'!$B$97,'Hallazgos Detectados'!$I$10:$I$10,'Estadistica de Defectos'!I90)</f>
        <v>0</v>
      </c>
      <c r="J97" s="108">
        <f>COUNTIFS('Hallazgos Detectados'!$H$10:$H$10,'Estadistica de Defectos'!$B$97,'Hallazgos Detectados'!$I$10:$I$10,'Estadistica de Defectos'!J90)</f>
        <v>0</v>
      </c>
      <c r="K97" s="108">
        <f>COUNTIFS('Hallazgos Detectados'!$H$10:$H$10,'Estadistica de Defectos'!$B$97,'Hallazgos Detectados'!$I$10:$I$10,'Estadistica de Defectos'!K90)</f>
        <v>0</v>
      </c>
    </row>
    <row r="98" spans="2:11" x14ac:dyDescent="0.25">
      <c r="B98" s="4"/>
      <c r="C98" s="4"/>
      <c r="D98" s="4"/>
      <c r="F98" s="4"/>
    </row>
    <row r="99" spans="2:11" x14ac:dyDescent="0.25">
      <c r="B99" s="4"/>
      <c r="C99" s="4"/>
      <c r="D99" s="4"/>
      <c r="F99" s="4"/>
    </row>
    <row r="100" spans="2:11" x14ac:dyDescent="0.25">
      <c r="B100" s="4"/>
      <c r="C100" s="4"/>
      <c r="D100" s="4"/>
      <c r="F100" s="4"/>
    </row>
  </sheetData>
  <mergeCells count="2">
    <mergeCell ref="B89:B90"/>
    <mergeCell ref="C89:K8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52"/>
  <sheetViews>
    <sheetView topLeftCell="A10" zoomScale="85" zoomScaleNormal="85" zoomScalePageLayoutView="85" workbookViewId="0">
      <selection activeCell="B36" sqref="B36"/>
    </sheetView>
  </sheetViews>
  <sheetFormatPr baseColWidth="10" defaultColWidth="11.42578125" defaultRowHeight="15.75" x14ac:dyDescent="0.3"/>
  <cols>
    <col min="1" max="1" width="32.140625" style="29" bestFit="1" customWidth="1"/>
    <col min="2" max="2" width="77.85546875" style="29" customWidth="1"/>
    <col min="3" max="16384" width="11.42578125" style="29"/>
  </cols>
  <sheetData>
    <row r="1" spans="1:7" x14ac:dyDescent="0.3">
      <c r="G1" s="80"/>
    </row>
    <row r="2" spans="1:7" ht="18" thickBot="1" x14ac:dyDescent="0.4">
      <c r="A2" s="30" t="s">
        <v>11</v>
      </c>
      <c r="B2" s="31" t="s">
        <v>49</v>
      </c>
    </row>
    <row r="3" spans="1:7" ht="156" thickBot="1" x14ac:dyDescent="0.35">
      <c r="A3" s="32" t="s">
        <v>32</v>
      </c>
      <c r="B3" s="33" t="s">
        <v>50</v>
      </c>
    </row>
    <row r="4" spans="1:7" ht="121.5" thickBot="1" x14ac:dyDescent="0.4">
      <c r="A4" s="32" t="s">
        <v>21</v>
      </c>
      <c r="B4" s="34" t="s">
        <v>51</v>
      </c>
    </row>
    <row r="5" spans="1:7" ht="87" thickBot="1" x14ac:dyDescent="0.4">
      <c r="A5" s="32" t="s">
        <v>33</v>
      </c>
      <c r="B5" s="34" t="s">
        <v>52</v>
      </c>
    </row>
    <row r="6" spans="1:7" ht="120.75" x14ac:dyDescent="0.35">
      <c r="A6" s="35" t="s">
        <v>24</v>
      </c>
      <c r="B6" s="36" t="s">
        <v>53</v>
      </c>
    </row>
    <row r="7" spans="1:7" ht="16.5" thickBot="1" x14ac:dyDescent="0.35"/>
    <row r="8" spans="1:7" ht="18" thickBot="1" x14ac:dyDescent="0.35">
      <c r="A8" s="37" t="s">
        <v>35</v>
      </c>
      <c r="B8" s="38" t="s">
        <v>49</v>
      </c>
    </row>
    <row r="9" spans="1:7" ht="52.5" thickBot="1" x14ac:dyDescent="0.35">
      <c r="A9" s="39" t="s">
        <v>37</v>
      </c>
      <c r="B9" s="40" t="s">
        <v>54</v>
      </c>
    </row>
    <row r="10" spans="1:7" ht="18" thickBot="1" x14ac:dyDescent="0.35">
      <c r="A10" s="41" t="s">
        <v>119</v>
      </c>
      <c r="B10" s="42" t="s">
        <v>55</v>
      </c>
    </row>
    <row r="11" spans="1:7" ht="18" thickBot="1" x14ac:dyDescent="0.35">
      <c r="A11" s="114" t="s">
        <v>99</v>
      </c>
      <c r="B11" s="42" t="s">
        <v>120</v>
      </c>
    </row>
    <row r="12" spans="1:7" ht="18" thickBot="1" x14ac:dyDescent="0.35">
      <c r="A12" s="43" t="s">
        <v>28</v>
      </c>
      <c r="B12" s="42" t="s">
        <v>56</v>
      </c>
    </row>
    <row r="13" spans="1:7" ht="35.25" thickBot="1" x14ac:dyDescent="0.35">
      <c r="A13" s="44" t="s">
        <v>22</v>
      </c>
      <c r="B13" s="40" t="s">
        <v>57</v>
      </c>
    </row>
    <row r="14" spans="1:7" ht="18" thickBot="1" x14ac:dyDescent="0.35">
      <c r="A14" s="45" t="s">
        <v>27</v>
      </c>
      <c r="B14" s="40" t="s">
        <v>58</v>
      </c>
    </row>
    <row r="15" spans="1:7" ht="52.5" thickBot="1" x14ac:dyDescent="0.35">
      <c r="A15" s="46" t="s">
        <v>38</v>
      </c>
      <c r="B15" s="47" t="s">
        <v>59</v>
      </c>
    </row>
    <row r="16" spans="1:7" ht="18" thickBot="1" x14ac:dyDescent="0.35">
      <c r="A16" s="48" t="s">
        <v>39</v>
      </c>
      <c r="B16" s="42" t="s">
        <v>60</v>
      </c>
    </row>
    <row r="17" spans="1:2" ht="18" thickBot="1" x14ac:dyDescent="0.35">
      <c r="A17" s="49" t="s">
        <v>40</v>
      </c>
      <c r="B17" s="42" t="s">
        <v>61</v>
      </c>
    </row>
    <row r="18" spans="1:2" ht="18" thickBot="1" x14ac:dyDescent="0.35">
      <c r="A18" s="50" t="s">
        <v>41</v>
      </c>
      <c r="B18" s="42" t="s">
        <v>62</v>
      </c>
    </row>
    <row r="19" spans="1:2" ht="35.25" thickBot="1" x14ac:dyDescent="0.35">
      <c r="A19" s="51" t="s">
        <v>42</v>
      </c>
      <c r="B19" s="42" t="s">
        <v>63</v>
      </c>
    </row>
    <row r="20" spans="1:2" ht="18" thickBot="1" x14ac:dyDescent="0.35">
      <c r="A20" s="52" t="s">
        <v>121</v>
      </c>
      <c r="B20" s="42" t="s">
        <v>122</v>
      </c>
    </row>
    <row r="21" spans="1:2" ht="52.5" thickBot="1" x14ac:dyDescent="0.35">
      <c r="A21" s="53" t="s">
        <v>64</v>
      </c>
      <c r="B21" s="40" t="s">
        <v>65</v>
      </c>
    </row>
    <row r="22" spans="1:2" ht="35.25" thickBot="1" x14ac:dyDescent="0.35">
      <c r="A22" s="115" t="s">
        <v>113</v>
      </c>
      <c r="B22" s="40" t="s">
        <v>123</v>
      </c>
    </row>
    <row r="23" spans="1:2" ht="35.25" thickBot="1" x14ac:dyDescent="0.35">
      <c r="A23" s="54" t="s">
        <v>44</v>
      </c>
      <c r="B23" s="40" t="s">
        <v>66</v>
      </c>
    </row>
    <row r="24" spans="1:2" ht="17.25" x14ac:dyDescent="0.3">
      <c r="A24" s="55"/>
      <c r="B24" s="56"/>
    </row>
    <row r="25" spans="1:2" ht="16.5" thickBot="1" x14ac:dyDescent="0.35"/>
    <row r="26" spans="1:2" ht="18" thickBot="1" x14ac:dyDescent="0.35">
      <c r="A26" s="57" t="s">
        <v>10</v>
      </c>
      <c r="B26" s="58" t="s">
        <v>49</v>
      </c>
    </row>
    <row r="27" spans="1:2" ht="18" thickBot="1" x14ac:dyDescent="0.35">
      <c r="A27" s="59" t="s">
        <v>1</v>
      </c>
      <c r="B27" s="42" t="s">
        <v>67</v>
      </c>
    </row>
    <row r="28" spans="1:2" ht="18" thickBot="1" x14ac:dyDescent="0.35">
      <c r="A28" s="59" t="s">
        <v>0</v>
      </c>
      <c r="B28" s="42" t="s">
        <v>68</v>
      </c>
    </row>
    <row r="29" spans="1:2" ht="18" thickBot="1" x14ac:dyDescent="0.35">
      <c r="A29" s="59" t="s">
        <v>2</v>
      </c>
      <c r="B29" s="42" t="s">
        <v>69</v>
      </c>
    </row>
    <row r="32" spans="1:2" ht="16.5" thickBot="1" x14ac:dyDescent="0.35"/>
    <row r="33" spans="1:2" ht="17.25" x14ac:dyDescent="0.3">
      <c r="A33" s="37" t="s">
        <v>9</v>
      </c>
      <c r="B33" s="38" t="s">
        <v>49</v>
      </c>
    </row>
    <row r="34" spans="1:2" ht="18" thickBot="1" x14ac:dyDescent="0.35">
      <c r="A34" s="60" t="s">
        <v>23</v>
      </c>
      <c r="B34" s="42" t="s">
        <v>70</v>
      </c>
    </row>
    <row r="35" spans="1:2" ht="35.25" thickBot="1" x14ac:dyDescent="0.35">
      <c r="A35" s="61" t="s">
        <v>45</v>
      </c>
      <c r="B35" s="42" t="s">
        <v>71</v>
      </c>
    </row>
    <row r="36" spans="1:2" ht="35.25" thickBot="1" x14ac:dyDescent="0.35">
      <c r="A36" s="60" t="s">
        <v>20</v>
      </c>
      <c r="B36" s="42" t="s">
        <v>72</v>
      </c>
    </row>
    <row r="37" spans="1:2" ht="18" thickBot="1" x14ac:dyDescent="0.35">
      <c r="A37" s="60" t="s">
        <v>46</v>
      </c>
      <c r="B37" s="42" t="s">
        <v>73</v>
      </c>
    </row>
    <row r="38" spans="1:2" ht="18" thickBot="1" x14ac:dyDescent="0.35">
      <c r="A38" s="60" t="s">
        <v>47</v>
      </c>
      <c r="B38" s="42" t="s">
        <v>74</v>
      </c>
    </row>
    <row r="39" spans="1:2" ht="35.25" thickBot="1" x14ac:dyDescent="0.35">
      <c r="A39" s="60" t="s">
        <v>48</v>
      </c>
      <c r="B39" s="42" t="s">
        <v>75</v>
      </c>
    </row>
    <row r="40" spans="1:2" ht="18" thickBot="1" x14ac:dyDescent="0.35">
      <c r="A40" s="60" t="s">
        <v>25</v>
      </c>
      <c r="B40" s="42" t="s">
        <v>76</v>
      </c>
    </row>
    <row r="41" spans="1:2" ht="52.5" thickBot="1" x14ac:dyDescent="0.35">
      <c r="A41" s="60" t="s">
        <v>26</v>
      </c>
      <c r="B41" s="42" t="s">
        <v>77</v>
      </c>
    </row>
    <row r="42" spans="1:2" ht="16.5" thickBot="1" x14ac:dyDescent="0.35"/>
    <row r="43" spans="1:2" ht="18" thickBot="1" x14ac:dyDescent="0.35">
      <c r="A43" s="37" t="s">
        <v>8</v>
      </c>
    </row>
    <row r="44" spans="1:2" ht="18" thickBot="1" x14ac:dyDescent="0.35">
      <c r="A44" s="62" t="s">
        <v>78</v>
      </c>
    </row>
    <row r="45" spans="1:2" ht="18" thickBot="1" x14ac:dyDescent="0.35">
      <c r="A45" s="62" t="s">
        <v>79</v>
      </c>
    </row>
    <row r="46" spans="1:2" ht="18" thickBot="1" x14ac:dyDescent="0.35">
      <c r="A46" s="62" t="s">
        <v>80</v>
      </c>
    </row>
    <row r="47" spans="1:2" ht="18" thickBot="1" x14ac:dyDescent="0.35">
      <c r="A47" s="63" t="s">
        <v>81</v>
      </c>
    </row>
    <row r="48" spans="1:2" ht="18" thickBot="1" x14ac:dyDescent="0.35">
      <c r="A48" s="63" t="s">
        <v>82</v>
      </c>
    </row>
    <row r="49" spans="1:1" ht="18" thickBot="1" x14ac:dyDescent="0.35">
      <c r="A49" s="63" t="s">
        <v>83</v>
      </c>
    </row>
    <row r="50" spans="1:1" ht="18" thickBot="1" x14ac:dyDescent="0.35">
      <c r="A50" s="63" t="s">
        <v>84</v>
      </c>
    </row>
    <row r="51" spans="1:1" ht="18" thickBot="1" x14ac:dyDescent="0.35">
      <c r="A51" s="63" t="s">
        <v>85</v>
      </c>
    </row>
    <row r="52" spans="1:1" ht="18" thickBot="1" x14ac:dyDescent="0.35">
      <c r="A52" s="63" t="s">
        <v>86</v>
      </c>
    </row>
  </sheetData>
  <pageMargins left="0.7" right="0.7" top="0.75" bottom="0.75" header="0.3" footer="0.3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F2F0C204B944C88198B3FCDE36D43" ma:contentTypeVersion="0" ma:contentTypeDescription="Create a new document." ma:contentTypeScope="" ma:versionID="f2016ff3daf6f600ecb78a01135ad81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66CB526-D792-45A6-ACC9-4CD32DDE68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231AD1-529D-405D-A036-EC0CE0D476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9D2A43-3F9C-448B-8083-D75BCE046F97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Hallazgos Detectados</vt:lpstr>
      <vt:lpstr>Versiones</vt:lpstr>
      <vt:lpstr>Estadistica de Defectos</vt:lpstr>
      <vt:lpstr>Catálogos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MX-IT-DES-DPY-CES-DefectReport-PMO-SM01_V4.0</dc:title>
  <dc:creator>Nancy Socorro ROJAS ROJAS</dc:creator>
  <cp:lastModifiedBy>Jesus Manuel NAVA SANCHEZ</cp:lastModifiedBy>
  <dcterms:created xsi:type="dcterms:W3CDTF">2015-07-21T16:18:02Z</dcterms:created>
  <dcterms:modified xsi:type="dcterms:W3CDTF">2019-04-24T15:50:53Z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0x010100624F2F0C204B944C88198B3FCDE36D43</vt:lpwstr>
  </property>
</Properties>
</file>