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hl\prep\NP\"/>
    </mc:Choice>
  </mc:AlternateContent>
  <xr:revisionPtr revIDLastSave="0" documentId="13_ncr:1_{16A31F07-9262-4EE7-B85D-C08EFC173341}" xr6:coauthVersionLast="47" xr6:coauthVersionMax="47" xr10:uidLastSave="{00000000-0000-0000-0000-000000000000}"/>
  <bookViews>
    <workbookView xWindow="-103" yWindow="-103" windowWidth="22149" windowHeight="13200" activeTab="1" xr2:uid="{52A1D2F8-8CF6-4D1A-ABD5-04BAA26072B9}"/>
  </bookViews>
  <sheets>
    <sheet name="Hoja1" sheetId="1" r:id="rId1"/>
    <sheet name="Hoja2" sheetId="2" r:id="rId2"/>
    <sheet name="Hoja3" sheetId="3" r:id="rId3"/>
  </sheets>
  <definedNames>
    <definedName name="_xlnm._FilterDatabase" localSheetId="2" hidden="1">Hoja3!$A$1:$K$58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2" l="1"/>
  <c r="I19" i="2"/>
  <c r="I20" i="2"/>
  <c r="I21" i="2"/>
  <c r="I22" i="2"/>
  <c r="I23" i="2"/>
  <c r="I24" i="2"/>
  <c r="I25" i="2"/>
  <c r="I31" i="2"/>
  <c r="I32" i="2"/>
  <c r="I33" i="2"/>
  <c r="I34" i="2"/>
  <c r="I35" i="2"/>
  <c r="I36" i="2"/>
  <c r="I41" i="2"/>
  <c r="I42" i="2"/>
  <c r="I43" i="2"/>
  <c r="I44" i="2"/>
  <c r="I45" i="2"/>
  <c r="I46" i="2"/>
  <c r="I47" i="2"/>
  <c r="I49" i="2"/>
  <c r="I50" i="2"/>
  <c r="I51" i="2"/>
  <c r="I52" i="2"/>
  <c r="I53" i="2"/>
  <c r="I8" i="2"/>
  <c r="I9" i="2"/>
  <c r="I10" i="2"/>
  <c r="I11" i="2"/>
  <c r="I12" i="2"/>
  <c r="I13" i="2"/>
  <c r="I14" i="2"/>
  <c r="H49" i="3"/>
  <c r="H43" i="3"/>
  <c r="H41" i="3"/>
  <c r="H35" i="3"/>
  <c r="H29" i="3"/>
  <c r="H15" i="3"/>
  <c r="K3" i="3"/>
  <c r="K4" i="3"/>
  <c r="K5" i="3"/>
  <c r="K6" i="3"/>
  <c r="K7" i="3"/>
  <c r="K8" i="3"/>
  <c r="K9" i="3"/>
  <c r="K10" i="3"/>
  <c r="K11" i="3"/>
  <c r="K12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2" i="3"/>
  <c r="K53" i="3"/>
  <c r="K54" i="3"/>
  <c r="K55" i="3"/>
  <c r="K56" i="3"/>
  <c r="K57" i="3"/>
  <c r="K58" i="3"/>
  <c r="J4" i="3" l="1"/>
  <c r="H4" i="3" s="1"/>
  <c r="J5" i="3"/>
  <c r="H5" i="3" s="1"/>
  <c r="J6" i="3"/>
  <c r="H6" i="3" s="1"/>
  <c r="J7" i="3"/>
  <c r="H7" i="3" s="1"/>
  <c r="J8" i="3"/>
  <c r="H8" i="3" s="1"/>
  <c r="J9" i="3"/>
  <c r="H9" i="3" s="1"/>
  <c r="J10" i="3"/>
  <c r="H10" i="3" s="1"/>
  <c r="J11" i="3"/>
  <c r="H11" i="3" s="1"/>
  <c r="J12" i="3"/>
  <c r="H12" i="3" s="1"/>
  <c r="J14" i="3"/>
  <c r="H14" i="3" s="1"/>
  <c r="J15" i="3"/>
  <c r="J16" i="3"/>
  <c r="H16" i="3" s="1"/>
  <c r="J17" i="3"/>
  <c r="H17" i="3" s="1"/>
  <c r="J18" i="3"/>
  <c r="H18" i="3" s="1"/>
  <c r="J19" i="3"/>
  <c r="H19" i="3" s="1"/>
  <c r="J20" i="3"/>
  <c r="H20" i="3" s="1"/>
  <c r="J21" i="3"/>
  <c r="H21" i="3" s="1"/>
  <c r="J22" i="3"/>
  <c r="H22" i="3" s="1"/>
  <c r="J23" i="3"/>
  <c r="H23" i="3" s="1"/>
  <c r="J24" i="3"/>
  <c r="H24" i="3" s="1"/>
  <c r="J25" i="3"/>
  <c r="H25" i="3" s="1"/>
  <c r="J26" i="3"/>
  <c r="H26" i="3" s="1"/>
  <c r="J28" i="3"/>
  <c r="H28" i="3" s="1"/>
  <c r="J29" i="3"/>
  <c r="J30" i="3"/>
  <c r="H30" i="3" s="1"/>
  <c r="J31" i="3"/>
  <c r="H31" i="3" s="1"/>
  <c r="J32" i="3"/>
  <c r="H32" i="3" s="1"/>
  <c r="J33" i="3"/>
  <c r="H33" i="3" s="1"/>
  <c r="J34" i="3"/>
  <c r="H34" i="3" s="1"/>
  <c r="J35" i="3"/>
  <c r="J36" i="3"/>
  <c r="H36" i="3" s="1"/>
  <c r="J37" i="3"/>
  <c r="H37" i="3" s="1"/>
  <c r="J38" i="3"/>
  <c r="H38" i="3" s="1"/>
  <c r="J39" i="3"/>
  <c r="H39" i="3" s="1"/>
  <c r="J40" i="3"/>
  <c r="H40" i="3" s="1"/>
  <c r="J41" i="3"/>
  <c r="J42" i="3"/>
  <c r="H42" i="3" s="1"/>
  <c r="J43" i="3"/>
  <c r="J44" i="3"/>
  <c r="H44" i="3" s="1"/>
  <c r="J45" i="3"/>
  <c r="H45" i="3" s="1"/>
  <c r="J46" i="3"/>
  <c r="H46" i="3" s="1"/>
  <c r="J47" i="3"/>
  <c r="H47" i="3" s="1"/>
  <c r="J48" i="3"/>
  <c r="H48" i="3" s="1"/>
  <c r="J49" i="3"/>
  <c r="J50" i="3"/>
  <c r="H50" i="3" s="1"/>
  <c r="J52" i="3"/>
  <c r="H52" i="3" s="1"/>
  <c r="J53" i="3"/>
  <c r="H53" i="3" s="1"/>
  <c r="J54" i="3"/>
  <c r="J55" i="3"/>
  <c r="H55" i="3" s="1"/>
  <c r="J56" i="3"/>
  <c r="H56" i="3" s="1"/>
  <c r="J57" i="3"/>
  <c r="H57" i="3" s="1"/>
  <c r="J58" i="3"/>
  <c r="H58" i="3" s="1"/>
  <c r="J3" i="3"/>
  <c r="H3" i="3" s="1"/>
  <c r="I3" i="2"/>
  <c r="J2" i="3"/>
  <c r="K2" i="3"/>
  <c r="H2" i="3" l="1"/>
</calcChain>
</file>

<file path=xl/sharedStrings.xml><?xml version="1.0" encoding="utf-8"?>
<sst xmlns="http://schemas.openxmlformats.org/spreadsheetml/2006/main" count="389" uniqueCount="70">
  <si>
    <t>Arica</t>
  </si>
  <si>
    <t>Aceite</t>
  </si>
  <si>
    <t xml:space="preserve">Harina </t>
  </si>
  <si>
    <t xml:space="preserve">Algas </t>
  </si>
  <si>
    <t>Iquique</t>
  </si>
  <si>
    <t>Antofagasta</t>
  </si>
  <si>
    <t>Mejillones</t>
  </si>
  <si>
    <t>Taltal</t>
  </si>
  <si>
    <t xml:space="preserve">Tocopilla </t>
  </si>
  <si>
    <t>Caldera</t>
  </si>
  <si>
    <t>Huasco</t>
  </si>
  <si>
    <t>Coquimbo</t>
  </si>
  <si>
    <t xml:space="preserve">Quintero </t>
  </si>
  <si>
    <t>Valparaiso</t>
  </si>
  <si>
    <t>Pichilemu</t>
  </si>
  <si>
    <t>Constitución</t>
  </si>
  <si>
    <t>Pullehue</t>
  </si>
  <si>
    <t>Chillan</t>
  </si>
  <si>
    <t>Coronel</t>
  </si>
  <si>
    <t>Lebu</t>
  </si>
  <si>
    <t>Talcahuano</t>
  </si>
  <si>
    <t>Tome</t>
  </si>
  <si>
    <t>Corral</t>
  </si>
  <si>
    <t>Valdivia</t>
  </si>
  <si>
    <t>Ancud</t>
  </si>
  <si>
    <t>Calbuco</t>
  </si>
  <si>
    <t>Castro</t>
  </si>
  <si>
    <t>Puerto Montt</t>
  </si>
  <si>
    <t>Quellon</t>
  </si>
  <si>
    <t>Maullin</t>
  </si>
  <si>
    <t>Aysen</t>
  </si>
  <si>
    <t>Guaitecas</t>
  </si>
  <si>
    <t>Punta Arenas</t>
  </si>
  <si>
    <t xml:space="preserve">Porvenir </t>
  </si>
  <si>
    <t>Comuna</t>
  </si>
  <si>
    <t>year</t>
  </si>
  <si>
    <t xml:space="preserve">Especie </t>
  </si>
  <si>
    <t xml:space="preserve">Talla </t>
  </si>
  <si>
    <t>Cuota</t>
  </si>
  <si>
    <t>Veda</t>
  </si>
  <si>
    <t>Estado</t>
  </si>
  <si>
    <t>% en la formula</t>
  </si>
  <si>
    <t>Luga Roja</t>
  </si>
  <si>
    <t>Norte</t>
  </si>
  <si>
    <t>Centro</t>
  </si>
  <si>
    <t>Centro y Sur</t>
  </si>
  <si>
    <t>Sur</t>
  </si>
  <si>
    <t>Austral</t>
  </si>
  <si>
    <t>Subexplotada</t>
  </si>
  <si>
    <t>Plena explotación</t>
  </si>
  <si>
    <t>Sobreexplotado</t>
  </si>
  <si>
    <t>Agotado</t>
  </si>
  <si>
    <t>Algas Pardas</t>
  </si>
  <si>
    <t>Año</t>
  </si>
  <si>
    <t>PM</t>
  </si>
  <si>
    <t>Harina</t>
  </si>
  <si>
    <t>Algas</t>
  </si>
  <si>
    <t>Pendiente</t>
  </si>
  <si>
    <t>Intersección</t>
  </si>
  <si>
    <t>Chanaral</t>
  </si>
  <si>
    <t xml:space="preserve">Los vilos </t>
  </si>
  <si>
    <t>San antonio</t>
  </si>
  <si>
    <t>Saavedra</t>
  </si>
  <si>
    <t>Natales</t>
  </si>
  <si>
    <t>Cabo de Hornos</t>
  </si>
  <si>
    <t>Constitucion</t>
  </si>
  <si>
    <t>producto</t>
  </si>
  <si>
    <t>Total</t>
  </si>
  <si>
    <t>EJEMPLO  MAX SOSTENIBLE</t>
  </si>
  <si>
    <t>Macrozona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</si>
</sst>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2" xfId="0" applyFill="1" applyBorder="1"/>
    <xf numFmtId="0" fontId="0" fillId="2" borderId="5" xfId="0" applyFill="1" applyBorder="1"/>
    <xf numFmtId="0" fontId="0" fillId="0" borderId="8" xfId="0" applyBorder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9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59FF-BDF8-496C-95DA-FAF77BCE0D35}">
  <dimension ref="A1:E161"/>
  <sheetViews>
    <sheetView zoomScale="110" zoomScaleNormal="110" workbookViewId="0">
      <pane ySplit="1" topLeftCell="A5" activePane="bottomLeft" state="frozen"/>
      <selection pane="bottomLeft" activeCell="A2" sqref="A2:A41"/>
    </sheetView>
  </sheetViews>
  <sheetFormatPr baseColWidth="10" defaultRowHeight="14.6" x14ac:dyDescent="0.4"/>
  <sheetData>
    <row r="1" spans="1:5" x14ac:dyDescent="0.4">
      <c r="A1" s="1" t="s">
        <v>34</v>
      </c>
      <c r="B1" s="1" t="s">
        <v>35</v>
      </c>
      <c r="C1" s="1" t="s">
        <v>2</v>
      </c>
      <c r="D1" s="1" t="s">
        <v>1</v>
      </c>
      <c r="E1" s="1" t="s">
        <v>3</v>
      </c>
    </row>
    <row r="2" spans="1:5" x14ac:dyDescent="0.4">
      <c r="A2" t="s">
        <v>0</v>
      </c>
      <c r="B2">
        <v>2018</v>
      </c>
      <c r="C2">
        <v>38756</v>
      </c>
      <c r="D2">
        <v>1017</v>
      </c>
      <c r="E2">
        <v>381</v>
      </c>
    </row>
    <row r="3" spans="1:5" x14ac:dyDescent="0.4">
      <c r="A3" t="s">
        <v>4</v>
      </c>
      <c r="B3">
        <v>2018</v>
      </c>
      <c r="C3">
        <v>89240</v>
      </c>
      <c r="D3">
        <v>8176</v>
      </c>
      <c r="E3">
        <v>26292</v>
      </c>
    </row>
    <row r="4" spans="1:5" x14ac:dyDescent="0.4">
      <c r="A4" t="s">
        <v>5</v>
      </c>
      <c r="B4">
        <v>2018</v>
      </c>
      <c r="E4">
        <v>9647</v>
      </c>
    </row>
    <row r="5" spans="1:5" x14ac:dyDescent="0.4">
      <c r="A5" t="s">
        <v>6</v>
      </c>
      <c r="B5">
        <v>2018</v>
      </c>
      <c r="C5">
        <v>41512</v>
      </c>
      <c r="D5">
        <v>4379</v>
      </c>
      <c r="E5">
        <v>3904</v>
      </c>
    </row>
    <row r="6" spans="1:5" x14ac:dyDescent="0.4">
      <c r="A6" t="s">
        <v>7</v>
      </c>
      <c r="B6">
        <v>2018</v>
      </c>
      <c r="E6">
        <v>32024</v>
      </c>
    </row>
    <row r="7" spans="1:5" x14ac:dyDescent="0.4">
      <c r="A7" t="s">
        <v>8</v>
      </c>
      <c r="B7">
        <v>2018</v>
      </c>
      <c r="E7">
        <v>1505</v>
      </c>
    </row>
    <row r="8" spans="1:5" x14ac:dyDescent="0.4">
      <c r="A8" t="s">
        <v>9</v>
      </c>
      <c r="B8">
        <v>2018</v>
      </c>
      <c r="C8">
        <v>9798</v>
      </c>
      <c r="D8">
        <v>1264</v>
      </c>
      <c r="E8">
        <v>12167</v>
      </c>
    </row>
    <row r="9" spans="1:5" x14ac:dyDescent="0.4">
      <c r="A9" t="s">
        <v>59</v>
      </c>
      <c r="B9">
        <v>2018</v>
      </c>
      <c r="E9">
        <v>27837</v>
      </c>
    </row>
    <row r="10" spans="1:5" x14ac:dyDescent="0.4">
      <c r="A10" t="s">
        <v>10</v>
      </c>
      <c r="B10">
        <v>2018</v>
      </c>
      <c r="E10">
        <v>57144</v>
      </c>
    </row>
    <row r="11" spans="1:5" x14ac:dyDescent="0.4">
      <c r="A11" t="s">
        <v>11</v>
      </c>
      <c r="B11">
        <v>2018</v>
      </c>
      <c r="C11">
        <v>3574</v>
      </c>
      <c r="D11">
        <v>363</v>
      </c>
      <c r="E11">
        <v>47774</v>
      </c>
    </row>
    <row r="12" spans="1:5" x14ac:dyDescent="0.4">
      <c r="A12" t="s">
        <v>60</v>
      </c>
      <c r="B12">
        <v>2018</v>
      </c>
      <c r="E12">
        <v>5609</v>
      </c>
    </row>
    <row r="13" spans="1:5" x14ac:dyDescent="0.4">
      <c r="A13" t="s">
        <v>11</v>
      </c>
      <c r="B13">
        <v>2018</v>
      </c>
      <c r="E13">
        <v>930</v>
      </c>
    </row>
    <row r="14" spans="1:5" x14ac:dyDescent="0.4">
      <c r="A14" t="s">
        <v>12</v>
      </c>
      <c r="B14">
        <v>2018</v>
      </c>
      <c r="E14">
        <v>20801</v>
      </c>
    </row>
    <row r="15" spans="1:5" x14ac:dyDescent="0.4">
      <c r="A15" t="s">
        <v>13</v>
      </c>
      <c r="B15">
        <v>2018</v>
      </c>
      <c r="E15">
        <v>516</v>
      </c>
    </row>
    <row r="16" spans="1:5" x14ac:dyDescent="0.4">
      <c r="A16" t="s">
        <v>61</v>
      </c>
      <c r="B16">
        <v>2018</v>
      </c>
      <c r="C16">
        <v>1684</v>
      </c>
      <c r="D16">
        <v>371</v>
      </c>
      <c r="E16">
        <v>709</v>
      </c>
    </row>
    <row r="17" spans="1:5" x14ac:dyDescent="0.4">
      <c r="A17" t="s">
        <v>14</v>
      </c>
      <c r="B17">
        <v>2018</v>
      </c>
      <c r="E17">
        <v>748</v>
      </c>
    </row>
    <row r="18" spans="1:5" x14ac:dyDescent="0.4">
      <c r="A18" t="s">
        <v>15</v>
      </c>
      <c r="B18">
        <v>2018</v>
      </c>
      <c r="E18">
        <v>5750</v>
      </c>
    </row>
    <row r="19" spans="1:5" x14ac:dyDescent="0.4">
      <c r="A19" t="s">
        <v>16</v>
      </c>
      <c r="B19">
        <v>2018</v>
      </c>
    </row>
    <row r="20" spans="1:5" x14ac:dyDescent="0.4">
      <c r="A20" t="s">
        <v>17</v>
      </c>
      <c r="B20">
        <v>2018</v>
      </c>
      <c r="E20">
        <v>8176</v>
      </c>
    </row>
    <row r="21" spans="1:5" x14ac:dyDescent="0.4">
      <c r="A21" t="s">
        <v>18</v>
      </c>
      <c r="B21">
        <v>2018</v>
      </c>
      <c r="C21">
        <v>96249</v>
      </c>
      <c r="D21">
        <v>29504</v>
      </c>
      <c r="E21">
        <v>20422</v>
      </c>
    </row>
    <row r="22" spans="1:5" x14ac:dyDescent="0.4">
      <c r="A22" t="s">
        <v>19</v>
      </c>
      <c r="B22">
        <v>2018</v>
      </c>
      <c r="E22">
        <v>4</v>
      </c>
    </row>
    <row r="23" spans="1:5" x14ac:dyDescent="0.4">
      <c r="A23" t="s">
        <v>20</v>
      </c>
      <c r="B23">
        <v>2018</v>
      </c>
      <c r="C23">
        <v>13140</v>
      </c>
      <c r="D23">
        <v>4153</v>
      </c>
    </row>
    <row r="24" spans="1:5" x14ac:dyDescent="0.4">
      <c r="A24" t="s">
        <v>20</v>
      </c>
      <c r="B24">
        <v>2018</v>
      </c>
      <c r="C24">
        <v>12873</v>
      </c>
      <c r="D24">
        <v>4872</v>
      </c>
      <c r="E24">
        <v>24797</v>
      </c>
    </row>
    <row r="25" spans="1:5" x14ac:dyDescent="0.4">
      <c r="A25" t="s">
        <v>21</v>
      </c>
      <c r="B25">
        <v>2018</v>
      </c>
    </row>
    <row r="26" spans="1:5" x14ac:dyDescent="0.4">
      <c r="A26" t="s">
        <v>62</v>
      </c>
      <c r="B26">
        <v>2018</v>
      </c>
    </row>
    <row r="27" spans="1:5" x14ac:dyDescent="0.4">
      <c r="A27" t="s">
        <v>22</v>
      </c>
      <c r="B27">
        <v>2018</v>
      </c>
    </row>
    <row r="28" spans="1:5" x14ac:dyDescent="0.4">
      <c r="A28" t="s">
        <v>23</v>
      </c>
      <c r="B28">
        <v>2018</v>
      </c>
      <c r="C28">
        <v>51375</v>
      </c>
      <c r="E28">
        <v>19</v>
      </c>
    </row>
    <row r="29" spans="1:5" x14ac:dyDescent="0.4">
      <c r="A29" t="s">
        <v>24</v>
      </c>
      <c r="B29">
        <v>2018</v>
      </c>
      <c r="E29">
        <v>8243</v>
      </c>
    </row>
    <row r="30" spans="1:5" x14ac:dyDescent="0.4">
      <c r="A30" t="s">
        <v>25</v>
      </c>
      <c r="B30">
        <v>2018</v>
      </c>
      <c r="C30">
        <v>421</v>
      </c>
    </row>
    <row r="31" spans="1:5" x14ac:dyDescent="0.4">
      <c r="A31" t="s">
        <v>26</v>
      </c>
      <c r="B31">
        <v>2018</v>
      </c>
      <c r="C31">
        <v>530</v>
      </c>
      <c r="D31">
        <v>373</v>
      </c>
    </row>
    <row r="32" spans="1:5" x14ac:dyDescent="0.4">
      <c r="A32" t="s">
        <v>27</v>
      </c>
      <c r="B32">
        <v>2018</v>
      </c>
      <c r="C32">
        <v>7828</v>
      </c>
      <c r="D32">
        <v>4366</v>
      </c>
      <c r="E32">
        <v>6548</v>
      </c>
    </row>
    <row r="33" spans="1:5" x14ac:dyDescent="0.4">
      <c r="A33" t="s">
        <v>28</v>
      </c>
      <c r="B33">
        <v>2018</v>
      </c>
      <c r="E33">
        <v>1233</v>
      </c>
    </row>
    <row r="34" spans="1:5" x14ac:dyDescent="0.4">
      <c r="A34" t="s">
        <v>29</v>
      </c>
      <c r="B34">
        <v>2018</v>
      </c>
    </row>
    <row r="35" spans="1:5" x14ac:dyDescent="0.4">
      <c r="A35" t="s">
        <v>30</v>
      </c>
      <c r="B35">
        <v>2018</v>
      </c>
      <c r="C35">
        <v>92</v>
      </c>
      <c r="E35">
        <v>946</v>
      </c>
    </row>
    <row r="36" spans="1:5" x14ac:dyDescent="0.4">
      <c r="A36" t="s">
        <v>31</v>
      </c>
      <c r="B36">
        <v>2018</v>
      </c>
    </row>
    <row r="37" spans="1:5" x14ac:dyDescent="0.4">
      <c r="A37" t="s">
        <v>31</v>
      </c>
      <c r="B37">
        <v>2018</v>
      </c>
    </row>
    <row r="38" spans="1:5" x14ac:dyDescent="0.4">
      <c r="A38" t="s">
        <v>63</v>
      </c>
      <c r="B38">
        <v>2018</v>
      </c>
    </row>
    <row r="39" spans="1:5" x14ac:dyDescent="0.4">
      <c r="A39" t="s">
        <v>64</v>
      </c>
      <c r="B39">
        <v>2018</v>
      </c>
    </row>
    <row r="40" spans="1:5" x14ac:dyDescent="0.4">
      <c r="A40" t="s">
        <v>32</v>
      </c>
      <c r="B40">
        <v>2018</v>
      </c>
      <c r="E40">
        <v>8743</v>
      </c>
    </row>
    <row r="41" spans="1:5" x14ac:dyDescent="0.4">
      <c r="A41" s="2" t="s">
        <v>33</v>
      </c>
      <c r="B41" s="2">
        <v>2018</v>
      </c>
      <c r="C41" s="2"/>
      <c r="D41" s="2"/>
      <c r="E41" s="2"/>
    </row>
    <row r="42" spans="1:5" x14ac:dyDescent="0.4">
      <c r="A42" t="s">
        <v>0</v>
      </c>
      <c r="B42">
        <v>2019</v>
      </c>
      <c r="C42">
        <v>30671</v>
      </c>
      <c r="D42">
        <v>831</v>
      </c>
      <c r="E42">
        <v>791</v>
      </c>
    </row>
    <row r="43" spans="1:5" x14ac:dyDescent="0.4">
      <c r="A43" t="s">
        <v>4</v>
      </c>
      <c r="B43">
        <v>2019</v>
      </c>
      <c r="C43">
        <v>75328</v>
      </c>
      <c r="D43">
        <v>1806</v>
      </c>
      <c r="E43">
        <v>30253</v>
      </c>
    </row>
    <row r="44" spans="1:5" x14ac:dyDescent="0.4">
      <c r="A44" t="s">
        <v>5</v>
      </c>
      <c r="B44">
        <v>2019</v>
      </c>
      <c r="E44">
        <v>7827</v>
      </c>
    </row>
    <row r="45" spans="1:5" x14ac:dyDescent="0.4">
      <c r="A45" t="s">
        <v>6</v>
      </c>
      <c r="B45">
        <v>2019</v>
      </c>
      <c r="C45">
        <v>25908</v>
      </c>
      <c r="D45">
        <v>939</v>
      </c>
      <c r="E45">
        <v>2485</v>
      </c>
    </row>
    <row r="46" spans="1:5" x14ac:dyDescent="0.4">
      <c r="A46" t="s">
        <v>7</v>
      </c>
      <c r="B46">
        <v>2019</v>
      </c>
      <c r="E46">
        <v>38269</v>
      </c>
    </row>
    <row r="47" spans="1:5" x14ac:dyDescent="0.4">
      <c r="A47" t="s">
        <v>8</v>
      </c>
      <c r="B47">
        <v>2019</v>
      </c>
      <c r="E47">
        <v>13337</v>
      </c>
    </row>
    <row r="48" spans="1:5" x14ac:dyDescent="0.4">
      <c r="A48" t="s">
        <v>9</v>
      </c>
      <c r="B48">
        <v>2019</v>
      </c>
      <c r="C48">
        <v>9713</v>
      </c>
      <c r="D48">
        <v>883</v>
      </c>
      <c r="E48">
        <v>14147</v>
      </c>
    </row>
    <row r="49" spans="1:5" x14ac:dyDescent="0.4">
      <c r="A49" t="s">
        <v>59</v>
      </c>
      <c r="B49">
        <v>2019</v>
      </c>
      <c r="E49">
        <v>24488</v>
      </c>
    </row>
    <row r="50" spans="1:5" x14ac:dyDescent="0.4">
      <c r="A50" t="s">
        <v>10</v>
      </c>
      <c r="B50">
        <v>2019</v>
      </c>
      <c r="E50">
        <v>59632</v>
      </c>
    </row>
    <row r="51" spans="1:5" x14ac:dyDescent="0.4">
      <c r="A51" t="s">
        <v>11</v>
      </c>
      <c r="B51">
        <v>2019</v>
      </c>
      <c r="C51">
        <v>6278</v>
      </c>
      <c r="D51">
        <v>425</v>
      </c>
      <c r="E51">
        <v>42733</v>
      </c>
    </row>
    <row r="52" spans="1:5" x14ac:dyDescent="0.4">
      <c r="A52" t="s">
        <v>60</v>
      </c>
      <c r="B52">
        <v>2019</v>
      </c>
      <c r="E52">
        <v>6425</v>
      </c>
    </row>
    <row r="53" spans="1:5" x14ac:dyDescent="0.4">
      <c r="A53" t="s">
        <v>11</v>
      </c>
      <c r="B53">
        <v>2019</v>
      </c>
      <c r="E53">
        <v>1688</v>
      </c>
    </row>
    <row r="54" spans="1:5" x14ac:dyDescent="0.4">
      <c r="A54" t="s">
        <v>12</v>
      </c>
      <c r="B54">
        <v>2019</v>
      </c>
      <c r="E54">
        <v>28114</v>
      </c>
    </row>
    <row r="55" spans="1:5" x14ac:dyDescent="0.4">
      <c r="A55" t="s">
        <v>13</v>
      </c>
      <c r="B55">
        <v>2019</v>
      </c>
      <c r="E55">
        <v>837</v>
      </c>
    </row>
    <row r="56" spans="1:5" x14ac:dyDescent="0.4">
      <c r="A56" t="s">
        <v>61</v>
      </c>
      <c r="B56">
        <v>2019</v>
      </c>
      <c r="C56">
        <v>1660</v>
      </c>
      <c r="D56">
        <v>414</v>
      </c>
      <c r="E56">
        <v>529</v>
      </c>
    </row>
    <row r="57" spans="1:5" x14ac:dyDescent="0.4">
      <c r="A57" t="s">
        <v>14</v>
      </c>
      <c r="B57">
        <v>2019</v>
      </c>
      <c r="E57">
        <v>178</v>
      </c>
    </row>
    <row r="58" spans="1:5" x14ac:dyDescent="0.4">
      <c r="A58" t="s">
        <v>15</v>
      </c>
      <c r="B58">
        <v>2019</v>
      </c>
      <c r="E58">
        <v>5969</v>
      </c>
    </row>
    <row r="59" spans="1:5" x14ac:dyDescent="0.4">
      <c r="A59" t="s">
        <v>16</v>
      </c>
      <c r="B59">
        <v>2019</v>
      </c>
    </row>
    <row r="60" spans="1:5" x14ac:dyDescent="0.4">
      <c r="A60" t="s">
        <v>17</v>
      </c>
      <c r="B60">
        <v>2019</v>
      </c>
      <c r="E60">
        <v>13741</v>
      </c>
    </row>
    <row r="61" spans="1:5" x14ac:dyDescent="0.4">
      <c r="A61" t="s">
        <v>18</v>
      </c>
      <c r="B61">
        <v>2019</v>
      </c>
      <c r="C61">
        <v>106334</v>
      </c>
      <c r="D61">
        <v>40312</v>
      </c>
      <c r="E61">
        <v>17246</v>
      </c>
    </row>
    <row r="62" spans="1:5" x14ac:dyDescent="0.4">
      <c r="A62" t="s">
        <v>19</v>
      </c>
      <c r="B62">
        <v>2019</v>
      </c>
      <c r="E62">
        <v>55</v>
      </c>
    </row>
    <row r="63" spans="1:5" x14ac:dyDescent="0.4">
      <c r="A63" t="s">
        <v>20</v>
      </c>
      <c r="B63">
        <v>2019</v>
      </c>
      <c r="C63">
        <v>11260</v>
      </c>
      <c r="D63">
        <v>3836</v>
      </c>
    </row>
    <row r="64" spans="1:5" x14ac:dyDescent="0.4">
      <c r="A64" t="s">
        <v>20</v>
      </c>
      <c r="B64">
        <v>2019</v>
      </c>
      <c r="C64">
        <v>7817</v>
      </c>
      <c r="D64">
        <v>3441</v>
      </c>
      <c r="E64">
        <v>15290</v>
      </c>
    </row>
    <row r="65" spans="1:5" x14ac:dyDescent="0.4">
      <c r="A65" t="s">
        <v>21</v>
      </c>
      <c r="B65">
        <v>2019</v>
      </c>
    </row>
    <row r="66" spans="1:5" x14ac:dyDescent="0.4">
      <c r="A66" t="s">
        <v>62</v>
      </c>
      <c r="B66">
        <v>2019</v>
      </c>
    </row>
    <row r="67" spans="1:5" x14ac:dyDescent="0.4">
      <c r="A67" t="s">
        <v>22</v>
      </c>
      <c r="B67">
        <v>2019</v>
      </c>
    </row>
    <row r="68" spans="1:5" x14ac:dyDescent="0.4">
      <c r="A68" t="s">
        <v>23</v>
      </c>
      <c r="B68">
        <v>2019</v>
      </c>
      <c r="C68">
        <v>15097</v>
      </c>
      <c r="D68">
        <v>6218</v>
      </c>
      <c r="E68">
        <v>26</v>
      </c>
    </row>
    <row r="69" spans="1:5" x14ac:dyDescent="0.4">
      <c r="A69" t="s">
        <v>24</v>
      </c>
      <c r="B69">
        <v>2019</v>
      </c>
      <c r="E69">
        <v>11688</v>
      </c>
    </row>
    <row r="70" spans="1:5" x14ac:dyDescent="0.4">
      <c r="A70" t="s">
        <v>25</v>
      </c>
      <c r="B70">
        <v>2019</v>
      </c>
      <c r="C70">
        <v>1509</v>
      </c>
      <c r="D70">
        <v>743</v>
      </c>
      <c r="E70">
        <v>1242</v>
      </c>
    </row>
    <row r="71" spans="1:5" x14ac:dyDescent="0.4">
      <c r="A71" t="s">
        <v>26</v>
      </c>
      <c r="B71">
        <v>2019</v>
      </c>
    </row>
    <row r="72" spans="1:5" x14ac:dyDescent="0.4">
      <c r="A72" t="s">
        <v>27</v>
      </c>
      <c r="B72">
        <v>2019</v>
      </c>
      <c r="C72">
        <v>874</v>
      </c>
      <c r="D72">
        <v>372</v>
      </c>
      <c r="E72">
        <v>10061</v>
      </c>
    </row>
    <row r="73" spans="1:5" x14ac:dyDescent="0.4">
      <c r="A73" t="s">
        <v>28</v>
      </c>
      <c r="B73">
        <v>2019</v>
      </c>
      <c r="E73">
        <v>894</v>
      </c>
    </row>
    <row r="74" spans="1:5" x14ac:dyDescent="0.4">
      <c r="A74" t="s">
        <v>29</v>
      </c>
      <c r="B74">
        <v>2019</v>
      </c>
    </row>
    <row r="75" spans="1:5" x14ac:dyDescent="0.4">
      <c r="A75" t="s">
        <v>30</v>
      </c>
      <c r="B75">
        <v>2019</v>
      </c>
      <c r="C75">
        <v>186</v>
      </c>
      <c r="D75">
        <v>93</v>
      </c>
      <c r="E75">
        <v>1690</v>
      </c>
    </row>
    <row r="76" spans="1:5" x14ac:dyDescent="0.4">
      <c r="A76" t="s">
        <v>31</v>
      </c>
      <c r="B76">
        <v>2019</v>
      </c>
    </row>
    <row r="77" spans="1:5" x14ac:dyDescent="0.4">
      <c r="A77" t="s">
        <v>31</v>
      </c>
      <c r="B77">
        <v>2019</v>
      </c>
    </row>
    <row r="78" spans="1:5" x14ac:dyDescent="0.4">
      <c r="A78" t="s">
        <v>63</v>
      </c>
      <c r="B78">
        <v>2019</v>
      </c>
    </row>
    <row r="79" spans="1:5" x14ac:dyDescent="0.4">
      <c r="A79" t="s">
        <v>64</v>
      </c>
      <c r="B79">
        <v>2019</v>
      </c>
    </row>
    <row r="80" spans="1:5" x14ac:dyDescent="0.4">
      <c r="A80" t="s">
        <v>32</v>
      </c>
      <c r="B80">
        <v>2019</v>
      </c>
      <c r="E80">
        <v>7379</v>
      </c>
    </row>
    <row r="81" spans="1:5" x14ac:dyDescent="0.4">
      <c r="A81" s="2" t="s">
        <v>33</v>
      </c>
      <c r="B81" s="2">
        <v>2019</v>
      </c>
      <c r="C81" s="2"/>
      <c r="D81" s="2"/>
      <c r="E81" s="2"/>
    </row>
    <row r="82" spans="1:5" x14ac:dyDescent="0.4">
      <c r="A82" t="s">
        <v>0</v>
      </c>
      <c r="B82">
        <v>2020</v>
      </c>
      <c r="C82">
        <v>35191</v>
      </c>
      <c r="D82">
        <v>1265</v>
      </c>
      <c r="E82">
        <v>221</v>
      </c>
    </row>
    <row r="83" spans="1:5" x14ac:dyDescent="0.4">
      <c r="A83" t="s">
        <v>4</v>
      </c>
      <c r="B83">
        <v>2020</v>
      </c>
      <c r="C83">
        <v>37177</v>
      </c>
      <c r="D83">
        <v>2025</v>
      </c>
      <c r="E83">
        <v>30670</v>
      </c>
    </row>
    <row r="84" spans="1:5" x14ac:dyDescent="0.4">
      <c r="A84" t="s">
        <v>5</v>
      </c>
      <c r="B84">
        <v>2020</v>
      </c>
      <c r="E84">
        <v>7072</v>
      </c>
    </row>
    <row r="85" spans="1:5" x14ac:dyDescent="0.4">
      <c r="A85" t="s">
        <v>6</v>
      </c>
      <c r="B85">
        <v>2020</v>
      </c>
      <c r="C85">
        <v>17603</v>
      </c>
      <c r="D85">
        <v>771</v>
      </c>
      <c r="E85">
        <v>2713</v>
      </c>
    </row>
    <row r="86" spans="1:5" x14ac:dyDescent="0.4">
      <c r="A86" t="s">
        <v>7</v>
      </c>
      <c r="B86">
        <v>2020</v>
      </c>
      <c r="E86">
        <v>34680</v>
      </c>
    </row>
    <row r="87" spans="1:5" x14ac:dyDescent="0.4">
      <c r="A87" t="s">
        <v>8</v>
      </c>
      <c r="B87">
        <v>2020</v>
      </c>
      <c r="E87">
        <v>15716</v>
      </c>
    </row>
    <row r="88" spans="1:5" x14ac:dyDescent="0.4">
      <c r="A88" t="s">
        <v>9</v>
      </c>
      <c r="B88">
        <v>2020</v>
      </c>
      <c r="C88">
        <v>8329</v>
      </c>
      <c r="D88">
        <v>544</v>
      </c>
      <c r="E88">
        <v>14614</v>
      </c>
    </row>
    <row r="89" spans="1:5" x14ac:dyDescent="0.4">
      <c r="A89" t="s">
        <v>59</v>
      </c>
      <c r="B89">
        <v>2020</v>
      </c>
      <c r="E89">
        <v>23885</v>
      </c>
    </row>
    <row r="90" spans="1:5" x14ac:dyDescent="0.4">
      <c r="A90" t="s">
        <v>10</v>
      </c>
      <c r="B90">
        <v>2020</v>
      </c>
      <c r="E90">
        <v>66872</v>
      </c>
    </row>
    <row r="91" spans="1:5" x14ac:dyDescent="0.4">
      <c r="A91" t="s">
        <v>11</v>
      </c>
      <c r="B91">
        <v>2020</v>
      </c>
      <c r="C91">
        <v>8485</v>
      </c>
      <c r="D91">
        <v>823</v>
      </c>
      <c r="E91">
        <v>51267</v>
      </c>
    </row>
    <row r="92" spans="1:5" x14ac:dyDescent="0.4">
      <c r="A92" t="s">
        <v>60</v>
      </c>
      <c r="B92">
        <v>2020</v>
      </c>
      <c r="E92">
        <v>5236</v>
      </c>
    </row>
    <row r="93" spans="1:5" x14ac:dyDescent="0.4">
      <c r="A93" t="s">
        <v>11</v>
      </c>
      <c r="B93">
        <v>2020</v>
      </c>
      <c r="E93">
        <v>1257</v>
      </c>
    </row>
    <row r="94" spans="1:5" x14ac:dyDescent="0.4">
      <c r="A94" t="s">
        <v>12</v>
      </c>
      <c r="B94">
        <v>2020</v>
      </c>
      <c r="E94">
        <v>16816</v>
      </c>
    </row>
    <row r="95" spans="1:5" x14ac:dyDescent="0.4">
      <c r="A95" t="s">
        <v>13</v>
      </c>
      <c r="B95">
        <v>2020</v>
      </c>
      <c r="E95">
        <v>1798</v>
      </c>
    </row>
    <row r="96" spans="1:5" x14ac:dyDescent="0.4">
      <c r="A96" t="s">
        <v>61</v>
      </c>
      <c r="B96">
        <v>2020</v>
      </c>
      <c r="C96">
        <v>273</v>
      </c>
      <c r="D96">
        <v>74</v>
      </c>
      <c r="E96">
        <v>774</v>
      </c>
    </row>
    <row r="97" spans="1:5" x14ac:dyDescent="0.4">
      <c r="A97" t="s">
        <v>14</v>
      </c>
      <c r="B97">
        <v>2020</v>
      </c>
      <c r="E97">
        <v>132</v>
      </c>
    </row>
    <row r="98" spans="1:5" x14ac:dyDescent="0.4">
      <c r="A98" t="s">
        <v>15</v>
      </c>
      <c r="B98">
        <v>2020</v>
      </c>
      <c r="E98">
        <v>4479</v>
      </c>
    </row>
    <row r="99" spans="1:5" x14ac:dyDescent="0.4">
      <c r="A99" t="s">
        <v>16</v>
      </c>
      <c r="B99">
        <v>2020</v>
      </c>
    </row>
    <row r="100" spans="1:5" x14ac:dyDescent="0.4">
      <c r="A100" t="s">
        <v>17</v>
      </c>
      <c r="B100">
        <v>2020</v>
      </c>
      <c r="E100">
        <v>11456</v>
      </c>
    </row>
    <row r="101" spans="1:5" x14ac:dyDescent="0.4">
      <c r="A101" t="s">
        <v>18</v>
      </c>
      <c r="B101">
        <v>2020</v>
      </c>
      <c r="C101">
        <v>121482</v>
      </c>
      <c r="D101">
        <v>38800</v>
      </c>
      <c r="E101">
        <v>15890</v>
      </c>
    </row>
    <row r="102" spans="1:5" x14ac:dyDescent="0.4">
      <c r="A102" t="s">
        <v>19</v>
      </c>
      <c r="B102">
        <v>2020</v>
      </c>
      <c r="E102">
        <v>125</v>
      </c>
    </row>
    <row r="103" spans="1:5" x14ac:dyDescent="0.4">
      <c r="A103" t="s">
        <v>20</v>
      </c>
      <c r="B103">
        <v>2020</v>
      </c>
      <c r="C103">
        <v>14340</v>
      </c>
      <c r="D103">
        <v>4477</v>
      </c>
    </row>
    <row r="104" spans="1:5" x14ac:dyDescent="0.4">
      <c r="A104" t="s">
        <v>20</v>
      </c>
      <c r="B104">
        <v>2020</v>
      </c>
      <c r="C104">
        <v>48</v>
      </c>
      <c r="D104">
        <v>4</v>
      </c>
      <c r="E104">
        <v>21227</v>
      </c>
    </row>
    <row r="105" spans="1:5" x14ac:dyDescent="0.4">
      <c r="A105" t="s">
        <v>21</v>
      </c>
      <c r="B105">
        <v>2020</v>
      </c>
    </row>
    <row r="106" spans="1:5" x14ac:dyDescent="0.4">
      <c r="A106" t="s">
        <v>62</v>
      </c>
      <c r="B106">
        <v>2020</v>
      </c>
    </row>
    <row r="107" spans="1:5" x14ac:dyDescent="0.4">
      <c r="A107" t="s">
        <v>22</v>
      </c>
      <c r="B107">
        <v>2020</v>
      </c>
    </row>
    <row r="108" spans="1:5" x14ac:dyDescent="0.4">
      <c r="A108" t="s">
        <v>23</v>
      </c>
      <c r="B108">
        <v>2020</v>
      </c>
      <c r="C108">
        <v>14280</v>
      </c>
      <c r="D108">
        <v>5416</v>
      </c>
      <c r="E108">
        <v>60</v>
      </c>
    </row>
    <row r="109" spans="1:5" x14ac:dyDescent="0.4">
      <c r="A109" t="s">
        <v>24</v>
      </c>
      <c r="B109">
        <v>2020</v>
      </c>
      <c r="E109">
        <v>13555</v>
      </c>
    </row>
    <row r="110" spans="1:5" x14ac:dyDescent="0.4">
      <c r="A110" t="s">
        <v>25</v>
      </c>
      <c r="B110">
        <v>2020</v>
      </c>
      <c r="C110">
        <v>2924</v>
      </c>
      <c r="D110">
        <v>1741</v>
      </c>
      <c r="E110">
        <v>971</v>
      </c>
    </row>
    <row r="111" spans="1:5" x14ac:dyDescent="0.4">
      <c r="A111" t="s">
        <v>26</v>
      </c>
      <c r="B111">
        <v>2020</v>
      </c>
    </row>
    <row r="112" spans="1:5" x14ac:dyDescent="0.4">
      <c r="A112" t="s">
        <v>27</v>
      </c>
      <c r="B112">
        <v>2020</v>
      </c>
      <c r="C112">
        <v>382</v>
      </c>
      <c r="D112">
        <v>180</v>
      </c>
      <c r="E112">
        <v>13348</v>
      </c>
    </row>
    <row r="113" spans="1:5" x14ac:dyDescent="0.4">
      <c r="A113" t="s">
        <v>28</v>
      </c>
      <c r="B113">
        <v>2020</v>
      </c>
      <c r="E113">
        <v>588</v>
      </c>
    </row>
    <row r="114" spans="1:5" x14ac:dyDescent="0.4">
      <c r="A114" t="s">
        <v>29</v>
      </c>
      <c r="B114">
        <v>2020</v>
      </c>
    </row>
    <row r="115" spans="1:5" x14ac:dyDescent="0.4">
      <c r="A115" t="s">
        <v>30</v>
      </c>
      <c r="B115">
        <v>2020</v>
      </c>
      <c r="C115">
        <v>382</v>
      </c>
      <c r="D115">
        <v>199</v>
      </c>
      <c r="E115">
        <v>111</v>
      </c>
    </row>
    <row r="116" spans="1:5" x14ac:dyDescent="0.4">
      <c r="A116" t="s">
        <v>31</v>
      </c>
      <c r="B116">
        <v>2020</v>
      </c>
    </row>
    <row r="117" spans="1:5" x14ac:dyDescent="0.4">
      <c r="A117" t="s">
        <v>31</v>
      </c>
      <c r="B117">
        <v>2020</v>
      </c>
    </row>
    <row r="118" spans="1:5" x14ac:dyDescent="0.4">
      <c r="A118" t="s">
        <v>63</v>
      </c>
      <c r="B118">
        <v>2020</v>
      </c>
    </row>
    <row r="119" spans="1:5" x14ac:dyDescent="0.4">
      <c r="A119" t="s">
        <v>64</v>
      </c>
      <c r="B119">
        <v>2020</v>
      </c>
    </row>
    <row r="120" spans="1:5" x14ac:dyDescent="0.4">
      <c r="A120" t="s">
        <v>32</v>
      </c>
      <c r="B120">
        <v>2020</v>
      </c>
      <c r="E120">
        <v>6577</v>
      </c>
    </row>
    <row r="121" spans="1:5" x14ac:dyDescent="0.4">
      <c r="A121" s="2" t="s">
        <v>33</v>
      </c>
      <c r="B121" s="2">
        <v>2020</v>
      </c>
      <c r="C121" s="2"/>
      <c r="D121" s="2"/>
      <c r="E121" s="2"/>
    </row>
    <row r="122" spans="1:5" x14ac:dyDescent="0.4">
      <c r="A122" t="s">
        <v>0</v>
      </c>
      <c r="B122">
        <v>2021</v>
      </c>
      <c r="C122">
        <v>35922</v>
      </c>
      <c r="D122">
        <v>2268</v>
      </c>
      <c r="E122">
        <v>404</v>
      </c>
    </row>
    <row r="123" spans="1:5" x14ac:dyDescent="0.4">
      <c r="A123" t="s">
        <v>4</v>
      </c>
      <c r="B123">
        <v>2021</v>
      </c>
      <c r="C123">
        <v>52061</v>
      </c>
      <c r="D123">
        <v>6585</v>
      </c>
      <c r="E123">
        <v>34401</v>
      </c>
    </row>
    <row r="124" spans="1:5" x14ac:dyDescent="0.4">
      <c r="A124" t="s">
        <v>5</v>
      </c>
      <c r="B124">
        <v>2021</v>
      </c>
      <c r="E124">
        <v>6560</v>
      </c>
    </row>
    <row r="125" spans="1:5" x14ac:dyDescent="0.4">
      <c r="A125" t="s">
        <v>6</v>
      </c>
      <c r="B125">
        <v>2021</v>
      </c>
      <c r="C125">
        <v>22025</v>
      </c>
      <c r="D125">
        <v>2372</v>
      </c>
      <c r="E125">
        <v>2142</v>
      </c>
    </row>
    <row r="126" spans="1:5" x14ac:dyDescent="0.4">
      <c r="A126" t="s">
        <v>7</v>
      </c>
      <c r="B126">
        <v>2021</v>
      </c>
      <c r="E126">
        <v>38129</v>
      </c>
    </row>
    <row r="127" spans="1:5" x14ac:dyDescent="0.4">
      <c r="A127" t="s">
        <v>8</v>
      </c>
      <c r="B127">
        <v>2021</v>
      </c>
      <c r="E127">
        <v>18594</v>
      </c>
    </row>
    <row r="128" spans="1:5" x14ac:dyDescent="0.4">
      <c r="A128" t="s">
        <v>9</v>
      </c>
      <c r="B128">
        <v>2021</v>
      </c>
      <c r="C128">
        <v>14664</v>
      </c>
      <c r="D128">
        <v>1784</v>
      </c>
      <c r="E128">
        <v>15021</v>
      </c>
    </row>
    <row r="129" spans="1:5" x14ac:dyDescent="0.4">
      <c r="A129" t="s">
        <v>59</v>
      </c>
      <c r="B129">
        <v>2021</v>
      </c>
      <c r="E129">
        <v>23671</v>
      </c>
    </row>
    <row r="130" spans="1:5" x14ac:dyDescent="0.4">
      <c r="A130" t="s">
        <v>10</v>
      </c>
      <c r="B130">
        <v>2021</v>
      </c>
      <c r="E130">
        <v>68420</v>
      </c>
    </row>
    <row r="131" spans="1:5" x14ac:dyDescent="0.4">
      <c r="A131" t="s">
        <v>11</v>
      </c>
      <c r="B131">
        <v>2021</v>
      </c>
      <c r="C131">
        <v>9158</v>
      </c>
      <c r="D131">
        <v>954</v>
      </c>
      <c r="E131">
        <v>44173</v>
      </c>
    </row>
    <row r="132" spans="1:5" x14ac:dyDescent="0.4">
      <c r="A132" t="s">
        <v>60</v>
      </c>
      <c r="B132">
        <v>2021</v>
      </c>
      <c r="E132">
        <v>4011</v>
      </c>
    </row>
    <row r="133" spans="1:5" x14ac:dyDescent="0.4">
      <c r="A133" t="s">
        <v>11</v>
      </c>
      <c r="B133">
        <v>2021</v>
      </c>
      <c r="E133">
        <v>4143</v>
      </c>
    </row>
    <row r="134" spans="1:5" x14ac:dyDescent="0.4">
      <c r="A134" t="s">
        <v>12</v>
      </c>
      <c r="B134">
        <v>2021</v>
      </c>
      <c r="E134">
        <v>23779</v>
      </c>
    </row>
    <row r="135" spans="1:5" x14ac:dyDescent="0.4">
      <c r="A135" t="s">
        <v>13</v>
      </c>
      <c r="B135">
        <v>2021</v>
      </c>
      <c r="E135">
        <v>2274</v>
      </c>
    </row>
    <row r="136" spans="1:5" x14ac:dyDescent="0.4">
      <c r="A136" t="s">
        <v>61</v>
      </c>
      <c r="B136">
        <v>2021</v>
      </c>
      <c r="E136">
        <v>1034</v>
      </c>
    </row>
    <row r="137" spans="1:5" x14ac:dyDescent="0.4">
      <c r="A137" t="s">
        <v>14</v>
      </c>
      <c r="B137">
        <v>2021</v>
      </c>
      <c r="E137">
        <v>189</v>
      </c>
    </row>
    <row r="138" spans="1:5" x14ac:dyDescent="0.4">
      <c r="A138" t="s">
        <v>15</v>
      </c>
      <c r="B138">
        <v>2021</v>
      </c>
      <c r="E138">
        <v>3143</v>
      </c>
    </row>
    <row r="139" spans="1:5" x14ac:dyDescent="0.4">
      <c r="A139" t="s">
        <v>16</v>
      </c>
      <c r="B139">
        <v>2021</v>
      </c>
    </row>
    <row r="140" spans="1:5" x14ac:dyDescent="0.4">
      <c r="A140" t="s">
        <v>17</v>
      </c>
      <c r="B140">
        <v>2021</v>
      </c>
      <c r="E140">
        <v>8894</v>
      </c>
    </row>
    <row r="141" spans="1:5" x14ac:dyDescent="0.4">
      <c r="A141" t="s">
        <v>18</v>
      </c>
      <c r="B141">
        <v>2021</v>
      </c>
      <c r="C141">
        <v>125722</v>
      </c>
      <c r="D141">
        <v>44501</v>
      </c>
      <c r="E141">
        <v>1346</v>
      </c>
    </row>
    <row r="142" spans="1:5" x14ac:dyDescent="0.4">
      <c r="A142" t="s">
        <v>19</v>
      </c>
      <c r="B142">
        <v>2021</v>
      </c>
    </row>
    <row r="143" spans="1:5" x14ac:dyDescent="0.4">
      <c r="A143" t="s">
        <v>20</v>
      </c>
      <c r="B143">
        <v>2021</v>
      </c>
      <c r="C143">
        <v>11798</v>
      </c>
      <c r="D143">
        <v>4411</v>
      </c>
    </row>
    <row r="144" spans="1:5" x14ac:dyDescent="0.4">
      <c r="A144" t="s">
        <v>20</v>
      </c>
      <c r="B144">
        <v>2021</v>
      </c>
      <c r="C144">
        <v>421</v>
      </c>
      <c r="D144">
        <v>211</v>
      </c>
      <c r="E144">
        <v>18354</v>
      </c>
    </row>
    <row r="145" spans="1:5" x14ac:dyDescent="0.4">
      <c r="A145" t="s">
        <v>21</v>
      </c>
      <c r="B145">
        <v>2021</v>
      </c>
    </row>
    <row r="146" spans="1:5" x14ac:dyDescent="0.4">
      <c r="A146" t="s">
        <v>62</v>
      </c>
      <c r="B146">
        <v>2021</v>
      </c>
    </row>
    <row r="147" spans="1:5" x14ac:dyDescent="0.4">
      <c r="A147" t="s">
        <v>22</v>
      </c>
      <c r="B147">
        <v>2021</v>
      </c>
      <c r="E147">
        <v>1</v>
      </c>
    </row>
    <row r="148" spans="1:5" x14ac:dyDescent="0.4">
      <c r="A148" t="s">
        <v>23</v>
      </c>
      <c r="B148">
        <v>2021</v>
      </c>
      <c r="C148">
        <v>17891</v>
      </c>
      <c r="D148">
        <v>6728</v>
      </c>
      <c r="E148">
        <v>14</v>
      </c>
    </row>
    <row r="149" spans="1:5" x14ac:dyDescent="0.4">
      <c r="A149" t="s">
        <v>24</v>
      </c>
      <c r="B149">
        <v>2021</v>
      </c>
      <c r="E149">
        <v>10418</v>
      </c>
    </row>
    <row r="150" spans="1:5" x14ac:dyDescent="0.4">
      <c r="A150" t="s">
        <v>25</v>
      </c>
      <c r="B150">
        <v>2021</v>
      </c>
      <c r="C150">
        <v>1272</v>
      </c>
      <c r="D150">
        <v>710</v>
      </c>
      <c r="E150">
        <v>2337</v>
      </c>
    </row>
    <row r="151" spans="1:5" x14ac:dyDescent="0.4">
      <c r="A151" t="s">
        <v>26</v>
      </c>
      <c r="B151">
        <v>2021</v>
      </c>
    </row>
    <row r="152" spans="1:5" x14ac:dyDescent="0.4">
      <c r="A152" t="s">
        <v>27</v>
      </c>
      <c r="B152">
        <v>2021</v>
      </c>
      <c r="C152">
        <v>1983</v>
      </c>
      <c r="D152">
        <v>945</v>
      </c>
      <c r="E152">
        <v>6926</v>
      </c>
    </row>
    <row r="153" spans="1:5" x14ac:dyDescent="0.4">
      <c r="A153" t="s">
        <v>28</v>
      </c>
      <c r="B153">
        <v>2021</v>
      </c>
    </row>
    <row r="154" spans="1:5" x14ac:dyDescent="0.4">
      <c r="A154" t="s">
        <v>29</v>
      </c>
      <c r="B154">
        <v>2021</v>
      </c>
    </row>
    <row r="155" spans="1:5" x14ac:dyDescent="0.4">
      <c r="A155" t="s">
        <v>30</v>
      </c>
      <c r="B155">
        <v>2021</v>
      </c>
      <c r="C155">
        <v>453</v>
      </c>
      <c r="D155">
        <v>215</v>
      </c>
      <c r="E155">
        <v>1051</v>
      </c>
    </row>
    <row r="156" spans="1:5" x14ac:dyDescent="0.4">
      <c r="A156" t="s">
        <v>31</v>
      </c>
      <c r="B156">
        <v>2021</v>
      </c>
    </row>
    <row r="157" spans="1:5" x14ac:dyDescent="0.4">
      <c r="A157" t="s">
        <v>31</v>
      </c>
      <c r="B157">
        <v>2021</v>
      </c>
    </row>
    <row r="158" spans="1:5" x14ac:dyDescent="0.4">
      <c r="A158" t="s">
        <v>63</v>
      </c>
      <c r="B158">
        <v>2021</v>
      </c>
    </row>
    <row r="159" spans="1:5" x14ac:dyDescent="0.4">
      <c r="A159" t="s">
        <v>64</v>
      </c>
      <c r="B159">
        <v>2021</v>
      </c>
    </row>
    <row r="160" spans="1:5" x14ac:dyDescent="0.4">
      <c r="A160" t="s">
        <v>32</v>
      </c>
      <c r="B160">
        <v>2021</v>
      </c>
      <c r="E160">
        <v>614</v>
      </c>
    </row>
    <row r="161" spans="1:5" x14ac:dyDescent="0.4">
      <c r="A161" s="2" t="s">
        <v>33</v>
      </c>
      <c r="B161">
        <v>2021</v>
      </c>
      <c r="E161">
        <v>2883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17849-B645-4C6C-91CC-FB39F43B27AF}">
  <dimension ref="A1:L53"/>
  <sheetViews>
    <sheetView tabSelected="1" workbookViewId="0">
      <pane ySplit="1" topLeftCell="A2" activePane="bottomLeft" state="frozen"/>
      <selection pane="bottomLeft" activeCell="L12" sqref="L12"/>
    </sheetView>
  </sheetViews>
  <sheetFormatPr baseColWidth="10" defaultRowHeight="14.6" x14ac:dyDescent="0.4"/>
  <cols>
    <col min="2" max="2" width="15" customWidth="1"/>
    <col min="3" max="3" width="6.765625" customWidth="1"/>
    <col min="4" max="8" width="8.84375" customWidth="1"/>
    <col min="9" max="9" width="6.07421875" customWidth="1"/>
    <col min="10" max="10" width="6.3828125" customWidth="1"/>
    <col min="11" max="11" width="5.15234375" customWidth="1"/>
    <col min="12" max="12" width="18.07421875" customWidth="1"/>
  </cols>
  <sheetData>
    <row r="1" spans="1:12" x14ac:dyDescent="0.4">
      <c r="A1" s="3" t="s">
        <v>36</v>
      </c>
      <c r="B1" s="3" t="s">
        <v>69</v>
      </c>
      <c r="C1" s="3" t="s">
        <v>53</v>
      </c>
      <c r="D1" s="3" t="s">
        <v>54</v>
      </c>
      <c r="E1" s="5" t="s">
        <v>37</v>
      </c>
      <c r="F1" s="5" t="s">
        <v>38</v>
      </c>
      <c r="G1" s="5" t="s">
        <v>39</v>
      </c>
      <c r="H1" s="5" t="s">
        <v>40</v>
      </c>
      <c r="I1" s="16" t="s">
        <v>67</v>
      </c>
    </row>
    <row r="2" spans="1:12" x14ac:dyDescent="0.4">
      <c r="A2" s="19" t="s">
        <v>68</v>
      </c>
      <c r="B2" s="20"/>
      <c r="C2" s="4"/>
      <c r="D2" s="4">
        <v>1</v>
      </c>
      <c r="E2" s="3">
        <v>1</v>
      </c>
      <c r="F2" s="3">
        <v>1</v>
      </c>
      <c r="G2" s="3">
        <v>1</v>
      </c>
      <c r="H2" s="3">
        <v>1</v>
      </c>
    </row>
    <row r="3" spans="1:12" x14ac:dyDescent="0.4">
      <c r="A3" s="19" t="s">
        <v>41</v>
      </c>
      <c r="B3" s="20"/>
      <c r="C3" s="4"/>
      <c r="D3" s="4">
        <v>0.2</v>
      </c>
      <c r="E3" s="3">
        <v>0.15</v>
      </c>
      <c r="F3" s="3">
        <v>0.15</v>
      </c>
      <c r="G3" s="3">
        <v>0.2</v>
      </c>
      <c r="H3" s="3">
        <v>0.3</v>
      </c>
      <c r="I3">
        <f>SUM(D3:H3)</f>
        <v>1</v>
      </c>
    </row>
    <row r="5" spans="1:12" x14ac:dyDescent="0.4">
      <c r="A5" s="17" t="s">
        <v>42</v>
      </c>
      <c r="B5" s="3" t="s">
        <v>43</v>
      </c>
      <c r="C5" s="3">
        <v>2021</v>
      </c>
      <c r="D5" s="3"/>
      <c r="E5" s="3"/>
      <c r="F5" s="3"/>
      <c r="G5" s="3"/>
      <c r="H5" s="3"/>
      <c r="J5" t="s">
        <v>40</v>
      </c>
      <c r="K5">
        <v>1</v>
      </c>
      <c r="L5" t="s">
        <v>49</v>
      </c>
    </row>
    <row r="6" spans="1:12" x14ac:dyDescent="0.4">
      <c r="A6" s="17" t="s">
        <v>42</v>
      </c>
      <c r="B6" s="3" t="s">
        <v>44</v>
      </c>
      <c r="C6" s="3">
        <v>2021</v>
      </c>
      <c r="D6" s="3"/>
      <c r="E6" s="3"/>
      <c r="F6" s="3"/>
      <c r="G6" s="3"/>
      <c r="H6" s="3"/>
      <c r="K6">
        <v>0.5</v>
      </c>
      <c r="L6" t="s">
        <v>48</v>
      </c>
    </row>
    <row r="7" spans="1:12" x14ac:dyDescent="0.4">
      <c r="A7" s="17" t="s">
        <v>42</v>
      </c>
      <c r="B7" s="3" t="s">
        <v>45</v>
      </c>
      <c r="C7" s="3">
        <v>2021</v>
      </c>
      <c r="D7" s="3"/>
      <c r="E7" s="3"/>
      <c r="F7" s="3"/>
      <c r="G7" s="3"/>
      <c r="H7" s="3"/>
      <c r="K7">
        <v>0.5</v>
      </c>
      <c r="L7" t="s">
        <v>50</v>
      </c>
    </row>
    <row r="8" spans="1:12" x14ac:dyDescent="0.4">
      <c r="A8" s="17" t="s">
        <v>42</v>
      </c>
      <c r="B8" s="3" t="s">
        <v>46</v>
      </c>
      <c r="C8" s="3">
        <v>2021</v>
      </c>
      <c r="D8" s="3">
        <v>1</v>
      </c>
      <c r="E8" s="3">
        <v>0</v>
      </c>
      <c r="F8" s="3">
        <v>0</v>
      </c>
      <c r="G8" s="3">
        <v>0.5</v>
      </c>
      <c r="H8" s="3">
        <v>1</v>
      </c>
      <c r="I8">
        <f t="shared" ref="I6:I53" si="0">(D8*$D$3)+(E8*$E$3)+(F8*$F$3)+(G8*$G$3)+(H8*$H$3)</f>
        <v>0.60000000000000009</v>
      </c>
      <c r="K8">
        <v>0</v>
      </c>
      <c r="L8" t="s">
        <v>51</v>
      </c>
    </row>
    <row r="9" spans="1:12" x14ac:dyDescent="0.4">
      <c r="A9" s="17" t="s">
        <v>42</v>
      </c>
      <c r="B9" s="3" t="s">
        <v>47</v>
      </c>
      <c r="C9" s="3">
        <v>2021</v>
      </c>
      <c r="D9" s="3">
        <v>1</v>
      </c>
      <c r="E9" s="3">
        <v>0</v>
      </c>
      <c r="F9" s="3">
        <v>0</v>
      </c>
      <c r="G9" s="3">
        <v>1</v>
      </c>
      <c r="H9" s="3">
        <v>1</v>
      </c>
      <c r="I9">
        <f t="shared" si="0"/>
        <v>0.7</v>
      </c>
    </row>
    <row r="10" spans="1:12" x14ac:dyDescent="0.4">
      <c r="A10" s="18" t="s">
        <v>52</v>
      </c>
      <c r="B10" s="9" t="s">
        <v>43</v>
      </c>
      <c r="C10" s="9">
        <v>2021</v>
      </c>
      <c r="D10" s="9">
        <v>1</v>
      </c>
      <c r="E10" s="9">
        <v>1</v>
      </c>
      <c r="F10" s="9">
        <v>1</v>
      </c>
      <c r="G10" s="9">
        <v>0.5</v>
      </c>
      <c r="H10" s="9">
        <v>0</v>
      </c>
      <c r="I10">
        <f t="shared" si="0"/>
        <v>0.6</v>
      </c>
    </row>
    <row r="11" spans="1:12" x14ac:dyDescent="0.4">
      <c r="A11" s="18" t="s">
        <v>52</v>
      </c>
      <c r="B11" s="9" t="s">
        <v>44</v>
      </c>
      <c r="C11" s="9">
        <v>2021</v>
      </c>
      <c r="D11" s="9">
        <v>1</v>
      </c>
      <c r="E11" s="9">
        <v>1</v>
      </c>
      <c r="F11" s="9">
        <v>1</v>
      </c>
      <c r="G11" s="9">
        <v>0.5</v>
      </c>
      <c r="H11" s="9">
        <v>1</v>
      </c>
      <c r="I11">
        <f t="shared" si="0"/>
        <v>0.89999999999999991</v>
      </c>
    </row>
    <row r="12" spans="1:12" x14ac:dyDescent="0.4">
      <c r="A12" s="18" t="s">
        <v>52</v>
      </c>
      <c r="B12" s="9" t="s">
        <v>45</v>
      </c>
      <c r="C12" s="9">
        <v>2021</v>
      </c>
      <c r="D12" s="9"/>
      <c r="E12" s="9"/>
      <c r="F12" s="9"/>
      <c r="G12" s="9"/>
      <c r="H12" s="9">
        <v>1</v>
      </c>
      <c r="I12">
        <f t="shared" si="0"/>
        <v>0.3</v>
      </c>
    </row>
    <row r="13" spans="1:12" x14ac:dyDescent="0.4">
      <c r="A13" s="18" t="s">
        <v>52</v>
      </c>
      <c r="B13" s="9" t="s">
        <v>46</v>
      </c>
      <c r="C13" s="9">
        <v>2021</v>
      </c>
      <c r="D13" s="9"/>
      <c r="E13" s="9">
        <v>1</v>
      </c>
      <c r="F13" s="9"/>
      <c r="G13" s="9">
        <v>1</v>
      </c>
      <c r="H13" s="9">
        <v>1</v>
      </c>
      <c r="I13">
        <f t="shared" si="0"/>
        <v>0.64999999999999991</v>
      </c>
    </row>
    <row r="14" spans="1:12" x14ac:dyDescent="0.4">
      <c r="A14" s="18" t="s">
        <v>52</v>
      </c>
      <c r="B14" s="9" t="s">
        <v>47</v>
      </c>
      <c r="C14" s="9">
        <v>2021</v>
      </c>
      <c r="D14" s="9"/>
      <c r="E14" s="9"/>
      <c r="F14" s="9"/>
      <c r="G14" s="10"/>
      <c r="H14" s="9">
        <v>1</v>
      </c>
      <c r="I14">
        <f t="shared" si="0"/>
        <v>0.3</v>
      </c>
    </row>
    <row r="15" spans="1:12" x14ac:dyDescent="0.4">
      <c r="G15" s="8"/>
      <c r="H15" s="6"/>
    </row>
    <row r="16" spans="1:12" x14ac:dyDescent="0.4">
      <c r="A16" s="17" t="s">
        <v>42</v>
      </c>
      <c r="B16" s="3" t="s">
        <v>43</v>
      </c>
      <c r="C16" s="3">
        <v>2020</v>
      </c>
      <c r="D16" s="3"/>
      <c r="E16" s="3"/>
      <c r="F16" s="3"/>
      <c r="G16" s="7"/>
      <c r="H16" s="3"/>
    </row>
    <row r="17" spans="1:9" x14ac:dyDescent="0.4">
      <c r="A17" s="17" t="s">
        <v>42</v>
      </c>
      <c r="B17" s="3" t="s">
        <v>44</v>
      </c>
      <c r="C17" s="3">
        <v>2020</v>
      </c>
      <c r="D17" s="3"/>
      <c r="E17" s="3"/>
      <c r="F17" s="3"/>
      <c r="G17" s="3"/>
      <c r="H17" s="3"/>
    </row>
    <row r="18" spans="1:9" x14ac:dyDescent="0.4">
      <c r="A18" s="17" t="s">
        <v>42</v>
      </c>
      <c r="B18" s="3" t="s">
        <v>45</v>
      </c>
      <c r="C18" s="3">
        <v>2020</v>
      </c>
      <c r="D18" s="3"/>
      <c r="E18" s="3"/>
      <c r="F18" s="3"/>
      <c r="G18" s="3"/>
      <c r="H18" s="3"/>
    </row>
    <row r="19" spans="1:9" x14ac:dyDescent="0.4">
      <c r="A19" s="17" t="s">
        <v>42</v>
      </c>
      <c r="B19" s="3" t="s">
        <v>46</v>
      </c>
      <c r="C19" s="3">
        <v>2020</v>
      </c>
      <c r="D19" s="3">
        <v>1</v>
      </c>
      <c r="E19" s="3">
        <v>0</v>
      </c>
      <c r="F19" s="3">
        <v>0</v>
      </c>
      <c r="G19" s="3">
        <v>0.5</v>
      </c>
      <c r="H19" s="3">
        <v>1</v>
      </c>
      <c r="I19">
        <f t="shared" si="0"/>
        <v>0.60000000000000009</v>
      </c>
    </row>
    <row r="20" spans="1:9" x14ac:dyDescent="0.4">
      <c r="A20" s="17" t="s">
        <v>42</v>
      </c>
      <c r="B20" s="3" t="s">
        <v>47</v>
      </c>
      <c r="C20" s="3">
        <v>2020</v>
      </c>
      <c r="D20" s="3">
        <v>1</v>
      </c>
      <c r="E20" s="3">
        <v>0</v>
      </c>
      <c r="F20" s="3"/>
      <c r="G20" s="3">
        <v>1</v>
      </c>
      <c r="H20" s="3">
        <v>1</v>
      </c>
      <c r="I20">
        <f t="shared" si="0"/>
        <v>0.7</v>
      </c>
    </row>
    <row r="21" spans="1:9" x14ac:dyDescent="0.4">
      <c r="A21" s="18" t="s">
        <v>52</v>
      </c>
      <c r="B21" s="9" t="s">
        <v>43</v>
      </c>
      <c r="C21" s="9">
        <v>2020</v>
      </c>
      <c r="D21" s="9">
        <v>1</v>
      </c>
      <c r="E21" s="9">
        <v>1</v>
      </c>
      <c r="F21" s="9">
        <v>1</v>
      </c>
      <c r="G21" s="9">
        <v>0.5</v>
      </c>
      <c r="H21" s="9">
        <v>1</v>
      </c>
      <c r="I21">
        <f t="shared" si="0"/>
        <v>0.89999999999999991</v>
      </c>
    </row>
    <row r="22" spans="1:9" x14ac:dyDescent="0.4">
      <c r="A22" s="18" t="s">
        <v>52</v>
      </c>
      <c r="B22" s="9" t="s">
        <v>44</v>
      </c>
      <c r="C22" s="9">
        <v>2020</v>
      </c>
      <c r="D22" s="9">
        <v>1</v>
      </c>
      <c r="E22" s="9">
        <v>1</v>
      </c>
      <c r="F22" s="9">
        <v>1</v>
      </c>
      <c r="G22" s="9">
        <v>0.5</v>
      </c>
      <c r="H22" s="9">
        <v>1</v>
      </c>
      <c r="I22">
        <f t="shared" si="0"/>
        <v>0.89999999999999991</v>
      </c>
    </row>
    <row r="23" spans="1:9" x14ac:dyDescent="0.4">
      <c r="A23" s="18" t="s">
        <v>52</v>
      </c>
      <c r="B23" s="9" t="s">
        <v>45</v>
      </c>
      <c r="C23" s="9">
        <v>2020</v>
      </c>
      <c r="D23" s="9"/>
      <c r="E23" s="9"/>
      <c r="F23" s="9"/>
      <c r="G23" s="9"/>
      <c r="H23" s="9">
        <v>1</v>
      </c>
      <c r="I23">
        <f t="shared" si="0"/>
        <v>0.3</v>
      </c>
    </row>
    <row r="24" spans="1:9" x14ac:dyDescent="0.4">
      <c r="A24" s="18" t="s">
        <v>52</v>
      </c>
      <c r="B24" s="9" t="s">
        <v>46</v>
      </c>
      <c r="C24" s="9">
        <v>2020</v>
      </c>
      <c r="D24" s="9">
        <v>1</v>
      </c>
      <c r="E24" s="9">
        <v>1</v>
      </c>
      <c r="F24" s="9"/>
      <c r="G24" s="9"/>
      <c r="H24" s="9">
        <v>1</v>
      </c>
      <c r="I24">
        <f t="shared" si="0"/>
        <v>0.64999999999999991</v>
      </c>
    </row>
    <row r="25" spans="1:9" x14ac:dyDescent="0.4">
      <c r="A25" s="18" t="s">
        <v>52</v>
      </c>
      <c r="B25" s="9" t="s">
        <v>47</v>
      </c>
      <c r="C25" s="9">
        <v>2020</v>
      </c>
      <c r="D25" s="9"/>
      <c r="E25" s="9"/>
      <c r="F25" s="9"/>
      <c r="G25" s="9"/>
      <c r="H25" s="9">
        <v>1</v>
      </c>
      <c r="I25">
        <f t="shared" si="0"/>
        <v>0.3</v>
      </c>
    </row>
    <row r="27" spans="1:9" x14ac:dyDescent="0.4">
      <c r="A27" s="17" t="s">
        <v>42</v>
      </c>
      <c r="B27" s="3" t="s">
        <v>43</v>
      </c>
      <c r="C27" s="3">
        <v>2019</v>
      </c>
      <c r="D27" s="3"/>
      <c r="E27" s="3"/>
      <c r="F27" s="3"/>
      <c r="G27" s="3"/>
      <c r="H27" s="3"/>
    </row>
    <row r="28" spans="1:9" x14ac:dyDescent="0.4">
      <c r="A28" s="17" t="s">
        <v>42</v>
      </c>
      <c r="B28" s="3" t="s">
        <v>44</v>
      </c>
      <c r="C28" s="3">
        <v>2019</v>
      </c>
      <c r="D28" s="3"/>
      <c r="E28" s="3"/>
      <c r="F28" s="3"/>
      <c r="G28" s="3"/>
      <c r="H28" s="3"/>
    </row>
    <row r="29" spans="1:9" x14ac:dyDescent="0.4">
      <c r="A29" s="17" t="s">
        <v>42</v>
      </c>
      <c r="B29" s="3" t="s">
        <v>45</v>
      </c>
      <c r="C29" s="3">
        <v>2019</v>
      </c>
      <c r="D29" s="3"/>
      <c r="E29" s="3"/>
      <c r="F29" s="3"/>
      <c r="G29" s="3"/>
      <c r="H29" s="3"/>
    </row>
    <row r="30" spans="1:9" x14ac:dyDescent="0.4">
      <c r="A30" s="17" t="s">
        <v>42</v>
      </c>
      <c r="B30" s="3" t="s">
        <v>46</v>
      </c>
      <c r="C30" s="3">
        <v>2019</v>
      </c>
      <c r="D30" s="3">
        <v>1</v>
      </c>
      <c r="E30" s="3">
        <v>1</v>
      </c>
      <c r="F30" s="3">
        <v>0</v>
      </c>
      <c r="G30" s="3">
        <v>1</v>
      </c>
      <c r="H30" s="3">
        <v>1</v>
      </c>
      <c r="I30">
        <f t="shared" si="0"/>
        <v>0.85000000000000009</v>
      </c>
    </row>
    <row r="31" spans="1:9" x14ac:dyDescent="0.4">
      <c r="A31" s="17" t="s">
        <v>42</v>
      </c>
      <c r="B31" s="3" t="s">
        <v>47</v>
      </c>
      <c r="C31" s="3">
        <v>2019</v>
      </c>
      <c r="D31" s="3">
        <v>1</v>
      </c>
      <c r="E31" s="3">
        <v>1</v>
      </c>
      <c r="F31" s="3">
        <v>0</v>
      </c>
      <c r="G31" s="3">
        <v>1</v>
      </c>
      <c r="H31" s="3">
        <v>1</v>
      </c>
      <c r="I31">
        <f t="shared" si="0"/>
        <v>0.85000000000000009</v>
      </c>
    </row>
    <row r="32" spans="1:9" x14ac:dyDescent="0.4">
      <c r="A32" s="18" t="s">
        <v>52</v>
      </c>
      <c r="B32" s="9" t="s">
        <v>43</v>
      </c>
      <c r="C32" s="9">
        <v>2019</v>
      </c>
      <c r="D32" s="9">
        <v>1</v>
      </c>
      <c r="E32" s="9"/>
      <c r="F32" s="9">
        <v>1</v>
      </c>
      <c r="G32" s="9">
        <v>0.5</v>
      </c>
      <c r="H32" s="9">
        <v>1</v>
      </c>
      <c r="I32">
        <f t="shared" si="0"/>
        <v>0.75</v>
      </c>
    </row>
    <row r="33" spans="1:9" x14ac:dyDescent="0.4">
      <c r="A33" s="18" t="s">
        <v>52</v>
      </c>
      <c r="B33" s="9" t="s">
        <v>44</v>
      </c>
      <c r="C33" s="9">
        <v>2019</v>
      </c>
      <c r="D33" s="9">
        <v>1</v>
      </c>
      <c r="E33" s="9"/>
      <c r="F33" s="9">
        <v>1</v>
      </c>
      <c r="G33" s="9">
        <v>1</v>
      </c>
      <c r="H33" s="9">
        <v>1</v>
      </c>
      <c r="I33">
        <f t="shared" si="0"/>
        <v>0.85000000000000009</v>
      </c>
    </row>
    <row r="34" spans="1:9" x14ac:dyDescent="0.4">
      <c r="A34" s="18" t="s">
        <v>52</v>
      </c>
      <c r="B34" s="9" t="s">
        <v>45</v>
      </c>
      <c r="C34" s="9">
        <v>2019</v>
      </c>
      <c r="D34" s="9">
        <v>1</v>
      </c>
      <c r="E34" s="9"/>
      <c r="F34" s="9"/>
      <c r="G34" s="9"/>
      <c r="H34" s="9">
        <v>1</v>
      </c>
      <c r="I34">
        <f t="shared" si="0"/>
        <v>0.5</v>
      </c>
    </row>
    <row r="35" spans="1:9" x14ac:dyDescent="0.4">
      <c r="A35" s="18" t="s">
        <v>52</v>
      </c>
      <c r="B35" s="9" t="s">
        <v>46</v>
      </c>
      <c r="C35" s="9">
        <v>2019</v>
      </c>
      <c r="D35" s="9">
        <v>1</v>
      </c>
      <c r="E35" s="9">
        <v>1</v>
      </c>
      <c r="F35" s="9">
        <v>1</v>
      </c>
      <c r="G35" s="9"/>
      <c r="H35" s="9">
        <v>1</v>
      </c>
      <c r="I35">
        <f t="shared" si="0"/>
        <v>0.8</v>
      </c>
    </row>
    <row r="36" spans="1:9" x14ac:dyDescent="0.4">
      <c r="A36" s="18" t="s">
        <v>52</v>
      </c>
      <c r="B36" s="9" t="s">
        <v>47</v>
      </c>
      <c r="C36" s="9">
        <v>2019</v>
      </c>
      <c r="D36" s="9">
        <v>1</v>
      </c>
      <c r="E36" s="9"/>
      <c r="F36" s="9"/>
      <c r="G36" s="9"/>
      <c r="H36" s="9">
        <v>1</v>
      </c>
      <c r="I36">
        <f t="shared" si="0"/>
        <v>0.5</v>
      </c>
    </row>
    <row r="38" spans="1:9" x14ac:dyDescent="0.4">
      <c r="A38" s="17" t="s">
        <v>42</v>
      </c>
      <c r="B38" s="3" t="s">
        <v>43</v>
      </c>
      <c r="C38" s="3">
        <v>2018</v>
      </c>
      <c r="D38" s="3"/>
      <c r="E38" s="3"/>
      <c r="F38" s="3"/>
      <c r="G38" s="3"/>
      <c r="H38" s="3"/>
    </row>
    <row r="39" spans="1:9" x14ac:dyDescent="0.4">
      <c r="A39" s="17" t="s">
        <v>42</v>
      </c>
      <c r="B39" s="3" t="s">
        <v>44</v>
      </c>
      <c r="C39" s="3">
        <v>2018</v>
      </c>
      <c r="D39" s="3"/>
      <c r="E39" s="3"/>
      <c r="F39" s="3"/>
      <c r="G39" s="3"/>
      <c r="H39" s="3"/>
    </row>
    <row r="40" spans="1:9" x14ac:dyDescent="0.4">
      <c r="A40" s="17" t="s">
        <v>42</v>
      </c>
      <c r="B40" s="3" t="s">
        <v>45</v>
      </c>
      <c r="C40" s="3">
        <v>2018</v>
      </c>
      <c r="D40" s="3"/>
      <c r="E40" s="3"/>
      <c r="F40" s="3"/>
      <c r="G40" s="3"/>
      <c r="H40" s="3"/>
    </row>
    <row r="41" spans="1:9" x14ac:dyDescent="0.4">
      <c r="A41" s="17" t="s">
        <v>42</v>
      </c>
      <c r="B41" s="3" t="s">
        <v>46</v>
      </c>
      <c r="C41" s="3">
        <v>2018</v>
      </c>
      <c r="D41" s="3">
        <v>1</v>
      </c>
      <c r="E41" s="3">
        <v>1</v>
      </c>
      <c r="F41" s="3"/>
      <c r="G41" s="3">
        <v>1</v>
      </c>
      <c r="H41" s="3">
        <v>1</v>
      </c>
      <c r="I41">
        <f t="shared" si="0"/>
        <v>0.85000000000000009</v>
      </c>
    </row>
    <row r="42" spans="1:9" x14ac:dyDescent="0.4">
      <c r="A42" s="17" t="s">
        <v>42</v>
      </c>
      <c r="B42" s="3" t="s">
        <v>47</v>
      </c>
      <c r="C42" s="3">
        <v>2018</v>
      </c>
      <c r="D42" s="3">
        <v>1</v>
      </c>
      <c r="E42" s="3">
        <v>1</v>
      </c>
      <c r="F42" s="3"/>
      <c r="G42" s="3">
        <v>1</v>
      </c>
      <c r="H42" s="3">
        <v>1</v>
      </c>
      <c r="I42">
        <f t="shared" si="0"/>
        <v>0.85000000000000009</v>
      </c>
    </row>
    <row r="43" spans="1:9" x14ac:dyDescent="0.4">
      <c r="A43" s="18" t="s">
        <v>52</v>
      </c>
      <c r="B43" s="9" t="s">
        <v>43</v>
      </c>
      <c r="C43" s="9">
        <v>2018</v>
      </c>
      <c r="D43" s="9">
        <v>1</v>
      </c>
      <c r="E43" s="9">
        <v>1</v>
      </c>
      <c r="F43" s="9">
        <v>1</v>
      </c>
      <c r="G43" s="9">
        <v>1</v>
      </c>
      <c r="H43" s="9">
        <v>1</v>
      </c>
      <c r="I43">
        <f t="shared" si="0"/>
        <v>1</v>
      </c>
    </row>
    <row r="44" spans="1:9" x14ac:dyDescent="0.4">
      <c r="A44" s="18" t="s">
        <v>52</v>
      </c>
      <c r="B44" s="9" t="s">
        <v>44</v>
      </c>
      <c r="C44" s="9">
        <v>2018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>
        <f t="shared" si="0"/>
        <v>1</v>
      </c>
    </row>
    <row r="45" spans="1:9" x14ac:dyDescent="0.4">
      <c r="A45" s="18" t="s">
        <v>52</v>
      </c>
      <c r="B45" s="9" t="s">
        <v>45</v>
      </c>
      <c r="C45" s="9">
        <v>2018</v>
      </c>
      <c r="D45" s="9">
        <v>1</v>
      </c>
      <c r="E45" s="9"/>
      <c r="F45" s="9"/>
      <c r="G45" s="9"/>
      <c r="H45" s="9">
        <v>1</v>
      </c>
      <c r="I45">
        <f t="shared" si="0"/>
        <v>0.5</v>
      </c>
    </row>
    <row r="46" spans="1:9" x14ac:dyDescent="0.4">
      <c r="A46" s="18" t="s">
        <v>52</v>
      </c>
      <c r="B46" s="9" t="s">
        <v>46</v>
      </c>
      <c r="C46" s="9">
        <v>2018</v>
      </c>
      <c r="D46" s="9">
        <v>1</v>
      </c>
      <c r="E46" s="9">
        <v>1</v>
      </c>
      <c r="F46" s="9">
        <v>0</v>
      </c>
      <c r="G46" s="9">
        <v>0.5</v>
      </c>
      <c r="H46" s="9">
        <v>1</v>
      </c>
      <c r="I46">
        <f t="shared" si="0"/>
        <v>0.75</v>
      </c>
    </row>
    <row r="47" spans="1:9" x14ac:dyDescent="0.4">
      <c r="A47" s="18" t="s">
        <v>52</v>
      </c>
      <c r="B47" s="9" t="s">
        <v>47</v>
      </c>
      <c r="C47" s="9">
        <v>2018</v>
      </c>
      <c r="D47" s="9">
        <v>1</v>
      </c>
      <c r="E47" s="9"/>
      <c r="F47" s="9"/>
      <c r="G47" s="9"/>
      <c r="H47" s="9">
        <v>1</v>
      </c>
      <c r="I47">
        <f t="shared" si="0"/>
        <v>0.5</v>
      </c>
    </row>
    <row r="49" spans="1:9" x14ac:dyDescent="0.4">
      <c r="A49" s="18" t="s">
        <v>52</v>
      </c>
      <c r="B49" s="9" t="s">
        <v>43</v>
      </c>
      <c r="C49" s="9">
        <v>2017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>
        <f t="shared" si="0"/>
        <v>1</v>
      </c>
    </row>
    <row r="50" spans="1:9" x14ac:dyDescent="0.4">
      <c r="A50" s="18" t="s">
        <v>52</v>
      </c>
      <c r="B50" s="9" t="s">
        <v>44</v>
      </c>
      <c r="C50" s="9">
        <v>2017</v>
      </c>
      <c r="D50" s="9">
        <v>1</v>
      </c>
      <c r="E50" s="9">
        <v>1</v>
      </c>
      <c r="F50" s="9">
        <v>1</v>
      </c>
      <c r="G50" s="9">
        <v>1</v>
      </c>
      <c r="H50" s="9">
        <v>1</v>
      </c>
      <c r="I50">
        <f t="shared" si="0"/>
        <v>1</v>
      </c>
    </row>
    <row r="51" spans="1:9" x14ac:dyDescent="0.4">
      <c r="A51" s="18" t="s">
        <v>52</v>
      </c>
      <c r="B51" s="9" t="s">
        <v>45</v>
      </c>
      <c r="C51" s="9">
        <v>2017</v>
      </c>
      <c r="D51" s="9"/>
      <c r="E51" s="9"/>
      <c r="F51" s="9"/>
      <c r="G51" s="9"/>
      <c r="H51" s="9">
        <v>1</v>
      </c>
      <c r="I51">
        <f t="shared" si="0"/>
        <v>0.3</v>
      </c>
    </row>
    <row r="52" spans="1:9" x14ac:dyDescent="0.4">
      <c r="A52" s="18" t="s">
        <v>52</v>
      </c>
      <c r="B52" s="9" t="s">
        <v>46</v>
      </c>
      <c r="C52" s="9">
        <v>2017</v>
      </c>
      <c r="D52" s="9">
        <v>1</v>
      </c>
      <c r="E52" s="9">
        <v>1</v>
      </c>
      <c r="F52" s="9">
        <v>0</v>
      </c>
      <c r="G52" s="9">
        <v>0</v>
      </c>
      <c r="H52" s="9">
        <v>1</v>
      </c>
      <c r="I52">
        <f t="shared" si="0"/>
        <v>0.64999999999999991</v>
      </c>
    </row>
    <row r="53" spans="1:9" x14ac:dyDescent="0.4">
      <c r="A53" s="18" t="s">
        <v>52</v>
      </c>
      <c r="B53" s="9" t="s">
        <v>47</v>
      </c>
      <c r="C53" s="9">
        <v>2017</v>
      </c>
      <c r="D53" s="9"/>
      <c r="E53" s="9"/>
      <c r="F53" s="9"/>
      <c r="G53" s="9"/>
      <c r="H53" s="9">
        <v>1</v>
      </c>
      <c r="I53">
        <f t="shared" si="0"/>
        <v>0.3</v>
      </c>
    </row>
  </sheetData>
  <mergeCells count="2">
    <mergeCell ref="A2:B2"/>
    <mergeCell ref="A3:B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41165-BDB6-45D5-BB9A-E1820A98166D}">
  <dimension ref="A1:K138"/>
  <sheetViews>
    <sheetView workbookViewId="0">
      <pane ySplit="1" topLeftCell="A38" activePane="bottomLeft" state="frozen"/>
      <selection pane="bottomLeft" activeCell="H15" sqref="H15"/>
    </sheetView>
  </sheetViews>
  <sheetFormatPr baseColWidth="10" defaultRowHeight="14.6" x14ac:dyDescent="0.4"/>
  <cols>
    <col min="8" max="8" width="11.07421875" style="13"/>
    <col min="10" max="10" width="11.07421875" style="14"/>
    <col min="11" max="11" width="11.07421875" style="15"/>
  </cols>
  <sheetData>
    <row r="1" spans="1:11" x14ac:dyDescent="0.4">
      <c r="A1" s="1" t="s">
        <v>34</v>
      </c>
      <c r="B1" s="1" t="s">
        <v>66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2">
        <v>2017</v>
      </c>
      <c r="J1" s="14" t="s">
        <v>57</v>
      </c>
      <c r="K1" s="15" t="s">
        <v>58</v>
      </c>
    </row>
    <row r="2" spans="1:11" x14ac:dyDescent="0.4">
      <c r="A2" t="s">
        <v>0</v>
      </c>
      <c r="B2" t="s">
        <v>55</v>
      </c>
      <c r="D2">
        <v>38756</v>
      </c>
      <c r="E2">
        <v>30671</v>
      </c>
      <c r="F2">
        <v>35191</v>
      </c>
      <c r="G2">
        <v>35922</v>
      </c>
      <c r="H2" s="13">
        <f>(J2*$H$1)+K2</f>
        <v>36130.5</v>
      </c>
      <c r="J2" s="14">
        <f>SLOPE(C2:G2,$C$1:$G$1)</f>
        <v>-398.2</v>
      </c>
      <c r="K2" s="15">
        <f>INTERCEPT(C2:G2,$C$1:$G$1)</f>
        <v>839299.9</v>
      </c>
    </row>
    <row r="3" spans="1:11" x14ac:dyDescent="0.4">
      <c r="A3" t="s">
        <v>4</v>
      </c>
      <c r="B3" t="s">
        <v>55</v>
      </c>
      <c r="D3">
        <v>89240</v>
      </c>
      <c r="E3">
        <v>75328</v>
      </c>
      <c r="F3">
        <v>37177</v>
      </c>
      <c r="G3">
        <v>52061</v>
      </c>
      <c r="H3" s="13">
        <f t="shared" ref="H3:H24" si="0">(J3*$H$1)+K3</f>
        <v>100873.5</v>
      </c>
      <c r="J3" s="14">
        <f>SLOPE(C3:G3,$C$1:$G$1)</f>
        <v>-14968.8</v>
      </c>
      <c r="K3" s="15">
        <f t="shared" ref="K3:K24" si="1">INTERCEPT(C3:G3,$C$1:$G$1)</f>
        <v>30292943.099999998</v>
      </c>
    </row>
    <row r="4" spans="1:11" x14ac:dyDescent="0.4">
      <c r="A4" t="s">
        <v>6</v>
      </c>
      <c r="B4" t="s">
        <v>55</v>
      </c>
      <c r="D4">
        <v>41512</v>
      </c>
      <c r="E4">
        <v>25908</v>
      </c>
      <c r="F4">
        <v>17603</v>
      </c>
      <c r="G4">
        <v>22025</v>
      </c>
      <c r="H4" s="13">
        <f t="shared" si="0"/>
        <v>43453.5</v>
      </c>
      <c r="J4" s="14">
        <f t="shared" ref="J4:J24" si="2">SLOPE(C4:G4,$C$1:$G$1)</f>
        <v>-6676.6</v>
      </c>
      <c r="K4" s="15">
        <f t="shared" si="1"/>
        <v>13510155.700000001</v>
      </c>
    </row>
    <row r="5" spans="1:11" x14ac:dyDescent="0.4">
      <c r="A5" t="s">
        <v>9</v>
      </c>
      <c r="B5" t="s">
        <v>55</v>
      </c>
      <c r="D5">
        <v>9798</v>
      </c>
      <c r="E5">
        <v>9713</v>
      </c>
      <c r="F5">
        <v>8329</v>
      </c>
      <c r="G5">
        <v>14664</v>
      </c>
      <c r="H5" s="13">
        <f t="shared" si="0"/>
        <v>7322.5</v>
      </c>
      <c r="J5" s="14">
        <f t="shared" si="2"/>
        <v>1321.4</v>
      </c>
      <c r="K5" s="15">
        <f t="shared" si="1"/>
        <v>-2657941.3000000003</v>
      </c>
    </row>
    <row r="6" spans="1:11" x14ac:dyDescent="0.4">
      <c r="A6" t="s">
        <v>11</v>
      </c>
      <c r="B6" t="s">
        <v>55</v>
      </c>
      <c r="D6">
        <v>3574</v>
      </c>
      <c r="E6">
        <v>6278</v>
      </c>
      <c r="F6">
        <v>8485</v>
      </c>
      <c r="G6">
        <v>9158</v>
      </c>
      <c r="H6" s="13">
        <f t="shared" si="0"/>
        <v>2134</v>
      </c>
      <c r="J6" s="14">
        <f t="shared" si="2"/>
        <v>1895.9</v>
      </c>
      <c r="K6" s="15">
        <f t="shared" si="1"/>
        <v>-3821896.3000000003</v>
      </c>
    </row>
    <row r="7" spans="1:11" x14ac:dyDescent="0.4">
      <c r="A7" t="s">
        <v>61</v>
      </c>
      <c r="B7" t="s">
        <v>55</v>
      </c>
      <c r="D7">
        <v>1684</v>
      </c>
      <c r="E7">
        <v>1660</v>
      </c>
      <c r="F7">
        <v>273</v>
      </c>
      <c r="H7" s="13">
        <f t="shared" si="0"/>
        <v>2616.6666666667443</v>
      </c>
      <c r="J7" s="14">
        <f t="shared" si="2"/>
        <v>-705.5</v>
      </c>
      <c r="K7" s="15">
        <f t="shared" si="1"/>
        <v>1425610.1666666667</v>
      </c>
    </row>
    <row r="8" spans="1:11" x14ac:dyDescent="0.4">
      <c r="A8" t="s">
        <v>18</v>
      </c>
      <c r="B8" t="s">
        <v>55</v>
      </c>
      <c r="D8">
        <v>96249</v>
      </c>
      <c r="E8">
        <v>106334</v>
      </c>
      <c r="F8">
        <v>121482</v>
      </c>
      <c r="G8">
        <v>125722</v>
      </c>
      <c r="H8" s="13">
        <f t="shared" si="0"/>
        <v>86555</v>
      </c>
      <c r="J8" s="14">
        <f t="shared" si="2"/>
        <v>10356.700000000001</v>
      </c>
      <c r="K8" s="15">
        <f t="shared" si="1"/>
        <v>-20802908.900000002</v>
      </c>
    </row>
    <row r="9" spans="1:11" x14ac:dyDescent="0.4">
      <c r="A9" t="s">
        <v>20</v>
      </c>
      <c r="B9" t="s">
        <v>55</v>
      </c>
      <c r="D9">
        <v>13140</v>
      </c>
      <c r="E9">
        <v>11260</v>
      </c>
      <c r="F9">
        <v>14340</v>
      </c>
      <c r="G9">
        <v>11798</v>
      </c>
      <c r="H9" s="13">
        <f t="shared" si="0"/>
        <v>12871</v>
      </c>
      <c r="J9" s="14">
        <f t="shared" si="2"/>
        <v>-94.6</v>
      </c>
      <c r="K9" s="15">
        <f t="shared" si="1"/>
        <v>203679.19999999998</v>
      </c>
    </row>
    <row r="10" spans="1:11" x14ac:dyDescent="0.4">
      <c r="A10" t="s">
        <v>20</v>
      </c>
      <c r="B10" t="s">
        <v>55</v>
      </c>
      <c r="D10">
        <v>12873</v>
      </c>
      <c r="E10">
        <v>7817</v>
      </c>
      <c r="F10">
        <v>48</v>
      </c>
      <c r="G10">
        <v>421</v>
      </c>
      <c r="H10" s="13">
        <f t="shared" si="0"/>
        <v>16571</v>
      </c>
      <c r="J10" s="14">
        <f t="shared" si="2"/>
        <v>-4512.5</v>
      </c>
      <c r="K10" s="15">
        <f t="shared" si="1"/>
        <v>9118283.5</v>
      </c>
    </row>
    <row r="11" spans="1:11" x14ac:dyDescent="0.4">
      <c r="A11" t="s">
        <v>23</v>
      </c>
      <c r="B11" t="s">
        <v>55</v>
      </c>
      <c r="D11">
        <v>51375</v>
      </c>
      <c r="E11">
        <v>15097</v>
      </c>
      <c r="F11">
        <v>14280</v>
      </c>
      <c r="G11">
        <v>17891</v>
      </c>
      <c r="H11" s="13">
        <f t="shared" si="0"/>
        <v>49978</v>
      </c>
      <c r="J11" s="14">
        <f t="shared" si="2"/>
        <v>-10126.9</v>
      </c>
      <c r="K11" s="15">
        <f t="shared" si="1"/>
        <v>20475935.300000001</v>
      </c>
    </row>
    <row r="12" spans="1:11" x14ac:dyDescent="0.4">
      <c r="A12" t="s">
        <v>25</v>
      </c>
      <c r="B12" t="s">
        <v>55</v>
      </c>
      <c r="D12">
        <v>421</v>
      </c>
      <c r="E12">
        <v>1509</v>
      </c>
      <c r="F12">
        <v>2924</v>
      </c>
      <c r="G12">
        <v>1272</v>
      </c>
      <c r="H12" s="13">
        <f t="shared" si="0"/>
        <v>539.5</v>
      </c>
      <c r="J12" s="14">
        <f t="shared" si="2"/>
        <v>396.8</v>
      </c>
      <c r="K12" s="15">
        <f t="shared" si="1"/>
        <v>-799806.1</v>
      </c>
    </row>
    <row r="13" spans="1:11" x14ac:dyDescent="0.4">
      <c r="A13" t="s">
        <v>26</v>
      </c>
      <c r="B13" t="s">
        <v>55</v>
      </c>
      <c r="D13">
        <v>530</v>
      </c>
    </row>
    <row r="14" spans="1:11" x14ac:dyDescent="0.4">
      <c r="A14" t="s">
        <v>27</v>
      </c>
      <c r="B14" t="s">
        <v>55</v>
      </c>
      <c r="D14">
        <v>7828</v>
      </c>
      <c r="E14">
        <v>874</v>
      </c>
      <c r="F14">
        <v>382</v>
      </c>
      <c r="G14">
        <v>1983</v>
      </c>
      <c r="H14" s="13">
        <f t="shared" si="0"/>
        <v>7273.5</v>
      </c>
      <c r="J14" s="14">
        <f t="shared" si="2"/>
        <v>-1802.7</v>
      </c>
      <c r="K14" s="15">
        <f t="shared" si="1"/>
        <v>3643319.4</v>
      </c>
    </row>
    <row r="15" spans="1:11" x14ac:dyDescent="0.4">
      <c r="A15" t="s">
        <v>30</v>
      </c>
      <c r="B15" t="s">
        <v>55</v>
      </c>
      <c r="D15">
        <v>92</v>
      </c>
      <c r="E15">
        <v>186</v>
      </c>
      <c r="F15">
        <v>382</v>
      </c>
      <c r="G15">
        <v>453</v>
      </c>
      <c r="H15" s="13">
        <f>D15</f>
        <v>92</v>
      </c>
      <c r="J15" s="14">
        <f t="shared" si="2"/>
        <v>127.9</v>
      </c>
      <c r="K15" s="15">
        <f t="shared" si="1"/>
        <v>-258015.80000000002</v>
      </c>
    </row>
    <row r="16" spans="1:11" x14ac:dyDescent="0.4">
      <c r="A16" t="s">
        <v>0</v>
      </c>
      <c r="B16" s="11" t="s">
        <v>1</v>
      </c>
      <c r="C16" s="11"/>
      <c r="D16" s="11">
        <v>1017</v>
      </c>
      <c r="E16" s="11">
        <v>831</v>
      </c>
      <c r="F16" s="11">
        <v>1265</v>
      </c>
      <c r="G16" s="11">
        <v>2268</v>
      </c>
      <c r="H16" s="13">
        <f t="shared" si="0"/>
        <v>298.5</v>
      </c>
      <c r="J16" s="14">
        <f t="shared" si="2"/>
        <v>418.7</v>
      </c>
      <c r="K16" s="15">
        <f t="shared" si="1"/>
        <v>-844219.4</v>
      </c>
    </row>
    <row r="17" spans="1:11" x14ac:dyDescent="0.4">
      <c r="A17" t="s">
        <v>4</v>
      </c>
      <c r="B17" t="s">
        <v>1</v>
      </c>
      <c r="D17">
        <v>8176</v>
      </c>
      <c r="E17">
        <v>1806</v>
      </c>
      <c r="F17">
        <v>2025</v>
      </c>
      <c r="G17">
        <v>6585</v>
      </c>
      <c r="H17" s="13">
        <f t="shared" si="0"/>
        <v>5786.5</v>
      </c>
      <c r="J17" s="14">
        <f t="shared" si="2"/>
        <v>-455.4</v>
      </c>
      <c r="K17" s="15">
        <f t="shared" si="1"/>
        <v>924328.29999999993</v>
      </c>
    </row>
    <row r="18" spans="1:11" x14ac:dyDescent="0.4">
      <c r="A18" t="s">
        <v>6</v>
      </c>
      <c r="B18" t="s">
        <v>1</v>
      </c>
      <c r="D18">
        <v>4379</v>
      </c>
      <c r="E18">
        <v>939</v>
      </c>
      <c r="F18">
        <v>771</v>
      </c>
      <c r="G18">
        <v>2372</v>
      </c>
      <c r="H18" s="13">
        <f t="shared" si="0"/>
        <v>3662.5</v>
      </c>
      <c r="J18" s="14">
        <f t="shared" si="2"/>
        <v>-618.9</v>
      </c>
      <c r="K18" s="15">
        <f t="shared" si="1"/>
        <v>1251983.8</v>
      </c>
    </row>
    <row r="19" spans="1:11" x14ac:dyDescent="0.4">
      <c r="A19" t="s">
        <v>9</v>
      </c>
      <c r="B19" t="s">
        <v>1</v>
      </c>
      <c r="D19">
        <v>1264</v>
      </c>
      <c r="E19">
        <v>883</v>
      </c>
      <c r="F19">
        <v>544</v>
      </c>
      <c r="G19">
        <v>1784</v>
      </c>
      <c r="H19" s="13">
        <f t="shared" si="0"/>
        <v>813.5</v>
      </c>
      <c r="J19" s="14">
        <f t="shared" si="2"/>
        <v>122.1</v>
      </c>
      <c r="K19" s="15">
        <f t="shared" si="1"/>
        <v>-245462.19999999998</v>
      </c>
    </row>
    <row r="20" spans="1:11" x14ac:dyDescent="0.4">
      <c r="A20" t="s">
        <v>11</v>
      </c>
      <c r="B20" t="s">
        <v>1</v>
      </c>
      <c r="D20">
        <v>363</v>
      </c>
      <c r="E20">
        <v>425</v>
      </c>
      <c r="F20">
        <v>823</v>
      </c>
      <c r="G20">
        <v>954</v>
      </c>
      <c r="H20" s="13">
        <f t="shared" si="0"/>
        <v>98.5</v>
      </c>
      <c r="J20" s="14">
        <f t="shared" si="2"/>
        <v>217.1</v>
      </c>
      <c r="K20" s="15">
        <f t="shared" si="1"/>
        <v>-437792.2</v>
      </c>
    </row>
    <row r="21" spans="1:11" x14ac:dyDescent="0.4">
      <c r="A21" t="s">
        <v>61</v>
      </c>
      <c r="B21" t="s">
        <v>1</v>
      </c>
      <c r="D21">
        <v>371</v>
      </c>
      <c r="E21">
        <v>414</v>
      </c>
      <c r="F21">
        <v>74</v>
      </c>
      <c r="H21" s="13">
        <f t="shared" si="0"/>
        <v>583.33333333331393</v>
      </c>
      <c r="J21" s="14">
        <f t="shared" si="2"/>
        <v>-148.5</v>
      </c>
      <c r="K21" s="15">
        <f t="shared" si="1"/>
        <v>300107.83333333331</v>
      </c>
    </row>
    <row r="22" spans="1:11" x14ac:dyDescent="0.4">
      <c r="A22" t="s">
        <v>18</v>
      </c>
      <c r="B22" t="s">
        <v>1</v>
      </c>
      <c r="D22">
        <v>29504</v>
      </c>
      <c r="E22">
        <v>40312</v>
      </c>
      <c r="F22">
        <v>38800</v>
      </c>
      <c r="G22">
        <v>44501</v>
      </c>
      <c r="H22" s="13">
        <f t="shared" si="0"/>
        <v>27409.5</v>
      </c>
      <c r="J22" s="14">
        <f t="shared" si="2"/>
        <v>4347.8999999999996</v>
      </c>
      <c r="K22" s="15">
        <f t="shared" si="1"/>
        <v>-8742304.7999999989</v>
      </c>
    </row>
    <row r="23" spans="1:11" x14ac:dyDescent="0.4">
      <c r="A23" t="s">
        <v>20</v>
      </c>
      <c r="B23" t="s">
        <v>1</v>
      </c>
      <c r="D23">
        <v>4153</v>
      </c>
      <c r="E23">
        <v>3836</v>
      </c>
      <c r="F23">
        <v>4477</v>
      </c>
      <c r="G23">
        <v>4411</v>
      </c>
      <c r="H23" s="13">
        <f t="shared" si="0"/>
        <v>3865.5</v>
      </c>
      <c r="J23" s="14">
        <f t="shared" si="2"/>
        <v>141.5</v>
      </c>
      <c r="K23" s="15">
        <f t="shared" si="1"/>
        <v>-281540</v>
      </c>
    </row>
    <row r="24" spans="1:11" ht="14.15" customHeight="1" x14ac:dyDescent="0.4">
      <c r="A24" t="s">
        <v>20</v>
      </c>
      <c r="B24" t="s">
        <v>1</v>
      </c>
      <c r="D24">
        <v>4872</v>
      </c>
      <c r="E24">
        <v>3441</v>
      </c>
      <c r="F24">
        <v>4</v>
      </c>
      <c r="G24">
        <v>211</v>
      </c>
      <c r="H24" s="13">
        <f t="shared" si="0"/>
        <v>6487</v>
      </c>
      <c r="J24" s="14">
        <f t="shared" si="2"/>
        <v>-1742</v>
      </c>
      <c r="K24" s="15">
        <f t="shared" si="1"/>
        <v>3520101</v>
      </c>
    </row>
    <row r="25" spans="1:11" x14ac:dyDescent="0.4">
      <c r="A25" t="s">
        <v>23</v>
      </c>
      <c r="B25" t="s">
        <v>1</v>
      </c>
      <c r="E25">
        <v>6218</v>
      </c>
      <c r="F25">
        <v>5416</v>
      </c>
      <c r="G25">
        <v>6728</v>
      </c>
      <c r="H25" s="13">
        <f t="shared" ref="H25:H58" si="3">(J25*$H$1)+K25</f>
        <v>5355.6666666666861</v>
      </c>
      <c r="J25" s="14">
        <f t="shared" ref="J25:J58" si="4">SLOPE(C25:G25,$C$1:$G$1)</f>
        <v>255</v>
      </c>
      <c r="K25" s="15">
        <f t="shared" ref="K25:K58" si="5">INTERCEPT(C25:G25,$C$1:$G$1)</f>
        <v>-508979.33333333331</v>
      </c>
    </row>
    <row r="26" spans="1:11" x14ac:dyDescent="0.4">
      <c r="A26" t="s">
        <v>25</v>
      </c>
      <c r="B26" t="s">
        <v>1</v>
      </c>
      <c r="E26">
        <v>743</v>
      </c>
      <c r="F26">
        <v>1741</v>
      </c>
      <c r="G26">
        <v>710</v>
      </c>
      <c r="H26" s="13">
        <f t="shared" si="3"/>
        <v>1114.1666666666642</v>
      </c>
      <c r="J26" s="14">
        <f t="shared" si="4"/>
        <v>-16.5</v>
      </c>
      <c r="K26" s="15">
        <f t="shared" si="5"/>
        <v>34394.666666666664</v>
      </c>
    </row>
    <row r="27" spans="1:11" x14ac:dyDescent="0.4">
      <c r="A27" t="s">
        <v>26</v>
      </c>
      <c r="B27" t="s">
        <v>1</v>
      </c>
      <c r="D27">
        <v>373</v>
      </c>
    </row>
    <row r="28" spans="1:11" x14ac:dyDescent="0.4">
      <c r="A28" t="s">
        <v>27</v>
      </c>
      <c r="B28" t="s">
        <v>1</v>
      </c>
      <c r="D28">
        <v>4366</v>
      </c>
      <c r="E28">
        <v>372</v>
      </c>
      <c r="F28">
        <v>180</v>
      </c>
      <c r="G28">
        <v>945</v>
      </c>
      <c r="H28" s="13">
        <f t="shared" si="3"/>
        <v>4079.5</v>
      </c>
      <c r="J28" s="14">
        <f t="shared" si="4"/>
        <v>-1045.5</v>
      </c>
      <c r="K28" s="15">
        <f t="shared" si="5"/>
        <v>2112853</v>
      </c>
    </row>
    <row r="29" spans="1:11" x14ac:dyDescent="0.4">
      <c r="A29" t="s">
        <v>30</v>
      </c>
      <c r="B29" t="s">
        <v>1</v>
      </c>
      <c r="E29">
        <v>93</v>
      </c>
      <c r="F29">
        <v>199</v>
      </c>
      <c r="G29">
        <v>215</v>
      </c>
      <c r="H29" s="13">
        <f>E29</f>
        <v>93</v>
      </c>
      <c r="J29" s="14">
        <f t="shared" si="4"/>
        <v>61</v>
      </c>
      <c r="K29" s="15">
        <f t="shared" si="5"/>
        <v>-123051</v>
      </c>
    </row>
    <row r="30" spans="1:11" x14ac:dyDescent="0.4">
      <c r="A30" t="s">
        <v>0</v>
      </c>
      <c r="B30" s="11" t="s">
        <v>56</v>
      </c>
      <c r="C30" s="11"/>
      <c r="D30" s="11">
        <v>381</v>
      </c>
      <c r="E30" s="11">
        <v>791</v>
      </c>
      <c r="F30" s="11">
        <v>221</v>
      </c>
      <c r="G30" s="11">
        <v>404</v>
      </c>
      <c r="H30" s="13">
        <f t="shared" si="3"/>
        <v>574.5</v>
      </c>
      <c r="J30" s="14">
        <f t="shared" si="4"/>
        <v>-50.1</v>
      </c>
      <c r="K30" s="15">
        <f t="shared" si="5"/>
        <v>101626.2</v>
      </c>
    </row>
    <row r="31" spans="1:11" x14ac:dyDescent="0.4">
      <c r="A31" t="s">
        <v>4</v>
      </c>
      <c r="B31" t="s">
        <v>56</v>
      </c>
      <c r="D31">
        <v>26292</v>
      </c>
      <c r="E31">
        <v>30253</v>
      </c>
      <c r="F31">
        <v>30670</v>
      </c>
      <c r="G31">
        <v>34401</v>
      </c>
      <c r="H31" s="13">
        <f t="shared" si="3"/>
        <v>24218</v>
      </c>
      <c r="J31" s="14">
        <f t="shared" si="4"/>
        <v>2474.4</v>
      </c>
      <c r="K31" s="15">
        <f t="shared" si="5"/>
        <v>-4966646.8</v>
      </c>
    </row>
    <row r="32" spans="1:11" x14ac:dyDescent="0.4">
      <c r="A32" t="s">
        <v>5</v>
      </c>
      <c r="B32" t="s">
        <v>56</v>
      </c>
      <c r="D32">
        <v>9647</v>
      </c>
      <c r="E32">
        <v>7827</v>
      </c>
      <c r="F32">
        <v>7072</v>
      </c>
      <c r="G32">
        <v>6560</v>
      </c>
      <c r="H32" s="13">
        <f t="shared" si="3"/>
        <v>10280.5</v>
      </c>
      <c r="J32" s="14">
        <f t="shared" si="4"/>
        <v>-1001.6</v>
      </c>
      <c r="K32" s="15">
        <f t="shared" si="5"/>
        <v>2030507.7</v>
      </c>
    </row>
    <row r="33" spans="1:11" x14ac:dyDescent="0.4">
      <c r="A33" t="s">
        <v>6</v>
      </c>
      <c r="B33" t="s">
        <v>56</v>
      </c>
      <c r="D33">
        <v>3904</v>
      </c>
      <c r="E33">
        <v>2485</v>
      </c>
      <c r="F33">
        <v>2713</v>
      </c>
      <c r="G33">
        <v>2142</v>
      </c>
      <c r="H33" s="13">
        <f t="shared" si="3"/>
        <v>4075.5</v>
      </c>
      <c r="J33" s="14">
        <f t="shared" si="4"/>
        <v>-505.8</v>
      </c>
      <c r="K33" s="15">
        <f t="shared" si="5"/>
        <v>1024274.1</v>
      </c>
    </row>
    <row r="34" spans="1:11" x14ac:dyDescent="0.4">
      <c r="A34" t="s">
        <v>7</v>
      </c>
      <c r="B34" t="s">
        <v>56</v>
      </c>
      <c r="D34">
        <v>32024</v>
      </c>
      <c r="E34">
        <v>38269</v>
      </c>
      <c r="F34">
        <v>34680</v>
      </c>
      <c r="G34">
        <v>38129</v>
      </c>
      <c r="H34" s="13">
        <f t="shared" si="3"/>
        <v>32094</v>
      </c>
      <c r="J34" s="14">
        <f t="shared" si="4"/>
        <v>1472.6</v>
      </c>
      <c r="K34" s="15">
        <f t="shared" si="5"/>
        <v>-2938140.1999999997</v>
      </c>
    </row>
    <row r="35" spans="1:11" x14ac:dyDescent="0.4">
      <c r="A35" t="s">
        <v>8</v>
      </c>
      <c r="B35" t="s">
        <v>56</v>
      </c>
      <c r="D35">
        <v>1505</v>
      </c>
      <c r="E35">
        <v>13337</v>
      </c>
      <c r="F35">
        <v>15716</v>
      </c>
      <c r="G35">
        <v>18594</v>
      </c>
      <c r="H35" s="13">
        <f>D35</f>
        <v>1505</v>
      </c>
      <c r="J35" s="14">
        <f t="shared" si="4"/>
        <v>5364.6</v>
      </c>
      <c r="K35" s="15">
        <f t="shared" si="5"/>
        <v>-10821521.700000001</v>
      </c>
    </row>
    <row r="36" spans="1:11" x14ac:dyDescent="0.4">
      <c r="A36" t="s">
        <v>9</v>
      </c>
      <c r="B36" t="s">
        <v>56</v>
      </c>
      <c r="D36">
        <v>12167</v>
      </c>
      <c r="E36">
        <v>14147</v>
      </c>
      <c r="F36">
        <v>14614</v>
      </c>
      <c r="G36">
        <v>15021</v>
      </c>
      <c r="H36" s="13">
        <f t="shared" si="3"/>
        <v>11730</v>
      </c>
      <c r="J36" s="14">
        <f t="shared" si="4"/>
        <v>902.9</v>
      </c>
      <c r="K36" s="15">
        <f t="shared" si="5"/>
        <v>-1809419.3</v>
      </c>
    </row>
    <row r="37" spans="1:11" x14ac:dyDescent="0.4">
      <c r="A37" t="s">
        <v>59</v>
      </c>
      <c r="B37" t="s">
        <v>56</v>
      </c>
      <c r="D37">
        <v>27837</v>
      </c>
      <c r="E37">
        <v>24488</v>
      </c>
      <c r="F37">
        <v>23885</v>
      </c>
      <c r="G37">
        <v>23671</v>
      </c>
      <c r="H37" s="13">
        <f t="shared" si="3"/>
        <v>28245.5</v>
      </c>
      <c r="J37" s="14">
        <f t="shared" si="4"/>
        <v>-1310.0999999999999</v>
      </c>
      <c r="K37" s="15">
        <f t="shared" si="5"/>
        <v>2670717.1999999997</v>
      </c>
    </row>
    <row r="38" spans="1:11" x14ac:dyDescent="0.4">
      <c r="A38" t="s">
        <v>10</v>
      </c>
      <c r="B38" t="s">
        <v>56</v>
      </c>
      <c r="D38">
        <v>57144</v>
      </c>
      <c r="E38">
        <v>59632</v>
      </c>
      <c r="F38">
        <v>66872</v>
      </c>
      <c r="G38">
        <v>68420</v>
      </c>
      <c r="H38" s="13">
        <f t="shared" si="3"/>
        <v>52750</v>
      </c>
      <c r="J38" s="14">
        <f t="shared" si="4"/>
        <v>4106.8</v>
      </c>
      <c r="K38" s="15">
        <f t="shared" si="5"/>
        <v>-8230665.6000000006</v>
      </c>
    </row>
    <row r="39" spans="1:11" x14ac:dyDescent="0.4">
      <c r="A39" t="s">
        <v>11</v>
      </c>
      <c r="B39" t="s">
        <v>56</v>
      </c>
      <c r="D39">
        <v>47774</v>
      </c>
      <c r="E39">
        <v>42733</v>
      </c>
      <c r="F39">
        <v>51267</v>
      </c>
      <c r="G39">
        <v>44173</v>
      </c>
      <c r="H39" s="13">
        <f t="shared" si="3"/>
        <v>47054</v>
      </c>
      <c r="J39" s="14">
        <f t="shared" si="4"/>
        <v>-226.9</v>
      </c>
      <c r="K39" s="15">
        <f t="shared" si="5"/>
        <v>504711.3</v>
      </c>
    </row>
    <row r="40" spans="1:11" x14ac:dyDescent="0.4">
      <c r="A40" t="s">
        <v>60</v>
      </c>
      <c r="B40" t="s">
        <v>56</v>
      </c>
      <c r="D40">
        <v>5609</v>
      </c>
      <c r="E40">
        <v>6425</v>
      </c>
      <c r="F40">
        <v>5236</v>
      </c>
      <c r="G40">
        <v>4011</v>
      </c>
      <c r="H40" s="13">
        <f t="shared" si="3"/>
        <v>6816</v>
      </c>
      <c r="J40" s="14">
        <f t="shared" si="4"/>
        <v>-598.29999999999995</v>
      </c>
      <c r="K40" s="15">
        <f t="shared" si="5"/>
        <v>1213587.0999999999</v>
      </c>
    </row>
    <row r="41" spans="1:11" x14ac:dyDescent="0.4">
      <c r="A41" t="s">
        <v>11</v>
      </c>
      <c r="B41" t="s">
        <v>56</v>
      </c>
      <c r="D41">
        <v>930</v>
      </c>
      <c r="E41">
        <v>1688</v>
      </c>
      <c r="F41">
        <v>1257</v>
      </c>
      <c r="G41">
        <v>4143</v>
      </c>
      <c r="H41" s="13">
        <f>D41</f>
        <v>930</v>
      </c>
      <c r="J41" s="14">
        <f t="shared" si="4"/>
        <v>920.8</v>
      </c>
      <c r="K41" s="15">
        <f t="shared" si="5"/>
        <v>-1857551.0999999999</v>
      </c>
    </row>
    <row r="42" spans="1:11" x14ac:dyDescent="0.4">
      <c r="A42" t="s">
        <v>12</v>
      </c>
      <c r="B42" t="s">
        <v>56</v>
      </c>
      <c r="D42">
        <v>20801</v>
      </c>
      <c r="E42">
        <v>28114</v>
      </c>
      <c r="F42">
        <v>16816</v>
      </c>
      <c r="G42">
        <v>23779</v>
      </c>
      <c r="H42" s="13">
        <f t="shared" si="3"/>
        <v>22968.5</v>
      </c>
      <c r="J42" s="14">
        <f t="shared" si="4"/>
        <v>-236.4</v>
      </c>
      <c r="K42" s="15">
        <f t="shared" si="5"/>
        <v>499787.3</v>
      </c>
    </row>
    <row r="43" spans="1:11" x14ac:dyDescent="0.4">
      <c r="A43" t="s">
        <v>13</v>
      </c>
      <c r="B43" t="s">
        <v>56</v>
      </c>
      <c r="D43">
        <v>516</v>
      </c>
      <c r="E43">
        <v>837</v>
      </c>
      <c r="F43">
        <v>1798</v>
      </c>
      <c r="G43">
        <v>2274</v>
      </c>
      <c r="H43" s="13">
        <f>D43</f>
        <v>516</v>
      </c>
      <c r="J43" s="14">
        <f t="shared" si="4"/>
        <v>623.5</v>
      </c>
      <c r="K43" s="15">
        <f t="shared" si="5"/>
        <v>-1257802</v>
      </c>
    </row>
    <row r="44" spans="1:11" x14ac:dyDescent="0.4">
      <c r="A44" t="s">
        <v>61</v>
      </c>
      <c r="B44" t="s">
        <v>56</v>
      </c>
      <c r="D44">
        <v>709</v>
      </c>
      <c r="E44">
        <v>529</v>
      </c>
      <c r="F44">
        <v>774</v>
      </c>
      <c r="G44">
        <v>1034</v>
      </c>
      <c r="H44" s="13">
        <f t="shared" si="3"/>
        <v>456.5</v>
      </c>
      <c r="J44" s="14">
        <f t="shared" si="4"/>
        <v>122</v>
      </c>
      <c r="K44" s="15">
        <f t="shared" si="5"/>
        <v>-245617.5</v>
      </c>
    </row>
    <row r="45" spans="1:11" x14ac:dyDescent="0.4">
      <c r="A45" t="s">
        <v>14</v>
      </c>
      <c r="B45" t="s">
        <v>56</v>
      </c>
      <c r="D45">
        <v>748</v>
      </c>
      <c r="E45">
        <v>178</v>
      </c>
      <c r="F45">
        <v>132</v>
      </c>
      <c r="G45">
        <v>189</v>
      </c>
      <c r="H45" s="13">
        <f t="shared" si="3"/>
        <v>742.5</v>
      </c>
      <c r="J45" s="14">
        <f t="shared" si="4"/>
        <v>-172.3</v>
      </c>
      <c r="K45" s="15">
        <f t="shared" si="5"/>
        <v>348271.60000000003</v>
      </c>
    </row>
    <row r="46" spans="1:11" x14ac:dyDescent="0.4">
      <c r="A46" t="s">
        <v>65</v>
      </c>
      <c r="B46" t="s">
        <v>56</v>
      </c>
      <c r="D46">
        <v>5750</v>
      </c>
      <c r="E46">
        <v>5969</v>
      </c>
      <c r="F46">
        <v>4479</v>
      </c>
      <c r="G46">
        <v>3143</v>
      </c>
      <c r="H46" s="13">
        <f t="shared" si="3"/>
        <v>7163</v>
      </c>
      <c r="J46" s="14">
        <f t="shared" si="4"/>
        <v>-931.1</v>
      </c>
      <c r="K46" s="15">
        <f t="shared" si="5"/>
        <v>1885191.7</v>
      </c>
    </row>
    <row r="47" spans="1:11" x14ac:dyDescent="0.4">
      <c r="A47" t="s">
        <v>17</v>
      </c>
      <c r="B47" t="s">
        <v>56</v>
      </c>
      <c r="D47">
        <v>8176</v>
      </c>
      <c r="E47">
        <v>13741</v>
      </c>
      <c r="F47">
        <v>11456</v>
      </c>
      <c r="G47">
        <v>8894</v>
      </c>
      <c r="H47" s="13">
        <f t="shared" si="3"/>
        <v>10599.499999999996</v>
      </c>
      <c r="J47" s="14">
        <f t="shared" si="4"/>
        <v>-13.1</v>
      </c>
      <c r="K47" s="15">
        <f t="shared" si="5"/>
        <v>37022.199999999997</v>
      </c>
    </row>
    <row r="48" spans="1:11" x14ac:dyDescent="0.4">
      <c r="A48" t="s">
        <v>18</v>
      </c>
      <c r="B48" t="s">
        <v>56</v>
      </c>
      <c r="D48">
        <v>20422</v>
      </c>
      <c r="E48">
        <v>17246</v>
      </c>
      <c r="F48">
        <v>15890</v>
      </c>
      <c r="G48">
        <v>1346</v>
      </c>
      <c r="H48" s="13">
        <f t="shared" si="3"/>
        <v>28372</v>
      </c>
      <c r="J48" s="14">
        <f t="shared" si="4"/>
        <v>-5858.4</v>
      </c>
      <c r="K48" s="15">
        <f t="shared" si="5"/>
        <v>11844764.799999999</v>
      </c>
    </row>
    <row r="49" spans="1:11" x14ac:dyDescent="0.4">
      <c r="A49" t="s">
        <v>19</v>
      </c>
      <c r="B49" t="s">
        <v>56</v>
      </c>
      <c r="D49">
        <v>4</v>
      </c>
      <c r="E49">
        <v>55</v>
      </c>
      <c r="F49">
        <v>125</v>
      </c>
      <c r="H49" s="13">
        <f>D49</f>
        <v>4</v>
      </c>
      <c r="J49" s="14">
        <f t="shared" si="4"/>
        <v>60.5</v>
      </c>
      <c r="K49" s="15">
        <f t="shared" si="5"/>
        <v>-122088.16666666667</v>
      </c>
    </row>
    <row r="50" spans="1:11" x14ac:dyDescent="0.4">
      <c r="A50" t="s">
        <v>20</v>
      </c>
      <c r="B50" t="s">
        <v>56</v>
      </c>
      <c r="D50">
        <v>24797</v>
      </c>
      <c r="E50">
        <v>15290</v>
      </c>
      <c r="F50">
        <v>21227</v>
      </c>
      <c r="G50">
        <v>18354</v>
      </c>
      <c r="H50" s="13">
        <f t="shared" si="3"/>
        <v>23265</v>
      </c>
      <c r="J50" s="14">
        <f t="shared" si="4"/>
        <v>-1339.2</v>
      </c>
      <c r="K50" s="15">
        <f t="shared" si="5"/>
        <v>2724431.4</v>
      </c>
    </row>
    <row r="51" spans="1:11" x14ac:dyDescent="0.4">
      <c r="A51" t="s">
        <v>22</v>
      </c>
      <c r="B51" t="s">
        <v>56</v>
      </c>
      <c r="G51">
        <v>1</v>
      </c>
    </row>
    <row r="52" spans="1:11" x14ac:dyDescent="0.4">
      <c r="A52" t="s">
        <v>23</v>
      </c>
      <c r="B52" t="s">
        <v>56</v>
      </c>
      <c r="D52">
        <v>19</v>
      </c>
      <c r="E52">
        <v>26</v>
      </c>
      <c r="F52">
        <v>60</v>
      </c>
      <c r="G52">
        <v>14</v>
      </c>
      <c r="H52" s="13">
        <f t="shared" si="3"/>
        <v>25</v>
      </c>
      <c r="J52" s="14">
        <f t="shared" si="4"/>
        <v>1.9</v>
      </c>
      <c r="K52" s="15">
        <f t="shared" si="5"/>
        <v>-3807.2999999999997</v>
      </c>
    </row>
    <row r="53" spans="1:11" x14ac:dyDescent="0.4">
      <c r="A53" t="s">
        <v>24</v>
      </c>
      <c r="B53" t="s">
        <v>56</v>
      </c>
      <c r="D53">
        <v>8243</v>
      </c>
      <c r="E53">
        <v>11688</v>
      </c>
      <c r="F53">
        <v>13555</v>
      </c>
      <c r="G53">
        <v>10418</v>
      </c>
      <c r="H53" s="13">
        <f t="shared" si="3"/>
        <v>8878</v>
      </c>
      <c r="J53" s="14">
        <f t="shared" si="4"/>
        <v>839.2</v>
      </c>
      <c r="K53" s="15">
        <f t="shared" si="5"/>
        <v>-1683788.4000000001</v>
      </c>
    </row>
    <row r="54" spans="1:11" x14ac:dyDescent="0.4">
      <c r="A54" t="s">
        <v>25</v>
      </c>
      <c r="B54" t="s">
        <v>56</v>
      </c>
      <c r="E54">
        <v>1242</v>
      </c>
      <c r="F54">
        <v>971</v>
      </c>
      <c r="G54">
        <v>2337</v>
      </c>
      <c r="J54" s="14">
        <f t="shared" si="4"/>
        <v>547.5</v>
      </c>
      <c r="K54" s="15">
        <f t="shared" si="5"/>
        <v>-1104433.3333333333</v>
      </c>
    </row>
    <row r="55" spans="1:11" x14ac:dyDescent="0.4">
      <c r="A55" t="s">
        <v>27</v>
      </c>
      <c r="B55" t="s">
        <v>56</v>
      </c>
      <c r="D55">
        <v>6548</v>
      </c>
      <c r="E55">
        <v>10061</v>
      </c>
      <c r="F55">
        <v>13348</v>
      </c>
      <c r="G55">
        <v>6926</v>
      </c>
      <c r="H55" s="13">
        <f t="shared" si="3"/>
        <v>8115.5</v>
      </c>
      <c r="J55" s="14">
        <f t="shared" si="4"/>
        <v>442.1</v>
      </c>
      <c r="K55" s="15">
        <f t="shared" si="5"/>
        <v>-883600.20000000007</v>
      </c>
    </row>
    <row r="56" spans="1:11" x14ac:dyDescent="0.4">
      <c r="A56" t="s">
        <v>28</v>
      </c>
      <c r="B56" t="s">
        <v>56</v>
      </c>
      <c r="D56">
        <v>1233</v>
      </c>
      <c r="E56">
        <v>894</v>
      </c>
      <c r="F56">
        <v>588</v>
      </c>
      <c r="H56" s="13">
        <f t="shared" si="3"/>
        <v>1550</v>
      </c>
      <c r="J56" s="14">
        <f t="shared" si="4"/>
        <v>-322.5</v>
      </c>
      <c r="K56" s="15">
        <f t="shared" si="5"/>
        <v>652032.5</v>
      </c>
    </row>
    <row r="57" spans="1:11" x14ac:dyDescent="0.4">
      <c r="A57" t="s">
        <v>30</v>
      </c>
      <c r="B57" t="s">
        <v>56</v>
      </c>
      <c r="D57">
        <v>946</v>
      </c>
      <c r="E57">
        <v>1690</v>
      </c>
      <c r="F57">
        <v>111</v>
      </c>
      <c r="G57">
        <v>1051</v>
      </c>
      <c r="H57" s="13">
        <f t="shared" si="3"/>
        <v>1265.5</v>
      </c>
      <c r="J57" s="14">
        <f t="shared" si="4"/>
        <v>-126.4</v>
      </c>
      <c r="K57" s="15">
        <f t="shared" si="5"/>
        <v>256214.30000000002</v>
      </c>
    </row>
    <row r="58" spans="1:11" x14ac:dyDescent="0.4">
      <c r="A58" t="s">
        <v>32</v>
      </c>
      <c r="B58" t="s">
        <v>56</v>
      </c>
      <c r="D58">
        <v>8743</v>
      </c>
      <c r="E58">
        <v>7379</v>
      </c>
      <c r="F58">
        <v>6577</v>
      </c>
      <c r="G58">
        <v>614</v>
      </c>
      <c r="H58" s="13">
        <f t="shared" si="3"/>
        <v>12125.5</v>
      </c>
      <c r="J58" s="14">
        <f t="shared" si="4"/>
        <v>-2518.9</v>
      </c>
      <c r="K58" s="15">
        <f t="shared" si="5"/>
        <v>5092746.8</v>
      </c>
    </row>
    <row r="98" spans="1:1" x14ac:dyDescent="0.4">
      <c r="A98" s="2"/>
    </row>
    <row r="138" spans="1:1" x14ac:dyDescent="0.4">
      <c r="A138" s="2"/>
    </row>
  </sheetData>
  <autoFilter ref="A1:K58" xr:uid="{D8641165-BDB6-45D5-BB9A-E1820A98166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Pizarro</dc:creator>
  <cp:lastModifiedBy>Vanessa Pizarro</cp:lastModifiedBy>
  <dcterms:created xsi:type="dcterms:W3CDTF">2022-12-27T14:30:46Z</dcterms:created>
  <dcterms:modified xsi:type="dcterms:W3CDTF">2023-06-19T16:59:44Z</dcterms:modified>
</cp:coreProperties>
</file>