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uarez_\Documents\CONSULSUA\20150430 ISOGG\Informe Final\"/>
    </mc:Choice>
  </mc:AlternateContent>
  <bookViews>
    <workbookView xWindow="0" yWindow="0" windowWidth="20490" windowHeight="7755" activeTab="3"/>
  </bookViews>
  <sheets>
    <sheet name="Población" sheetId="1" r:id="rId1"/>
    <sheet name="Area" sheetId="2" r:id="rId2"/>
    <sheet name="cw_coastalpopn_trendDS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J4" i="3"/>
  <c r="C5" i="4" s="1"/>
  <c r="K4" i="3"/>
  <c r="D5" i="4" s="1"/>
  <c r="I4" i="3"/>
  <c r="B5" i="4" s="1"/>
  <c r="F47" i="3"/>
  <c r="E4" i="3"/>
  <c r="F4" i="3"/>
  <c r="G4" i="3"/>
  <c r="H4" i="3"/>
  <c r="C4" i="3"/>
  <c r="D4" i="3"/>
  <c r="B4" i="3"/>
  <c r="G6" i="3"/>
  <c r="F7" i="3"/>
  <c r="G7" i="3"/>
  <c r="H7" i="3"/>
  <c r="G12" i="3"/>
  <c r="F15" i="3"/>
  <c r="H19" i="3"/>
  <c r="G22" i="3"/>
  <c r="H22" i="3"/>
  <c r="F23" i="3"/>
  <c r="H27" i="3"/>
  <c r="F33" i="3"/>
  <c r="G33" i="3"/>
  <c r="H33" i="3"/>
  <c r="F34" i="3"/>
  <c r="F36" i="3"/>
  <c r="G36" i="3"/>
  <c r="F39" i="3"/>
  <c r="H41" i="3"/>
  <c r="F44" i="3"/>
  <c r="G44" i="3"/>
  <c r="H44" i="3"/>
  <c r="E35" i="3"/>
  <c r="H35" i="3" s="1"/>
  <c r="E31" i="3"/>
  <c r="G31" i="3" s="1"/>
  <c r="E23" i="3"/>
  <c r="G23" i="3" s="1"/>
  <c r="E45" i="3"/>
  <c r="F45" i="3" s="1"/>
  <c r="E44" i="3"/>
  <c r="E43" i="3"/>
  <c r="H43" i="3" s="1"/>
  <c r="E41" i="3"/>
  <c r="F41" i="3" s="1"/>
  <c r="E40" i="3"/>
  <c r="F40" i="3" s="1"/>
  <c r="E39" i="3"/>
  <c r="G39" i="3" s="1"/>
  <c r="E36" i="3"/>
  <c r="H36" i="3" s="1"/>
  <c r="E34" i="3"/>
  <c r="G34" i="3" s="1"/>
  <c r="E33" i="3"/>
  <c r="E32" i="3"/>
  <c r="F32" i="3" s="1"/>
  <c r="E30" i="3"/>
  <c r="G30" i="3" s="1"/>
  <c r="E29" i="3"/>
  <c r="F29" i="3" s="1"/>
  <c r="E28" i="3"/>
  <c r="H28" i="3" s="1"/>
  <c r="E27" i="3"/>
  <c r="E25" i="3" s="1"/>
  <c r="E26" i="3"/>
  <c r="F26" i="3" s="1"/>
  <c r="E24" i="3"/>
  <c r="F24" i="3" s="1"/>
  <c r="E22" i="3"/>
  <c r="E21" i="3" s="1"/>
  <c r="E14" i="3"/>
  <c r="G14" i="3" s="1"/>
  <c r="E12" i="3"/>
  <c r="H12" i="3" s="1"/>
  <c r="E19" i="3"/>
  <c r="F19" i="3" s="1"/>
  <c r="E18" i="3"/>
  <c r="F18" i="3" s="1"/>
  <c r="E16" i="3"/>
  <c r="F16" i="3" s="1"/>
  <c r="E15" i="3"/>
  <c r="G15" i="3" s="1"/>
  <c r="E13" i="3"/>
  <c r="F13" i="3" s="1"/>
  <c r="E11" i="3"/>
  <c r="H11" i="3" s="1"/>
  <c r="E10" i="3"/>
  <c r="F10" i="3" s="1"/>
  <c r="E9" i="3"/>
  <c r="E8" i="3" s="1"/>
  <c r="E6" i="3"/>
  <c r="F6" i="3" s="1"/>
  <c r="C42" i="3"/>
  <c r="D42" i="3"/>
  <c r="C38" i="3"/>
  <c r="D38" i="3"/>
  <c r="D37" i="3" s="1"/>
  <c r="C35" i="3"/>
  <c r="D35" i="3"/>
  <c r="B35" i="3"/>
  <c r="C31" i="3"/>
  <c r="D31" i="3"/>
  <c r="C25" i="3"/>
  <c r="D25" i="3"/>
  <c r="C23" i="3"/>
  <c r="D23" i="3"/>
  <c r="C21" i="3"/>
  <c r="D21" i="3"/>
  <c r="C17" i="3"/>
  <c r="D17" i="3"/>
  <c r="C14" i="3"/>
  <c r="D14" i="3"/>
  <c r="C12" i="3"/>
  <c r="D12" i="3"/>
  <c r="C8" i="3"/>
  <c r="D8" i="3"/>
  <c r="C6" i="3"/>
  <c r="D6" i="3"/>
  <c r="B42" i="3"/>
  <c r="B38" i="3"/>
  <c r="B37" i="3" s="1"/>
  <c r="B31" i="3"/>
  <c r="B25" i="3"/>
  <c r="B23" i="3"/>
  <c r="B21" i="3"/>
  <c r="B20" i="3" s="1"/>
  <c r="B17" i="3"/>
  <c r="B5" i="3" s="1"/>
  <c r="B14" i="3"/>
  <c r="B12" i="3"/>
  <c r="B8" i="3"/>
  <c r="B6" i="3"/>
  <c r="F25" i="3" l="1"/>
  <c r="G25" i="3"/>
  <c r="H25" i="3"/>
  <c r="F8" i="3"/>
  <c r="G8" i="3"/>
  <c r="H8" i="3"/>
  <c r="F21" i="3"/>
  <c r="G21" i="3"/>
  <c r="H21" i="3"/>
  <c r="H30" i="3"/>
  <c r="F28" i="3"/>
  <c r="H14" i="3"/>
  <c r="F12" i="3"/>
  <c r="G9" i="3"/>
  <c r="H6" i="3"/>
  <c r="H9" i="3"/>
  <c r="G41" i="3"/>
  <c r="F9" i="3"/>
  <c r="E17" i="3"/>
  <c r="E42" i="3"/>
  <c r="G43" i="3"/>
  <c r="H40" i="3"/>
  <c r="G35" i="3"/>
  <c r="H32" i="3"/>
  <c r="F30" i="3"/>
  <c r="G27" i="3"/>
  <c r="H24" i="3"/>
  <c r="F22" i="3"/>
  <c r="G19" i="3"/>
  <c r="H16" i="3"/>
  <c r="F14" i="3"/>
  <c r="G11" i="3"/>
  <c r="E38" i="3"/>
  <c r="F43" i="3"/>
  <c r="G40" i="3"/>
  <c r="F35" i="3"/>
  <c r="G32" i="3"/>
  <c r="H29" i="3"/>
  <c r="F27" i="3"/>
  <c r="G24" i="3"/>
  <c r="G16" i="3"/>
  <c r="H13" i="3"/>
  <c r="F11" i="3"/>
  <c r="H45" i="3"/>
  <c r="H34" i="3"/>
  <c r="G29" i="3"/>
  <c r="H26" i="3"/>
  <c r="H18" i="3"/>
  <c r="G13" i="3"/>
  <c r="H10" i="3"/>
  <c r="G45" i="3"/>
  <c r="F31" i="3"/>
  <c r="H39" i="3"/>
  <c r="H31" i="3"/>
  <c r="G26" i="3"/>
  <c r="H23" i="3"/>
  <c r="G18" i="3"/>
  <c r="H15" i="3"/>
  <c r="G10" i="3"/>
  <c r="G28" i="3"/>
  <c r="E20" i="3"/>
  <c r="C37" i="3"/>
  <c r="D20" i="3"/>
  <c r="C20" i="3"/>
  <c r="D5" i="3"/>
  <c r="C5" i="3"/>
  <c r="F17" i="3" l="1"/>
  <c r="G17" i="3"/>
  <c r="H17" i="3"/>
  <c r="F46" i="3"/>
  <c r="H46" i="3"/>
  <c r="E37" i="3"/>
  <c r="H38" i="3"/>
  <c r="F38" i="3"/>
  <c r="G38" i="3"/>
  <c r="E5" i="3"/>
  <c r="G46" i="3"/>
  <c r="H20" i="3"/>
  <c r="G20" i="3"/>
  <c r="C3" i="4" s="1"/>
  <c r="F20" i="3"/>
  <c r="F42" i="3"/>
  <c r="G42" i="3"/>
  <c r="H42" i="3"/>
  <c r="B3" i="4" l="1"/>
  <c r="F37" i="3"/>
  <c r="B2" i="4" s="1"/>
  <c r="G37" i="3"/>
  <c r="C2" i="4" s="1"/>
  <c r="H37" i="3"/>
  <c r="D2" i="4" s="1"/>
  <c r="H5" i="3"/>
  <c r="G5" i="3"/>
  <c r="F5" i="3"/>
  <c r="D3" i="4"/>
  <c r="B4" i="4" l="1"/>
  <c r="C4" i="4"/>
  <c r="D4" i="4"/>
  <c r="H44" i="1" l="1"/>
  <c r="H40" i="1"/>
  <c r="H37" i="1"/>
  <c r="H33" i="1"/>
  <c r="H22" i="1" s="1"/>
  <c r="H27" i="1"/>
  <c r="H25" i="1"/>
  <c r="H19" i="1"/>
  <c r="H16" i="1"/>
  <c r="H10" i="1"/>
  <c r="H8" i="1"/>
  <c r="H39" i="1" l="1"/>
  <c r="H7" i="1"/>
</calcChain>
</file>

<file path=xl/sharedStrings.xml><?xml version="1.0" encoding="utf-8"?>
<sst xmlns="http://schemas.openxmlformats.org/spreadsheetml/2006/main" count="292" uniqueCount="106">
  <si>
    <t>POBLACIÓN</t>
  </si>
  <si>
    <t>FUENTE: Censo de Población y Vivienda - INEC</t>
  </si>
  <si>
    <t>AÑO: 2010</t>
  </si>
  <si>
    <t>País - Región - Provincia - Cantón - Parroquia</t>
  </si>
  <si>
    <t>Número total de habitantes</t>
  </si>
  <si>
    <t>N</t>
  </si>
  <si>
    <t>          El Oro</t>
  </si>
  <si>
    <t>               Arenillas</t>
  </si>
  <si>
    <t>                    Arenillas</t>
  </si>
  <si>
    <t>               El Guabo</t>
  </si>
  <si>
    <t>                    Barbones (Sucre)</t>
  </si>
  <si>
    <t>                    El Guabo</t>
  </si>
  <si>
    <t>                    Tendales (Cab. en Puerto Tendales)</t>
  </si>
  <si>
    <t>               Huaquillas</t>
  </si>
  <si>
    <t>                    Huaquillas</t>
  </si>
  <si>
    <t>               Machala</t>
  </si>
  <si>
    <t>                    El Retiro</t>
  </si>
  <si>
    <t>                    Machala</t>
  </si>
  <si>
    <t>               Santa Rosa</t>
  </si>
  <si>
    <t>                    Jambelí</t>
  </si>
  <si>
    <t>                    Santa Rosa</t>
  </si>
  <si>
    <t>          Guayas</t>
  </si>
  <si>
    <t>               Balao</t>
  </si>
  <si>
    <t>                    Balao</t>
  </si>
  <si>
    <t>               Durán</t>
  </si>
  <si>
    <t>                    Eloy Alfaro (Durán)</t>
  </si>
  <si>
    <t>               Guayaquil</t>
  </si>
  <si>
    <t>                    Guayaquil</t>
  </si>
  <si>
    <t>                    Morro</t>
  </si>
  <si>
    <t>                    Posorja</t>
  </si>
  <si>
    <t>                    Puná</t>
  </si>
  <si>
    <t>                    Tenguel</t>
  </si>
  <si>
    <t>               Naranjal</t>
  </si>
  <si>
    <t>                    Naranjal</t>
  </si>
  <si>
    <t>                    Santa Rosa de Flandes</t>
  </si>
  <si>
    <t>                    Taura</t>
  </si>
  <si>
    <t>               Playas</t>
  </si>
  <si>
    <t>                    General Villamil (Playas)</t>
  </si>
  <si>
    <t>          Santa Elena</t>
  </si>
  <si>
    <t>               Salinas</t>
  </si>
  <si>
    <t>                    Anconcito</t>
  </si>
  <si>
    <t>                    José Luis Tamayo (Muey)</t>
  </si>
  <si>
    <t>                    Salinas</t>
  </si>
  <si>
    <t>               Santa Elena</t>
  </si>
  <si>
    <t>                    Atahualpa</t>
  </si>
  <si>
    <t>                    Chanduy</t>
  </si>
  <si>
    <t>                    San José de Ancón</t>
  </si>
  <si>
    <t>AÑO: 1990</t>
  </si>
  <si>
    <t>                    Tendales</t>
  </si>
  <si>
    <t>2,517,398</t>
  </si>
  <si>
    <t>1,570,011</t>
  </si>
  <si>
    <t>1,536,155</t>
  </si>
  <si>
    <t>                    Jose Luis Tamayo (Muey)</t>
  </si>
  <si>
    <t>AÑO: 2001</t>
  </si>
  <si>
    <t>3,309,034</t>
  </si>
  <si>
    <t>               Duran</t>
  </si>
  <si>
    <t>                    Eloy Alfaro (Duran)</t>
  </si>
  <si>
    <t>2,039,789</t>
  </si>
  <si>
    <t>1,994,518</t>
  </si>
  <si>
    <t>PARROQUIA</t>
  </si>
  <si>
    <t>CANTON</t>
  </si>
  <si>
    <t>PROVINCIA</t>
  </si>
  <si>
    <t>AREA KM2</t>
  </si>
  <si>
    <t>MACHALA</t>
  </si>
  <si>
    <t>EL ORO</t>
  </si>
  <si>
    <t>EL RETIRO</t>
  </si>
  <si>
    <t>ARENILLAS</t>
  </si>
  <si>
    <t>EL GUABO</t>
  </si>
  <si>
    <t>BARBONES (SUCRE)</t>
  </si>
  <si>
    <t>TENDALES (CAB. EN PUERTO TENDALES)</t>
  </si>
  <si>
    <t>HUAQUILLAS</t>
  </si>
  <si>
    <t>SANTA ROSA</t>
  </si>
  <si>
    <t>JAMBELI</t>
  </si>
  <si>
    <t>GUAYAQUIL</t>
  </si>
  <si>
    <t>GUAYAS</t>
  </si>
  <si>
    <t>MORRO</t>
  </si>
  <si>
    <t>POSORJA</t>
  </si>
  <si>
    <t>PUNA</t>
  </si>
  <si>
    <t>TENGUEL</t>
  </si>
  <si>
    <t>BALAO</t>
  </si>
  <si>
    <t>ELOY ALFARO (DURAN)</t>
  </si>
  <si>
    <t>DURAN</t>
  </si>
  <si>
    <t>NARANJAL</t>
  </si>
  <si>
    <t>SANTA ROSA DE FLANDES</t>
  </si>
  <si>
    <t>TAURA</t>
  </si>
  <si>
    <t>GENERAL VILLAMIL (PLAYAS)</t>
  </si>
  <si>
    <t>PLAYAS</t>
  </si>
  <si>
    <t>ATAHUALPA</t>
  </si>
  <si>
    <t>SANTA ELENA</t>
  </si>
  <si>
    <t>CHANDUY</t>
  </si>
  <si>
    <t>SAN JOSE DE ANCON</t>
  </si>
  <si>
    <t>SALINAS</t>
  </si>
  <si>
    <t>ANCONCITO</t>
  </si>
  <si>
    <t>JOSE LUIS TAMAYO (MUEY)</t>
  </si>
  <si>
    <t>max</t>
  </si>
  <si>
    <t>Población/km2</t>
  </si>
  <si>
    <t>Población/km3</t>
  </si>
  <si>
    <t>Población/km4</t>
  </si>
  <si>
    <t>Reescalación</t>
  </si>
  <si>
    <t>Provincia</t>
  </si>
  <si>
    <t>Santa Elena</t>
  </si>
  <si>
    <t>Guayas</t>
  </si>
  <si>
    <t>El Oro</t>
  </si>
  <si>
    <t>Golfo de Guayaquil</t>
  </si>
  <si>
    <t>Slope Log</t>
  </si>
  <si>
    <t>Slope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</si>
</sst>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A5A5A5"/>
        <bgColor rgb="FF000000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1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1" fontId="0" fillId="0" borderId="0" xfId="0" applyNumberFormat="1"/>
    <xf numFmtId="43" fontId="0" fillId="0" borderId="0" xfId="1" applyFont="1"/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43" fontId="5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43" fontId="0" fillId="0" borderId="2" xfId="0" applyNumberFormat="1" applyFill="1" applyBorder="1"/>
    <xf numFmtId="43" fontId="4" fillId="0" borderId="2" xfId="0" applyNumberFormat="1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Hoja4!$A$2</c:f>
              <c:strCache>
                <c:ptCount val="1"/>
                <c:pt idx="0">
                  <c:v>Santa Elena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5866797900262468"/>
                  <c:y val="0.52401137357830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462620297462816"/>
                  <c:y val="-2.6599591717701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Hoja4!$B$1:$D$1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Hoja4!$B$2:$D$2</c:f>
              <c:numCache>
                <c:formatCode>General</c:formatCode>
                <c:ptCount val="3"/>
                <c:pt idx="0">
                  <c:v>3.5252309106629166E-2</c:v>
                </c:pt>
                <c:pt idx="1">
                  <c:v>3.2634760463195099E-2</c:v>
                </c:pt>
                <c:pt idx="2">
                  <c:v>7.3073169163454674E-2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1072"/>
        <c:axId val="443609896"/>
      </c:scatterChart>
      <c:valAx>
        <c:axId val="4436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3609896"/>
        <c:crosses val="autoZero"/>
        <c:crossBetween val="midCat"/>
      </c:valAx>
      <c:valAx>
        <c:axId val="4436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361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Hoja4!$A$3</c:f>
              <c:strCache>
                <c:ptCount val="1"/>
                <c:pt idx="0">
                  <c:v>Guayas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3214020122484692"/>
                  <c:y val="0.471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876509186351707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Hoja4!$B$1:$D$1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Hoja4!$B$3:$D$3</c:f>
              <c:numCache>
                <c:formatCode>General</c:formatCode>
                <c:ptCount val="3"/>
                <c:pt idx="0">
                  <c:v>0.20278867274571141</c:v>
                </c:pt>
                <c:pt idx="1">
                  <c:v>0.27518626043057604</c:v>
                </c:pt>
                <c:pt idx="2">
                  <c:v>0.32194803391018556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2248"/>
        <c:axId val="451166760"/>
      </c:scatterChart>
      <c:valAx>
        <c:axId val="4436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1166760"/>
        <c:crosses val="autoZero"/>
        <c:crossBetween val="midCat"/>
      </c:valAx>
      <c:valAx>
        <c:axId val="4511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361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Hoja4!$A$4</c:f>
              <c:strCache>
                <c:ptCount val="1"/>
                <c:pt idx="0">
                  <c:v>El Oro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6388801399825019"/>
                  <c:y val="0.400892023913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429090113735785"/>
                  <c:y val="-2.0051399825021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Hoja4!$B$1:$D$1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Hoja4!$B$4:$D$4</c:f>
              <c:numCache>
                <c:formatCode>General</c:formatCode>
                <c:ptCount val="3"/>
                <c:pt idx="0">
                  <c:v>0.11663533340909493</c:v>
                </c:pt>
                <c:pt idx="1">
                  <c:v>5.6609194734884322E-2</c:v>
                </c:pt>
                <c:pt idx="2">
                  <c:v>0.17652723992532313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01056"/>
        <c:axId val="451166368"/>
      </c:scatterChart>
      <c:valAx>
        <c:axId val="3806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1166368"/>
        <c:crosses val="autoZero"/>
        <c:crossBetween val="midCat"/>
      </c:valAx>
      <c:valAx>
        <c:axId val="451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6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Hoja4!$A$5</c:f>
              <c:strCache>
                <c:ptCount val="1"/>
                <c:pt idx="0">
                  <c:v>Golfo de Guayaquil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5924671916010501"/>
                  <c:y val="0.54109944590259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787182852143485"/>
                  <c:y val="-0.10686169437153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Hoja4!$B$1:$D$1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Hoja4!$B$5:$D$5</c:f>
              <c:numCache>
                <c:formatCode>General</c:formatCode>
                <c:ptCount val="3"/>
                <c:pt idx="0">
                  <c:v>0.3546763152614355</c:v>
                </c:pt>
                <c:pt idx="1">
                  <c:v>0.36443021562865546</c:v>
                </c:pt>
                <c:pt idx="2">
                  <c:v>0.57154844299896335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13080"/>
        <c:axId val="623515432"/>
      </c:scatterChart>
      <c:valAx>
        <c:axId val="6235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3515432"/>
        <c:crosses val="autoZero"/>
        <c:crossBetween val="midCat"/>
      </c:valAx>
      <c:valAx>
        <c:axId val="6235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351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33337</xdr:rowOff>
    </xdr:from>
    <xdr:to>
      <xdr:col>5</xdr:col>
      <xdr:colOff>609600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5</xdr:row>
      <xdr:rowOff>166687</xdr:rowOff>
    </xdr:from>
    <xdr:to>
      <xdr:col>12</xdr:col>
      <xdr:colOff>590550</xdr:colOff>
      <xdr:row>20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21</xdr:row>
      <xdr:rowOff>52387</xdr:rowOff>
    </xdr:from>
    <xdr:to>
      <xdr:col>5</xdr:col>
      <xdr:colOff>666750</xdr:colOff>
      <xdr:row>35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21</xdr:row>
      <xdr:rowOff>42862</xdr:rowOff>
    </xdr:from>
    <xdr:to>
      <xdr:col>12</xdr:col>
      <xdr:colOff>609600</xdr:colOff>
      <xdr:row>35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9" zoomScale="55" zoomScaleNormal="55" workbookViewId="0">
      <selection activeCell="G47" sqref="G47"/>
    </sheetView>
  </sheetViews>
  <sheetFormatPr baseColWidth="10" defaultRowHeight="15" x14ac:dyDescent="0.25"/>
  <cols>
    <col min="1" max="1" width="44.42578125" bestFit="1" customWidth="1"/>
    <col min="2" max="2" width="23.140625" bestFit="1" customWidth="1"/>
    <col min="4" max="4" width="45.7109375" bestFit="1" customWidth="1"/>
    <col min="5" max="5" width="23.140625" bestFit="1" customWidth="1"/>
    <col min="7" max="7" width="45.7109375" bestFit="1" customWidth="1"/>
    <col min="8" max="8" width="23.140625" bestFit="1" customWidth="1"/>
  </cols>
  <sheetData>
    <row r="1" spans="1:8" ht="18" x14ac:dyDescent="0.3">
      <c r="A1" s="1" t="s">
        <v>0</v>
      </c>
      <c r="D1" s="1" t="s">
        <v>0</v>
      </c>
      <c r="G1" s="1" t="s">
        <v>0</v>
      </c>
    </row>
    <row r="2" spans="1:8" ht="18" x14ac:dyDescent="0.3">
      <c r="A2" s="1" t="s">
        <v>1</v>
      </c>
      <c r="D2" s="1" t="s">
        <v>1</v>
      </c>
      <c r="G2" s="1" t="s">
        <v>1</v>
      </c>
    </row>
    <row r="3" spans="1:8" ht="18" x14ac:dyDescent="0.3">
      <c r="A3" s="1" t="s">
        <v>47</v>
      </c>
      <c r="D3" s="1" t="s">
        <v>53</v>
      </c>
      <c r="G3" s="1" t="s">
        <v>2</v>
      </c>
    </row>
    <row r="4" spans="1:8" ht="18.75" thickBot="1" x14ac:dyDescent="0.35">
      <c r="A4" s="1"/>
      <c r="D4" s="1"/>
      <c r="G4" s="1"/>
    </row>
    <row r="5" spans="1:8" ht="15.75" thickBot="1" x14ac:dyDescent="0.3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</row>
    <row r="6" spans="1:8" ht="15.75" thickBot="1" x14ac:dyDescent="0.3">
      <c r="A6" s="2"/>
      <c r="B6" s="2" t="s">
        <v>5</v>
      </c>
      <c r="D6" s="2"/>
      <c r="E6" s="2" t="s">
        <v>5</v>
      </c>
      <c r="G6" s="2"/>
      <c r="H6" s="2" t="s">
        <v>5</v>
      </c>
    </row>
    <row r="7" spans="1:8" ht="15.75" thickBot="1" x14ac:dyDescent="0.3">
      <c r="A7" s="3" t="s">
        <v>6</v>
      </c>
      <c r="B7" s="4">
        <v>412.72500000000002</v>
      </c>
      <c r="D7" s="3" t="s">
        <v>6</v>
      </c>
      <c r="E7" s="4">
        <v>525.76300000000003</v>
      </c>
      <c r="G7" s="3" t="s">
        <v>6</v>
      </c>
      <c r="H7" s="4">
        <f>+H8+H10+H14+H16+H19</f>
        <v>384006</v>
      </c>
    </row>
    <row r="8" spans="1:8" ht="15.75" thickBot="1" x14ac:dyDescent="0.3">
      <c r="A8" s="3" t="s">
        <v>7</v>
      </c>
      <c r="B8" s="4">
        <v>18.314</v>
      </c>
      <c r="D8" s="3" t="s">
        <v>7</v>
      </c>
      <c r="E8" s="4">
        <v>22.477</v>
      </c>
      <c r="G8" s="3" t="s">
        <v>7</v>
      </c>
      <c r="H8" s="4">
        <f>+H9</f>
        <v>21326</v>
      </c>
    </row>
    <row r="9" spans="1:8" ht="15.75" thickBot="1" x14ac:dyDescent="0.3">
      <c r="A9" s="3" t="s">
        <v>8</v>
      </c>
      <c r="B9" s="4">
        <v>14.170999999999999</v>
      </c>
      <c r="D9" s="3" t="s">
        <v>8</v>
      </c>
      <c r="E9" s="4">
        <v>17.699000000000002</v>
      </c>
      <c r="G9" s="3" t="s">
        <v>8</v>
      </c>
      <c r="H9" s="4">
        <v>21326</v>
      </c>
    </row>
    <row r="10" spans="1:8" ht="15.75" thickBot="1" x14ac:dyDescent="0.3">
      <c r="A10" s="3" t="s">
        <v>9</v>
      </c>
      <c r="B10" s="4">
        <v>28.058</v>
      </c>
      <c r="D10" s="3" t="s">
        <v>9</v>
      </c>
      <c r="E10" s="4">
        <v>41.078000000000003</v>
      </c>
      <c r="G10" s="3" t="s">
        <v>9</v>
      </c>
      <c r="H10" s="4">
        <f>+H11+H12+H13</f>
        <v>13842</v>
      </c>
    </row>
    <row r="11" spans="1:8" ht="15.75" thickBot="1" x14ac:dyDescent="0.3">
      <c r="A11" s="3" t="s">
        <v>10</v>
      </c>
      <c r="B11" s="4">
        <v>2.83</v>
      </c>
      <c r="D11" s="3" t="s">
        <v>10</v>
      </c>
      <c r="E11" s="4">
        <v>4.4770000000000003</v>
      </c>
      <c r="G11" s="3" t="s">
        <v>10</v>
      </c>
      <c r="H11" s="4">
        <v>5707</v>
      </c>
    </row>
    <row r="12" spans="1:8" ht="15.75" thickBot="1" x14ac:dyDescent="0.3">
      <c r="A12" s="3" t="s">
        <v>11</v>
      </c>
      <c r="B12" s="4">
        <v>15.638</v>
      </c>
      <c r="D12" s="3" t="s">
        <v>11</v>
      </c>
      <c r="E12" s="4">
        <v>24.248000000000001</v>
      </c>
      <c r="G12" s="3" t="s">
        <v>11</v>
      </c>
      <c r="H12" s="4">
        <v>2998</v>
      </c>
    </row>
    <row r="13" spans="1:8" ht="15.75" thickBot="1" x14ac:dyDescent="0.3">
      <c r="A13" s="3" t="s">
        <v>48</v>
      </c>
      <c r="B13" s="4">
        <v>7.109</v>
      </c>
      <c r="D13" s="3" t="s">
        <v>12</v>
      </c>
      <c r="E13" s="4">
        <v>9.1769999999999996</v>
      </c>
      <c r="G13" s="3" t="s">
        <v>12</v>
      </c>
      <c r="H13" s="4">
        <v>5137</v>
      </c>
    </row>
    <row r="14" spans="1:8" ht="15.75" thickBot="1" x14ac:dyDescent="0.3">
      <c r="A14" s="3" t="s">
        <v>13</v>
      </c>
      <c r="B14" s="4">
        <v>27.806000000000001</v>
      </c>
      <c r="D14" s="3" t="s">
        <v>13</v>
      </c>
      <c r="E14" s="4">
        <v>40.284999999999997</v>
      </c>
      <c r="G14" s="3" t="s">
        <v>13</v>
      </c>
      <c r="H14" s="4">
        <v>48285</v>
      </c>
    </row>
    <row r="15" spans="1:8" ht="15.75" thickBot="1" x14ac:dyDescent="0.3">
      <c r="A15" s="3" t="s">
        <v>14</v>
      </c>
      <c r="B15" s="4">
        <v>27.806000000000001</v>
      </c>
      <c r="D15" s="3" t="s">
        <v>14</v>
      </c>
      <c r="E15" s="4">
        <v>40.284999999999997</v>
      </c>
      <c r="G15" s="3" t="s">
        <v>14</v>
      </c>
      <c r="H15" s="4">
        <v>48285</v>
      </c>
    </row>
    <row r="16" spans="1:8" ht="15.75" thickBot="1" x14ac:dyDescent="0.3">
      <c r="A16" s="3" t="s">
        <v>15</v>
      </c>
      <c r="B16" s="4">
        <v>157.607</v>
      </c>
      <c r="D16" s="3" t="s">
        <v>15</v>
      </c>
      <c r="E16" s="4">
        <v>217.696</v>
      </c>
      <c r="G16" s="3" t="s">
        <v>15</v>
      </c>
      <c r="H16" s="4">
        <f>+H17+H18</f>
        <v>245972</v>
      </c>
    </row>
    <row r="17" spans="1:8" ht="15.75" thickBot="1" x14ac:dyDescent="0.3">
      <c r="A17" s="3" t="s">
        <v>16</v>
      </c>
      <c r="B17" s="4">
        <v>3.0539999999999998</v>
      </c>
      <c r="D17" s="3" t="s">
        <v>16</v>
      </c>
      <c r="E17" s="4">
        <v>3.8460000000000001</v>
      </c>
      <c r="G17" s="3" t="s">
        <v>16</v>
      </c>
      <c r="H17" s="4">
        <v>4366</v>
      </c>
    </row>
    <row r="18" spans="1:8" ht="15.75" thickBot="1" x14ac:dyDescent="0.3">
      <c r="A18" s="3" t="s">
        <v>17</v>
      </c>
      <c r="B18" s="4">
        <v>145.971</v>
      </c>
      <c r="D18" s="3" t="s">
        <v>17</v>
      </c>
      <c r="E18" s="4">
        <v>213.85</v>
      </c>
      <c r="G18" s="3" t="s">
        <v>17</v>
      </c>
      <c r="H18" s="4">
        <v>241606</v>
      </c>
    </row>
    <row r="19" spans="1:8" ht="15.75" thickBot="1" x14ac:dyDescent="0.3">
      <c r="A19" s="3" t="s">
        <v>18</v>
      </c>
      <c r="B19" s="4">
        <v>50.851999999999997</v>
      </c>
      <c r="D19" s="3" t="s">
        <v>18</v>
      </c>
      <c r="E19" s="4">
        <v>60.387999999999998</v>
      </c>
      <c r="G19" s="3" t="s">
        <v>18</v>
      </c>
      <c r="H19" s="4">
        <f>+H20+H21</f>
        <v>54581</v>
      </c>
    </row>
    <row r="20" spans="1:8" ht="15.75" thickBot="1" x14ac:dyDescent="0.3">
      <c r="A20" s="3" t="s">
        <v>19</v>
      </c>
      <c r="B20" s="4">
        <v>1.1220000000000001</v>
      </c>
      <c r="D20" s="3" t="s">
        <v>19</v>
      </c>
      <c r="E20" s="4">
        <v>1.5649999999999999</v>
      </c>
      <c r="G20" s="3" t="s">
        <v>19</v>
      </c>
      <c r="H20" s="4">
        <v>1718</v>
      </c>
    </row>
    <row r="21" spans="1:8" ht="15.75" thickBot="1" x14ac:dyDescent="0.3">
      <c r="A21" s="3" t="s">
        <v>20</v>
      </c>
      <c r="B21" s="4">
        <v>38.567</v>
      </c>
      <c r="D21" s="3" t="s">
        <v>20</v>
      </c>
      <c r="E21" s="4">
        <v>46.2</v>
      </c>
      <c r="G21" s="3" t="s">
        <v>20</v>
      </c>
      <c r="H21" s="4">
        <v>52863</v>
      </c>
    </row>
    <row r="22" spans="1:8" ht="15.75" thickBot="1" x14ac:dyDescent="0.3">
      <c r="A22" s="3" t="s">
        <v>21</v>
      </c>
      <c r="B22" s="4" t="s">
        <v>49</v>
      </c>
      <c r="D22" s="3" t="s">
        <v>21</v>
      </c>
      <c r="E22" s="4" t="s">
        <v>54</v>
      </c>
      <c r="G22" s="3" t="s">
        <v>21</v>
      </c>
      <c r="H22" s="4">
        <f>+H23+H25+H27+H33+H37</f>
        <v>2693314</v>
      </c>
    </row>
    <row r="23" spans="1:8" ht="15.75" thickBot="1" x14ac:dyDescent="0.3">
      <c r="A23" s="3" t="s">
        <v>22</v>
      </c>
      <c r="B23" s="4">
        <v>12.513999999999999</v>
      </c>
      <c r="D23" s="3" t="s">
        <v>22</v>
      </c>
      <c r="E23" s="4">
        <v>17.262</v>
      </c>
      <c r="G23" s="3" t="s">
        <v>22</v>
      </c>
      <c r="H23" s="4">
        <v>20523</v>
      </c>
    </row>
    <row r="24" spans="1:8" ht="15.75" thickBot="1" x14ac:dyDescent="0.3">
      <c r="A24" s="3" t="s">
        <v>23</v>
      </c>
      <c r="B24" s="4">
        <v>12.513999999999999</v>
      </c>
      <c r="D24" s="3" t="s">
        <v>23</v>
      </c>
      <c r="E24" s="4">
        <v>17.262</v>
      </c>
      <c r="G24" s="3" t="s">
        <v>23</v>
      </c>
      <c r="H24" s="4">
        <v>20523</v>
      </c>
    </row>
    <row r="25" spans="1:8" ht="15.75" thickBot="1" x14ac:dyDescent="0.3">
      <c r="A25" s="3" t="s">
        <v>24</v>
      </c>
      <c r="B25" s="4">
        <v>85.195999999999998</v>
      </c>
      <c r="D25" s="3" t="s">
        <v>55</v>
      </c>
      <c r="E25" s="4">
        <v>178.714</v>
      </c>
      <c r="G25" s="3" t="s">
        <v>24</v>
      </c>
      <c r="H25" s="4">
        <f>+H26</f>
        <v>235769</v>
      </c>
    </row>
    <row r="26" spans="1:8" ht="15.75" thickBot="1" x14ac:dyDescent="0.3">
      <c r="A26" s="3" t="s">
        <v>25</v>
      </c>
      <c r="B26" s="4">
        <v>85.195999999999998</v>
      </c>
      <c r="D26" s="3" t="s">
        <v>56</v>
      </c>
      <c r="E26" s="4">
        <v>178.714</v>
      </c>
      <c r="G26" s="3" t="s">
        <v>25</v>
      </c>
      <c r="H26" s="4">
        <v>235769</v>
      </c>
    </row>
    <row r="27" spans="1:8" ht="15.75" thickBot="1" x14ac:dyDescent="0.3">
      <c r="A27" s="3" t="s">
        <v>26</v>
      </c>
      <c r="B27" s="4" t="s">
        <v>50</v>
      </c>
      <c r="D27" s="3" t="s">
        <v>26</v>
      </c>
      <c r="E27" s="4" t="s">
        <v>57</v>
      </c>
      <c r="G27" s="3" t="s">
        <v>26</v>
      </c>
      <c r="H27" s="4">
        <f>+H28+H29+H30+H31+H32</f>
        <v>2339018</v>
      </c>
    </row>
    <row r="28" spans="1:8" ht="15.75" thickBot="1" x14ac:dyDescent="0.3">
      <c r="A28" s="3" t="s">
        <v>27</v>
      </c>
      <c r="B28" s="4" t="s">
        <v>51</v>
      </c>
      <c r="D28" s="3" t="s">
        <v>27</v>
      </c>
      <c r="E28" s="4" t="s">
        <v>58</v>
      </c>
      <c r="G28" s="3" t="s">
        <v>27</v>
      </c>
      <c r="H28" s="4">
        <v>2291158</v>
      </c>
    </row>
    <row r="29" spans="1:8" ht="15.75" thickBot="1" x14ac:dyDescent="0.3">
      <c r="A29" s="3" t="s">
        <v>28</v>
      </c>
      <c r="B29" s="4">
        <v>3.5379999999999998</v>
      </c>
      <c r="D29" s="3" t="s">
        <v>28</v>
      </c>
      <c r="E29" s="4">
        <v>4.0110000000000001</v>
      </c>
      <c r="G29" s="3" t="s">
        <v>28</v>
      </c>
      <c r="H29" s="4">
        <v>5019</v>
      </c>
    </row>
    <row r="30" spans="1:8" ht="15.75" thickBot="1" x14ac:dyDescent="0.3">
      <c r="A30" s="3" t="s">
        <v>29</v>
      </c>
      <c r="B30" s="4">
        <v>11.984</v>
      </c>
      <c r="D30" s="3" t="s">
        <v>29</v>
      </c>
      <c r="E30" s="4">
        <v>18.446999999999999</v>
      </c>
      <c r="G30" s="3" t="s">
        <v>29</v>
      </c>
      <c r="H30" s="4">
        <v>24136</v>
      </c>
    </row>
    <row r="31" spans="1:8" ht="15.75" thickBot="1" x14ac:dyDescent="0.3">
      <c r="A31" s="3" t="s">
        <v>30</v>
      </c>
      <c r="B31" s="4">
        <v>5.7460000000000004</v>
      </c>
      <c r="D31" s="3" t="s">
        <v>30</v>
      </c>
      <c r="E31" s="4">
        <v>6.4980000000000002</v>
      </c>
      <c r="G31" s="3" t="s">
        <v>30</v>
      </c>
      <c r="H31" s="4">
        <v>6769</v>
      </c>
    </row>
    <row r="32" spans="1:8" ht="15.75" thickBot="1" x14ac:dyDescent="0.3">
      <c r="A32" s="3" t="s">
        <v>31</v>
      </c>
      <c r="B32" s="4">
        <v>7.7560000000000002</v>
      </c>
      <c r="D32" s="3" t="s">
        <v>31</v>
      </c>
      <c r="E32" s="4">
        <v>9.6120000000000001</v>
      </c>
      <c r="G32" s="3" t="s">
        <v>31</v>
      </c>
      <c r="H32" s="4">
        <v>11936</v>
      </c>
    </row>
    <row r="33" spans="1:8" ht="15.75" thickBot="1" x14ac:dyDescent="0.3">
      <c r="A33" s="3" t="s">
        <v>32</v>
      </c>
      <c r="B33" s="4">
        <v>39.466000000000001</v>
      </c>
      <c r="D33" s="3" t="s">
        <v>32</v>
      </c>
      <c r="E33" s="4">
        <v>53.481999999999999</v>
      </c>
      <c r="G33" s="3" t="s">
        <v>32</v>
      </c>
      <c r="H33" s="4">
        <f>+H34+H35+H36</f>
        <v>56069</v>
      </c>
    </row>
    <row r="34" spans="1:8" ht="15.75" thickBot="1" x14ac:dyDescent="0.3">
      <c r="A34" s="3" t="s">
        <v>33</v>
      </c>
      <c r="B34" s="4">
        <v>21.815000000000001</v>
      </c>
      <c r="D34" s="3" t="s">
        <v>33</v>
      </c>
      <c r="E34" s="4">
        <v>30.161000000000001</v>
      </c>
      <c r="G34" s="3" t="s">
        <v>33</v>
      </c>
      <c r="H34" s="4">
        <v>39839</v>
      </c>
    </row>
    <row r="35" spans="1:8" ht="15.75" thickBot="1" x14ac:dyDescent="0.3">
      <c r="A35" s="3" t="s">
        <v>34</v>
      </c>
      <c r="B35" s="4">
        <v>3.0510000000000002</v>
      </c>
      <c r="D35" s="3" t="s">
        <v>34</v>
      </c>
      <c r="E35" s="4">
        <v>4.0309999999999997</v>
      </c>
      <c r="G35" s="3" t="s">
        <v>34</v>
      </c>
      <c r="H35" s="4">
        <v>5444</v>
      </c>
    </row>
    <row r="36" spans="1:8" ht="15.75" thickBot="1" x14ac:dyDescent="0.3">
      <c r="A36" s="3" t="s">
        <v>35</v>
      </c>
      <c r="B36" s="4">
        <v>6.5609999999999999</v>
      </c>
      <c r="D36" s="3" t="s">
        <v>35</v>
      </c>
      <c r="E36" s="4">
        <v>8.8209999999999997</v>
      </c>
      <c r="G36" s="3" t="s">
        <v>35</v>
      </c>
      <c r="H36" s="4">
        <v>10786</v>
      </c>
    </row>
    <row r="37" spans="1:8" ht="15.75" thickBot="1" x14ac:dyDescent="0.3">
      <c r="A37" s="3" t="s">
        <v>36</v>
      </c>
      <c r="B37" s="4">
        <v>21.49</v>
      </c>
      <c r="D37" s="3" t="s">
        <v>36</v>
      </c>
      <c r="E37" s="4">
        <v>30.045000000000002</v>
      </c>
      <c r="G37" s="3" t="s">
        <v>36</v>
      </c>
      <c r="H37" s="4">
        <f>+H38</f>
        <v>41935</v>
      </c>
    </row>
    <row r="38" spans="1:8" ht="15.75" thickBot="1" x14ac:dyDescent="0.3">
      <c r="A38" s="3" t="s">
        <v>37</v>
      </c>
      <c r="B38" s="4">
        <v>21.49</v>
      </c>
      <c r="D38" s="3" t="s">
        <v>37</v>
      </c>
      <c r="E38" s="4">
        <v>30.045000000000002</v>
      </c>
      <c r="G38" s="3" t="s">
        <v>37</v>
      </c>
      <c r="H38" s="4">
        <v>41935</v>
      </c>
    </row>
    <row r="39" spans="1:8" ht="15.75" thickBot="1" x14ac:dyDescent="0.3">
      <c r="A39" s="3" t="s">
        <v>38</v>
      </c>
      <c r="D39" s="3" t="s">
        <v>38</v>
      </c>
      <c r="G39" s="3" t="s">
        <v>38</v>
      </c>
      <c r="H39" s="4">
        <f>H40+H44</f>
        <v>95447</v>
      </c>
    </row>
    <row r="40" spans="1:8" ht="15.75" thickBot="1" x14ac:dyDescent="0.3">
      <c r="A40" s="3" t="s">
        <v>39</v>
      </c>
      <c r="B40" s="4">
        <v>32.433999999999997</v>
      </c>
      <c r="D40" s="3" t="s">
        <v>39</v>
      </c>
      <c r="E40" s="4">
        <v>49.572000000000003</v>
      </c>
      <c r="G40" s="3" t="s">
        <v>39</v>
      </c>
      <c r="H40" s="4">
        <f>+H41+H42+H43</f>
        <v>68675</v>
      </c>
    </row>
    <row r="41" spans="1:8" ht="15.75" thickBot="1" x14ac:dyDescent="0.3">
      <c r="A41" s="3" t="s">
        <v>40</v>
      </c>
      <c r="B41" s="4">
        <v>5.0010000000000003</v>
      </c>
      <c r="D41" s="3" t="s">
        <v>40</v>
      </c>
      <c r="E41" s="4">
        <v>8.5609999999999999</v>
      </c>
      <c r="G41" s="3" t="s">
        <v>40</v>
      </c>
      <c r="H41" s="4">
        <v>11822</v>
      </c>
    </row>
    <row r="42" spans="1:8" ht="15.75" thickBot="1" x14ac:dyDescent="0.3">
      <c r="A42" s="3" t="s">
        <v>52</v>
      </c>
      <c r="B42" s="4">
        <v>8.1210000000000004</v>
      </c>
      <c r="D42" s="3" t="s">
        <v>41</v>
      </c>
      <c r="E42" s="4">
        <v>12.28</v>
      </c>
      <c r="G42" s="3" t="s">
        <v>41</v>
      </c>
      <c r="H42" s="4">
        <v>22064</v>
      </c>
    </row>
    <row r="43" spans="1:8" ht="15.75" thickBot="1" x14ac:dyDescent="0.3">
      <c r="A43" s="3" t="s">
        <v>42</v>
      </c>
      <c r="B43" s="4">
        <v>19.312000000000001</v>
      </c>
      <c r="D43" s="3" t="s">
        <v>42</v>
      </c>
      <c r="E43" s="4">
        <v>28.731000000000002</v>
      </c>
      <c r="G43" s="3" t="s">
        <v>42</v>
      </c>
      <c r="H43" s="4">
        <v>34789</v>
      </c>
    </row>
    <row r="44" spans="1:8" ht="15.75" thickBot="1" x14ac:dyDescent="0.3">
      <c r="A44" s="3" t="s">
        <v>43</v>
      </c>
      <c r="B44" s="4">
        <v>84.01</v>
      </c>
      <c r="D44" s="3" t="s">
        <v>43</v>
      </c>
      <c r="E44" s="4">
        <v>111.67100000000001</v>
      </c>
      <c r="G44" s="3" t="s">
        <v>43</v>
      </c>
      <c r="H44" s="4">
        <f>+H45+H46+H47</f>
        <v>26772</v>
      </c>
    </row>
    <row r="45" spans="1:8" ht="15.75" thickBot="1" x14ac:dyDescent="0.3">
      <c r="A45" s="3" t="s">
        <v>44</v>
      </c>
      <c r="B45" s="4">
        <v>2.3210000000000002</v>
      </c>
      <c r="D45" s="3" t="s">
        <v>44</v>
      </c>
      <c r="E45" s="4">
        <v>2.613</v>
      </c>
      <c r="G45" s="3" t="s">
        <v>44</v>
      </c>
      <c r="H45" s="4">
        <v>3532</v>
      </c>
    </row>
    <row r="46" spans="1:8" ht="15.75" thickBot="1" x14ac:dyDescent="0.3">
      <c r="A46" s="3" t="s">
        <v>45</v>
      </c>
      <c r="B46" s="4">
        <v>11.291</v>
      </c>
      <c r="D46" s="3" t="s">
        <v>45</v>
      </c>
      <c r="E46" s="4">
        <v>14.94</v>
      </c>
      <c r="G46" s="3" t="s">
        <v>45</v>
      </c>
      <c r="H46" s="4">
        <v>16363</v>
      </c>
    </row>
    <row r="47" spans="1:8" ht="15.75" thickBot="1" x14ac:dyDescent="0.3">
      <c r="G47" s="3" t="s">
        <v>46</v>
      </c>
      <c r="H47" s="4">
        <v>6877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D27" sqref="D27"/>
    </sheetView>
  </sheetViews>
  <sheetFormatPr baseColWidth="10" defaultRowHeight="15" x14ac:dyDescent="0.25"/>
  <sheetData>
    <row r="1" spans="1:4" x14ac:dyDescent="0.25">
      <c r="A1" s="5" t="s">
        <v>59</v>
      </c>
      <c r="B1" s="5" t="s">
        <v>60</v>
      </c>
      <c r="C1" s="5" t="s">
        <v>61</v>
      </c>
      <c r="D1" s="6" t="s">
        <v>62</v>
      </c>
    </row>
    <row r="2" spans="1:4" x14ac:dyDescent="0.25">
      <c r="A2" s="7" t="s">
        <v>63</v>
      </c>
      <c r="B2" s="7" t="s">
        <v>63</v>
      </c>
      <c r="C2" s="7" t="s">
        <v>64</v>
      </c>
      <c r="D2" s="8">
        <v>202.33677556799998</v>
      </c>
    </row>
    <row r="3" spans="1:4" x14ac:dyDescent="0.25">
      <c r="A3" s="7" t="s">
        <v>65</v>
      </c>
      <c r="B3" s="7" t="s">
        <v>63</v>
      </c>
      <c r="C3" s="7" t="s">
        <v>64</v>
      </c>
      <c r="D3" s="8">
        <v>121.131810458</v>
      </c>
    </row>
    <row r="4" spans="1:4" x14ac:dyDescent="0.25">
      <c r="A4" s="7" t="s">
        <v>66</v>
      </c>
      <c r="B4" s="7" t="s">
        <v>66</v>
      </c>
      <c r="C4" s="7" t="s">
        <v>64</v>
      </c>
      <c r="D4" s="8">
        <v>393.61952842900001</v>
      </c>
    </row>
    <row r="5" spans="1:4" x14ac:dyDescent="0.25">
      <c r="A5" s="7" t="s">
        <v>67</v>
      </c>
      <c r="B5" s="7" t="s">
        <v>67</v>
      </c>
      <c r="C5" s="7" t="s">
        <v>64</v>
      </c>
      <c r="D5" s="8">
        <v>204.162871999</v>
      </c>
    </row>
    <row r="6" spans="1:4" x14ac:dyDescent="0.25">
      <c r="A6" s="7" t="s">
        <v>68</v>
      </c>
      <c r="B6" s="7" t="s">
        <v>67</v>
      </c>
      <c r="C6" s="7" t="s">
        <v>64</v>
      </c>
      <c r="D6" s="8">
        <v>60.678812594599997</v>
      </c>
    </row>
    <row r="7" spans="1:4" x14ac:dyDescent="0.25">
      <c r="A7" s="7" t="s">
        <v>69</v>
      </c>
      <c r="B7" s="7" t="s">
        <v>67</v>
      </c>
      <c r="C7" s="7" t="s">
        <v>64</v>
      </c>
      <c r="D7" s="8">
        <v>171.62056973899999</v>
      </c>
    </row>
    <row r="8" spans="1:4" x14ac:dyDescent="0.25">
      <c r="A8" s="7" t="s">
        <v>70</v>
      </c>
      <c r="B8" s="7" t="s">
        <v>70</v>
      </c>
      <c r="C8" s="7" t="s">
        <v>64</v>
      </c>
      <c r="D8" s="8">
        <v>63.528359916799999</v>
      </c>
    </row>
    <row r="9" spans="1:4" x14ac:dyDescent="0.25">
      <c r="A9" s="7" t="s">
        <v>71</v>
      </c>
      <c r="B9" s="7" t="s">
        <v>71</v>
      </c>
      <c r="C9" s="7" t="s">
        <v>64</v>
      </c>
      <c r="D9" s="8">
        <v>182.35706341800002</v>
      </c>
    </row>
    <row r="10" spans="1:4" x14ac:dyDescent="0.25">
      <c r="A10" s="7" t="s">
        <v>72</v>
      </c>
      <c r="B10" s="7" t="s">
        <v>71</v>
      </c>
      <c r="C10" s="7" t="s">
        <v>64</v>
      </c>
      <c r="D10" s="8">
        <v>243.561413958</v>
      </c>
    </row>
    <row r="11" spans="1:4" x14ac:dyDescent="0.25">
      <c r="A11" s="7" t="s">
        <v>73</v>
      </c>
      <c r="B11" s="7" t="s">
        <v>73</v>
      </c>
      <c r="C11" s="7" t="s">
        <v>74</v>
      </c>
      <c r="D11" s="8">
        <v>2428.3948957899997</v>
      </c>
    </row>
    <row r="12" spans="1:4" x14ac:dyDescent="0.25">
      <c r="A12" s="7" t="s">
        <v>75</v>
      </c>
      <c r="B12" s="7" t="s">
        <v>73</v>
      </c>
      <c r="C12" s="7" t="s">
        <v>74</v>
      </c>
      <c r="D12" s="8">
        <v>264.85109488800003</v>
      </c>
    </row>
    <row r="13" spans="1:4" x14ac:dyDescent="0.25">
      <c r="A13" s="7" t="s">
        <v>76</v>
      </c>
      <c r="B13" s="7" t="s">
        <v>73</v>
      </c>
      <c r="C13" s="7" t="s">
        <v>74</v>
      </c>
      <c r="D13" s="8">
        <v>75.269969204899994</v>
      </c>
    </row>
    <row r="14" spans="1:4" x14ac:dyDescent="0.25">
      <c r="A14" s="7" t="s">
        <v>77</v>
      </c>
      <c r="B14" s="7" t="s">
        <v>73</v>
      </c>
      <c r="C14" s="7" t="s">
        <v>74</v>
      </c>
      <c r="D14" s="8">
        <v>881.81581130799998</v>
      </c>
    </row>
    <row r="15" spans="1:4" x14ac:dyDescent="0.25">
      <c r="A15" s="7" t="s">
        <v>78</v>
      </c>
      <c r="B15" s="7" t="s">
        <v>73</v>
      </c>
      <c r="C15" s="7" t="s">
        <v>74</v>
      </c>
      <c r="D15" s="8">
        <v>138.80375994400001</v>
      </c>
    </row>
    <row r="16" spans="1:4" x14ac:dyDescent="0.25">
      <c r="A16" s="7" t="s">
        <v>79</v>
      </c>
      <c r="B16" s="7" t="s">
        <v>79</v>
      </c>
      <c r="C16" s="7" t="s">
        <v>74</v>
      </c>
      <c r="D16" s="8">
        <v>409.10426498300001</v>
      </c>
    </row>
    <row r="17" spans="1:4" x14ac:dyDescent="0.25">
      <c r="A17" s="7" t="s">
        <v>80</v>
      </c>
      <c r="B17" s="7" t="s">
        <v>81</v>
      </c>
      <c r="C17" s="7" t="s">
        <v>74</v>
      </c>
      <c r="D17" s="8">
        <v>300.45276808600005</v>
      </c>
    </row>
    <row r="18" spans="1:4" x14ac:dyDescent="0.25">
      <c r="A18" s="7" t="s">
        <v>82</v>
      </c>
      <c r="B18" s="7" t="s">
        <v>82</v>
      </c>
      <c r="C18" s="7" t="s">
        <v>74</v>
      </c>
      <c r="D18" s="8">
        <v>517.39295957000002</v>
      </c>
    </row>
    <row r="19" spans="1:4" x14ac:dyDescent="0.25">
      <c r="A19" s="7" t="s">
        <v>83</v>
      </c>
      <c r="B19" s="7" t="s">
        <v>82</v>
      </c>
      <c r="C19" s="7" t="s">
        <v>74</v>
      </c>
      <c r="D19" s="8">
        <v>115.575742006</v>
      </c>
    </row>
    <row r="20" spans="1:4" x14ac:dyDescent="0.25">
      <c r="A20" s="7" t="s">
        <v>84</v>
      </c>
      <c r="B20" s="7" t="s">
        <v>82</v>
      </c>
      <c r="C20" s="7" t="s">
        <v>74</v>
      </c>
      <c r="D20" s="8">
        <v>918.57270167199999</v>
      </c>
    </row>
    <row r="21" spans="1:4" x14ac:dyDescent="0.25">
      <c r="A21" s="7" t="s">
        <v>85</v>
      </c>
      <c r="B21" s="7" t="s">
        <v>86</v>
      </c>
      <c r="C21" s="7" t="s">
        <v>74</v>
      </c>
      <c r="D21" s="8">
        <v>268.23354699499998</v>
      </c>
    </row>
    <row r="22" spans="1:4" x14ac:dyDescent="0.25">
      <c r="A22" s="7" t="s">
        <v>87</v>
      </c>
      <c r="B22" s="7" t="s">
        <v>88</v>
      </c>
      <c r="C22" s="7" t="s">
        <v>88</v>
      </c>
      <c r="D22" s="8">
        <v>77.419308768700006</v>
      </c>
    </row>
    <row r="23" spans="1:4" x14ac:dyDescent="0.25">
      <c r="A23" s="7" t="s">
        <v>89</v>
      </c>
      <c r="B23" s="7" t="s">
        <v>88</v>
      </c>
      <c r="C23" s="7" t="s">
        <v>88</v>
      </c>
      <c r="D23" s="8">
        <v>772.62067897700001</v>
      </c>
    </row>
    <row r="24" spans="1:4" x14ac:dyDescent="0.25">
      <c r="A24" s="7" t="s">
        <v>90</v>
      </c>
      <c r="B24" s="7" t="s">
        <v>88</v>
      </c>
      <c r="C24" s="7" t="s">
        <v>88</v>
      </c>
      <c r="D24" s="8">
        <v>66.250708786300009</v>
      </c>
    </row>
    <row r="25" spans="1:4" x14ac:dyDescent="0.25">
      <c r="A25" s="7" t="s">
        <v>91</v>
      </c>
      <c r="B25" s="7" t="s">
        <v>91</v>
      </c>
      <c r="C25" s="7" t="s">
        <v>88</v>
      </c>
      <c r="D25" s="8">
        <v>27.364045215499999</v>
      </c>
    </row>
    <row r="26" spans="1:4" x14ac:dyDescent="0.25">
      <c r="A26" s="7" t="s">
        <v>92</v>
      </c>
      <c r="B26" s="7" t="s">
        <v>91</v>
      </c>
      <c r="C26" s="7" t="s">
        <v>88</v>
      </c>
      <c r="D26" s="8">
        <v>8.9289728136999997</v>
      </c>
    </row>
    <row r="27" spans="1:4" x14ac:dyDescent="0.25">
      <c r="A27" s="7" t="s">
        <v>93</v>
      </c>
      <c r="B27" s="7" t="s">
        <v>91</v>
      </c>
      <c r="C27" s="7" t="s">
        <v>88</v>
      </c>
      <c r="D27" s="8">
        <v>33.956709156700001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B1" workbookViewId="0">
      <selection activeCell="I4" sqref="I4:K45"/>
    </sheetView>
  </sheetViews>
  <sheetFormatPr baseColWidth="10" defaultRowHeight="15" x14ac:dyDescent="0.25"/>
  <cols>
    <col min="1" max="1" width="44.42578125" bestFit="1" customWidth="1"/>
    <col min="2" max="4" width="23.140625" bestFit="1" customWidth="1"/>
  </cols>
  <sheetData>
    <row r="1" spans="1:11" x14ac:dyDescent="0.25">
      <c r="B1">
        <v>1990</v>
      </c>
      <c r="C1">
        <v>2001</v>
      </c>
      <c r="D1">
        <v>2010</v>
      </c>
      <c r="F1">
        <v>1990</v>
      </c>
      <c r="G1">
        <v>2001</v>
      </c>
      <c r="H1">
        <v>2010</v>
      </c>
      <c r="I1">
        <v>1990</v>
      </c>
      <c r="J1">
        <v>2001</v>
      </c>
      <c r="K1">
        <v>2010</v>
      </c>
    </row>
    <row r="2" spans="1:11" x14ac:dyDescent="0.25">
      <c r="A2" s="9" t="s">
        <v>3</v>
      </c>
      <c r="B2" s="9" t="s">
        <v>4</v>
      </c>
      <c r="C2" s="9" t="s">
        <v>4</v>
      </c>
      <c r="D2" s="9" t="s">
        <v>4</v>
      </c>
      <c r="E2" s="10"/>
      <c r="F2" s="17" t="s">
        <v>95</v>
      </c>
      <c r="G2" s="17" t="s">
        <v>96</v>
      </c>
      <c r="H2" s="17" t="s">
        <v>97</v>
      </c>
      <c r="I2" t="s">
        <v>98</v>
      </c>
      <c r="J2" t="s">
        <v>98</v>
      </c>
      <c r="K2" t="s">
        <v>98</v>
      </c>
    </row>
    <row r="3" spans="1:11" x14ac:dyDescent="0.25">
      <c r="A3" s="9"/>
      <c r="B3" s="9" t="s">
        <v>5</v>
      </c>
      <c r="C3" s="9" t="s">
        <v>5</v>
      </c>
      <c r="D3" s="9" t="s">
        <v>5</v>
      </c>
      <c r="E3" s="11" t="s">
        <v>62</v>
      </c>
      <c r="F3" s="17"/>
      <c r="G3" s="17"/>
      <c r="H3" s="17"/>
    </row>
    <row r="4" spans="1:11" x14ac:dyDescent="0.25">
      <c r="A4" s="23" t="s">
        <v>103</v>
      </c>
      <c r="B4" s="9">
        <f>+B5+B20+B37</f>
        <v>1996232</v>
      </c>
      <c r="C4" s="9">
        <f t="shared" ref="C4:E4" si="0">+C5+C20+C37</f>
        <v>2467891</v>
      </c>
      <c r="D4" s="9">
        <f t="shared" si="0"/>
        <v>3172767</v>
      </c>
      <c r="E4" s="9">
        <f t="shared" si="0"/>
        <v>8948.0051442452004</v>
      </c>
      <c r="F4" s="9">
        <f t="shared" ref="F4" si="1">+F5+F20+F37</f>
        <v>469.59303007253715</v>
      </c>
      <c r="G4" s="9">
        <f t="shared" ref="G4:H4" si="2">+G5+G20+G37</f>
        <v>482.50723784841358</v>
      </c>
      <c r="H4" s="9">
        <f t="shared" si="2"/>
        <v>756.73269861080848</v>
      </c>
      <c r="I4" s="9">
        <f>+F4/$F$47</f>
        <v>0.3546763152614355</v>
      </c>
      <c r="J4" s="9">
        <f t="shared" ref="J4:K4" si="3">+G4/$F$47</f>
        <v>0.36443021562865546</v>
      </c>
      <c r="K4" s="9">
        <f t="shared" si="3"/>
        <v>0.57154844299896335</v>
      </c>
    </row>
    <row r="5" spans="1:11" x14ac:dyDescent="0.25">
      <c r="A5" s="12" t="s">
        <v>6</v>
      </c>
      <c r="B5" s="13">
        <f>+B6+B8+B12+B14+B17</f>
        <v>253721</v>
      </c>
      <c r="C5" s="13">
        <f t="shared" ref="C5:E5" si="4">+C6+C8+C12+C14+C17</f>
        <v>123144</v>
      </c>
      <c r="D5" s="13">
        <f t="shared" si="4"/>
        <v>384006</v>
      </c>
      <c r="E5" s="13">
        <f t="shared" si="4"/>
        <v>1642.9972060804</v>
      </c>
      <c r="F5" s="16">
        <f>+B5/E5</f>
        <v>154.42570386670772</v>
      </c>
      <c r="G5" s="16">
        <f>+C5/E5</f>
        <v>74.950827392931032</v>
      </c>
      <c r="H5" s="16">
        <f>+D5/E5</f>
        <v>233.72285636206291</v>
      </c>
      <c r="I5" s="9">
        <f t="shared" ref="I5:I45" si="5">+F5/$F$47</f>
        <v>0.11663533340909493</v>
      </c>
      <c r="J5" s="9">
        <f t="shared" ref="J5:J45" si="6">+G5/$F$47</f>
        <v>5.6609194734884322E-2</v>
      </c>
      <c r="K5" s="9">
        <f t="shared" ref="K5:K45" si="7">+H5/$F$47</f>
        <v>0.17652723992532313</v>
      </c>
    </row>
    <row r="6" spans="1:11" x14ac:dyDescent="0.25">
      <c r="A6" s="12" t="s">
        <v>7</v>
      </c>
      <c r="B6" s="13">
        <f>+B7</f>
        <v>14171</v>
      </c>
      <c r="C6" s="13">
        <f t="shared" ref="C6:D6" si="8">+C7</f>
        <v>17699</v>
      </c>
      <c r="D6" s="13">
        <f t="shared" si="8"/>
        <v>21326</v>
      </c>
      <c r="E6" s="14">
        <f>+Area!D4</f>
        <v>393.61952842900001</v>
      </c>
      <c r="F6" s="16">
        <f t="shared" ref="F6:F44" si="9">+B6/E6</f>
        <v>36.001770685917897</v>
      </c>
      <c r="G6" s="16">
        <f t="shared" ref="G6:G44" si="10">+C6/E6</f>
        <v>44.964740623107822</v>
      </c>
      <c r="H6" s="16">
        <f t="shared" ref="H6:H44" si="11">+D6/E6</f>
        <v>54.179222471800514</v>
      </c>
      <c r="I6" s="9">
        <f t="shared" si="5"/>
        <v>2.7191577711015269E-2</v>
      </c>
      <c r="J6" s="9">
        <f t="shared" si="6"/>
        <v>3.3961169565116037E-2</v>
      </c>
      <c r="K6" s="9">
        <f t="shared" si="7"/>
        <v>4.0920724455939007E-2</v>
      </c>
    </row>
    <row r="7" spans="1:11" x14ac:dyDescent="0.25">
      <c r="A7" s="12" t="s">
        <v>8</v>
      </c>
      <c r="B7" s="13">
        <v>14171</v>
      </c>
      <c r="C7" s="13">
        <v>17699</v>
      </c>
      <c r="D7" s="13">
        <v>21326</v>
      </c>
      <c r="E7" s="13">
        <v>21326</v>
      </c>
      <c r="F7" s="16">
        <f t="shared" si="9"/>
        <v>0.66449404482790964</v>
      </c>
      <c r="G7" s="16">
        <f t="shared" si="10"/>
        <v>0.82992591203226107</v>
      </c>
      <c r="H7" s="16">
        <f t="shared" si="11"/>
        <v>1</v>
      </c>
      <c r="I7" s="9">
        <f t="shared" si="5"/>
        <v>5.0188202175046139E-4</v>
      </c>
      <c r="J7" s="9">
        <f t="shared" si="6"/>
        <v>6.2683013922527799E-4</v>
      </c>
      <c r="K7" s="9">
        <f t="shared" si="7"/>
        <v>7.5528445387413299E-4</v>
      </c>
    </row>
    <row r="8" spans="1:11" x14ac:dyDescent="0.25">
      <c r="A8" s="12" t="s">
        <v>9</v>
      </c>
      <c r="B8" s="13">
        <f>+B9+B10+B11</f>
        <v>23030</v>
      </c>
      <c r="C8" s="13">
        <f t="shared" ref="C8:E8" si="12">+C9+C10+C11</f>
        <v>37902</v>
      </c>
      <c r="D8" s="13">
        <f t="shared" si="12"/>
        <v>13842</v>
      </c>
      <c r="E8" s="13">
        <f t="shared" si="12"/>
        <v>436.46225433259997</v>
      </c>
      <c r="F8" s="16">
        <f t="shared" si="9"/>
        <v>52.765158433265825</v>
      </c>
      <c r="G8" s="16">
        <f t="shared" si="10"/>
        <v>86.839124400244955</v>
      </c>
      <c r="H8" s="16">
        <f t="shared" si="11"/>
        <v>31.714082632794856</v>
      </c>
      <c r="I8" s="9">
        <f t="shared" si="5"/>
        <v>3.9852703870851283E-2</v>
      </c>
      <c r="J8" s="9">
        <f t="shared" si="6"/>
        <v>6.5588240647546911E-2</v>
      </c>
      <c r="K8" s="9">
        <f t="shared" si="7"/>
        <v>2.395315358142959E-2</v>
      </c>
    </row>
    <row r="9" spans="1:11" x14ac:dyDescent="0.25">
      <c r="A9" s="12" t="s">
        <v>10</v>
      </c>
      <c r="B9" s="13">
        <v>283</v>
      </c>
      <c r="C9" s="13">
        <v>4477</v>
      </c>
      <c r="D9" s="13">
        <v>5707</v>
      </c>
      <c r="E9" s="14">
        <f>+Area!D6</f>
        <v>60.678812594599997</v>
      </c>
      <c r="F9" s="16">
        <f t="shared" si="9"/>
        <v>4.6639014163105932</v>
      </c>
      <c r="G9" s="16">
        <f t="shared" si="10"/>
        <v>73.781931593012459</v>
      </c>
      <c r="H9" s="16">
        <f t="shared" si="11"/>
        <v>94.052598526093846</v>
      </c>
      <c r="I9" s="9">
        <f t="shared" si="5"/>
        <v>3.5225722341409417E-3</v>
      </c>
      <c r="J9" s="9">
        <f t="shared" si="6"/>
        <v>5.5726345909007054E-2</v>
      </c>
      <c r="K9" s="9">
        <f t="shared" si="7"/>
        <v>7.1036465513223873E-2</v>
      </c>
    </row>
    <row r="10" spans="1:11" x14ac:dyDescent="0.25">
      <c r="A10" s="12" t="s">
        <v>11</v>
      </c>
      <c r="B10" s="13">
        <v>15638</v>
      </c>
      <c r="C10" s="13">
        <v>24248</v>
      </c>
      <c r="D10" s="13">
        <v>2998</v>
      </c>
      <c r="E10" s="14">
        <f>+Area!D5</f>
        <v>204.162871999</v>
      </c>
      <c r="F10" s="16">
        <f t="shared" si="9"/>
        <v>76.595709331893588</v>
      </c>
      <c r="G10" s="16">
        <f t="shared" si="10"/>
        <v>118.76792172143213</v>
      </c>
      <c r="H10" s="16">
        <f t="shared" si="11"/>
        <v>14.684354557936883</v>
      </c>
      <c r="I10" s="9">
        <f t="shared" si="5"/>
        <v>5.7851548491841077E-2</v>
      </c>
      <c r="J10" s="9">
        <f t="shared" si="6"/>
        <v>8.9703564895137644E-2</v>
      </c>
      <c r="K10" s="9">
        <f t="shared" si="7"/>
        <v>1.1090864712785494E-2</v>
      </c>
    </row>
    <row r="11" spans="1:11" x14ac:dyDescent="0.25">
      <c r="A11" s="12" t="s">
        <v>48</v>
      </c>
      <c r="B11" s="13">
        <v>7109</v>
      </c>
      <c r="C11" s="13">
        <v>9177</v>
      </c>
      <c r="D11" s="13">
        <v>5137</v>
      </c>
      <c r="E11" s="14">
        <f>+Area!D7</f>
        <v>171.62056973899999</v>
      </c>
      <c r="F11" s="16">
        <f t="shared" si="9"/>
        <v>41.422773568525869</v>
      </c>
      <c r="G11" s="16">
        <f t="shared" si="10"/>
        <v>53.472611202470382</v>
      </c>
      <c r="H11" s="16">
        <f t="shared" si="11"/>
        <v>29.93230944176641</v>
      </c>
      <c r="I11" s="9">
        <f t="shared" si="5"/>
        <v>3.128597691265593E-2</v>
      </c>
      <c r="J11" s="9">
        <f t="shared" si="6"/>
        <v>4.0387031949281685E-2</v>
      </c>
      <c r="K11" s="9">
        <f t="shared" si="7"/>
        <v>2.2607407989916097E-2</v>
      </c>
    </row>
    <row r="12" spans="1:11" x14ac:dyDescent="0.25">
      <c r="A12" s="12" t="s">
        <v>13</v>
      </c>
      <c r="B12" s="13">
        <f>+B13</f>
        <v>27806</v>
      </c>
      <c r="C12" s="13">
        <f t="shared" ref="C12:E12" si="13">+C13</f>
        <v>40285</v>
      </c>
      <c r="D12" s="13">
        <f t="shared" si="13"/>
        <v>48285</v>
      </c>
      <c r="E12" s="13">
        <f t="shared" si="13"/>
        <v>63.528359916799999</v>
      </c>
      <c r="F12" s="16">
        <f t="shared" si="9"/>
        <v>437.69428388228761</v>
      </c>
      <c r="G12" s="16">
        <f t="shared" si="10"/>
        <v>634.12623988340488</v>
      </c>
      <c r="H12" s="16">
        <f t="shared" si="11"/>
        <v>760.05425078243036</v>
      </c>
      <c r="I12" s="9">
        <f t="shared" si="5"/>
        <v>0.33058368816586331</v>
      </c>
      <c r="J12" s="9">
        <f t="shared" si="6"/>
        <v>0.47894569077759491</v>
      </c>
      <c r="K12" s="9">
        <f t="shared" si="7"/>
        <v>0.57405715971692117</v>
      </c>
    </row>
    <row r="13" spans="1:11" x14ac:dyDescent="0.25">
      <c r="A13" s="12" t="s">
        <v>14</v>
      </c>
      <c r="B13" s="13">
        <v>27806</v>
      </c>
      <c r="C13" s="13">
        <v>40285</v>
      </c>
      <c r="D13" s="13">
        <v>48285</v>
      </c>
      <c r="E13" s="14">
        <f>+Area!D8</f>
        <v>63.528359916799999</v>
      </c>
      <c r="F13" s="16">
        <f t="shared" si="9"/>
        <v>437.69428388228761</v>
      </c>
      <c r="G13" s="16">
        <f t="shared" si="10"/>
        <v>634.12623988340488</v>
      </c>
      <c r="H13" s="16">
        <f t="shared" si="11"/>
        <v>760.05425078243036</v>
      </c>
      <c r="I13" s="9">
        <f t="shared" si="5"/>
        <v>0.33058368816586331</v>
      </c>
      <c r="J13" s="9">
        <f t="shared" si="6"/>
        <v>0.47894569077759491</v>
      </c>
      <c r="K13" s="9">
        <f t="shared" si="7"/>
        <v>0.57405715971692117</v>
      </c>
    </row>
    <row r="14" spans="1:11" x14ac:dyDescent="0.25">
      <c r="A14" s="12" t="s">
        <v>15</v>
      </c>
      <c r="B14" s="13">
        <f>+B15+B16</f>
        <v>149025</v>
      </c>
      <c r="C14" s="13">
        <f t="shared" ref="C14:E14" si="14">+C15+C16</f>
        <v>25231</v>
      </c>
      <c r="D14" s="13">
        <f t="shared" si="14"/>
        <v>245972</v>
      </c>
      <c r="E14" s="13">
        <f t="shared" si="14"/>
        <v>323.46858602599997</v>
      </c>
      <c r="F14" s="16">
        <f t="shared" si="9"/>
        <v>460.70934377541556</v>
      </c>
      <c r="G14" s="16">
        <f t="shared" si="10"/>
        <v>78.00139206708613</v>
      </c>
      <c r="H14" s="16">
        <f t="shared" si="11"/>
        <v>760.42005507214571</v>
      </c>
      <c r="I14" s="9">
        <f t="shared" si="5"/>
        <v>0.34796660510812494</v>
      </c>
      <c r="J14" s="9">
        <f t="shared" si="6"/>
        <v>5.8913238808811275E-2</v>
      </c>
      <c r="K14" s="9">
        <f t="shared" si="7"/>
        <v>0.57433344601010372</v>
      </c>
    </row>
    <row r="15" spans="1:11" x14ac:dyDescent="0.25">
      <c r="A15" s="12" t="s">
        <v>16</v>
      </c>
      <c r="B15" s="13">
        <v>3054</v>
      </c>
      <c r="C15" s="13">
        <v>3846</v>
      </c>
      <c r="D15" s="13">
        <v>4366</v>
      </c>
      <c r="E15" s="14">
        <f>+Area!D3</f>
        <v>121.131810458</v>
      </c>
      <c r="F15" s="16">
        <f t="shared" si="9"/>
        <v>25.212204692168061</v>
      </c>
      <c r="G15" s="16">
        <f t="shared" si="10"/>
        <v>31.750536753791213</v>
      </c>
      <c r="H15" s="16">
        <f t="shared" si="11"/>
        <v>36.0433810366751</v>
      </c>
      <c r="I15" s="9">
        <f t="shared" si="5"/>
        <v>1.9042386251887006E-2</v>
      </c>
      <c r="J15" s="9">
        <f t="shared" si="6"/>
        <v>2.3980686812297782E-2</v>
      </c>
      <c r="K15" s="9">
        <f t="shared" si="7"/>
        <v>2.7223005362062434E-2</v>
      </c>
    </row>
    <row r="16" spans="1:11" x14ac:dyDescent="0.25">
      <c r="A16" s="12" t="s">
        <v>17</v>
      </c>
      <c r="B16" s="13">
        <v>145971</v>
      </c>
      <c r="C16" s="13">
        <v>21385</v>
      </c>
      <c r="D16" s="13">
        <v>241606</v>
      </c>
      <c r="E16" s="14">
        <f>+Area!D2</f>
        <v>202.33677556799998</v>
      </c>
      <c r="F16" s="16">
        <f t="shared" si="9"/>
        <v>721.42594736043452</v>
      </c>
      <c r="G16" s="16">
        <f t="shared" si="10"/>
        <v>105.69012943874394</v>
      </c>
      <c r="H16" s="16">
        <f t="shared" si="11"/>
        <v>1194.0785322972722</v>
      </c>
      <c r="I16" s="9">
        <f t="shared" si="5"/>
        <v>0.54488180266275477</v>
      </c>
      <c r="J16" s="9">
        <f t="shared" si="6"/>
        <v>7.982611169302814E-2</v>
      </c>
      <c r="K16" s="9">
        <f t="shared" si="7"/>
        <v>0.90186895214897145</v>
      </c>
    </row>
    <row r="17" spans="1:11" x14ac:dyDescent="0.25">
      <c r="A17" s="12" t="s">
        <v>18</v>
      </c>
      <c r="B17" s="13">
        <f>+B18+B19</f>
        <v>39689</v>
      </c>
      <c r="C17" s="13">
        <f t="shared" ref="C17:E17" si="15">+C18+C19</f>
        <v>2027</v>
      </c>
      <c r="D17" s="13">
        <f t="shared" si="15"/>
        <v>54581</v>
      </c>
      <c r="E17" s="13">
        <f t="shared" si="15"/>
        <v>425.91847737600006</v>
      </c>
      <c r="F17" s="16">
        <f t="shared" si="9"/>
        <v>93.184499166404152</v>
      </c>
      <c r="G17" s="16">
        <f t="shared" si="10"/>
        <v>4.7591267053919522</v>
      </c>
      <c r="H17" s="16">
        <f t="shared" si="11"/>
        <v>128.14893670794186</v>
      </c>
      <c r="I17" s="9">
        <f t="shared" si="5"/>
        <v>7.0380803562432162E-2</v>
      </c>
      <c r="J17" s="9">
        <f t="shared" si="6"/>
        <v>3.5944944145997622E-3</v>
      </c>
      <c r="K17" s="9">
        <f t="shared" si="7"/>
        <v>9.6788899676008691E-2</v>
      </c>
    </row>
    <row r="18" spans="1:11" x14ac:dyDescent="0.25">
      <c r="A18" s="12" t="s">
        <v>19</v>
      </c>
      <c r="B18" s="13">
        <v>1122</v>
      </c>
      <c r="C18" s="13">
        <v>1565</v>
      </c>
      <c r="D18" s="13">
        <v>1718</v>
      </c>
      <c r="E18" s="14">
        <f>+Area!D10</f>
        <v>243.561413958</v>
      </c>
      <c r="F18" s="16">
        <f t="shared" si="9"/>
        <v>4.6066410182422368</v>
      </c>
      <c r="G18" s="16">
        <f t="shared" si="10"/>
        <v>6.4254841297229053</v>
      </c>
      <c r="H18" s="16">
        <f t="shared" si="11"/>
        <v>7.0536624503923013</v>
      </c>
      <c r="I18" s="9">
        <f t="shared" si="5"/>
        <v>3.4793243456572678E-3</v>
      </c>
      <c r="J18" s="9">
        <f t="shared" si="6"/>
        <v>4.853068271794673E-3</v>
      </c>
      <c r="K18" s="9">
        <f t="shared" si="7"/>
        <v>5.3275215916570281E-3</v>
      </c>
    </row>
    <row r="19" spans="1:11" x14ac:dyDescent="0.25">
      <c r="A19" s="12" t="s">
        <v>20</v>
      </c>
      <c r="B19" s="13">
        <v>38567</v>
      </c>
      <c r="C19" s="13">
        <v>462</v>
      </c>
      <c r="D19" s="13">
        <v>52863</v>
      </c>
      <c r="E19" s="14">
        <f>+Area!D9</f>
        <v>182.35706341800002</v>
      </c>
      <c r="F19" s="16">
        <f t="shared" si="9"/>
        <v>211.49167066589834</v>
      </c>
      <c r="G19" s="16">
        <f t="shared" si="10"/>
        <v>2.5334911154003432</v>
      </c>
      <c r="H19" s="16">
        <f t="shared" si="11"/>
        <v>289.88731782123017</v>
      </c>
      <c r="I19" s="9">
        <f t="shared" si="5"/>
        <v>0.15973637097782101</v>
      </c>
      <c r="J19" s="9">
        <f t="shared" si="6"/>
        <v>1.9135064534901163E-3</v>
      </c>
      <c r="K19" s="9">
        <f t="shared" si="7"/>
        <v>0.21894738452564505</v>
      </c>
    </row>
    <row r="20" spans="1:11" x14ac:dyDescent="0.25">
      <c r="A20" s="12" t="s">
        <v>21</v>
      </c>
      <c r="B20" s="13">
        <f>+B21+B23+B25+B31+B35</f>
        <v>1696465</v>
      </c>
      <c r="C20" s="13">
        <f t="shared" ref="C20:E20" si="16">+C21+C23+C25+C31+C35</f>
        <v>2302120</v>
      </c>
      <c r="D20" s="13">
        <f t="shared" si="16"/>
        <v>2693314</v>
      </c>
      <c r="E20" s="13">
        <f t="shared" si="16"/>
        <v>6318.4675144469002</v>
      </c>
      <c r="F20" s="16">
        <f t="shared" si="9"/>
        <v>268.49311104648507</v>
      </c>
      <c r="G20" s="16">
        <f t="shared" si="10"/>
        <v>364.34784142457062</v>
      </c>
      <c r="H20" s="16">
        <f t="shared" si="11"/>
        <v>426.26063896694177</v>
      </c>
      <c r="I20" s="9">
        <f t="shared" si="5"/>
        <v>0.20278867274571141</v>
      </c>
      <c r="J20" s="9">
        <f t="shared" si="6"/>
        <v>0.27518626043057604</v>
      </c>
      <c r="K20" s="9">
        <f t="shared" si="7"/>
        <v>0.32194803391018556</v>
      </c>
    </row>
    <row r="21" spans="1:11" x14ac:dyDescent="0.25">
      <c r="A21" s="12" t="s">
        <v>22</v>
      </c>
      <c r="B21" s="13">
        <f>+B22</f>
        <v>12514</v>
      </c>
      <c r="C21" s="13">
        <f t="shared" ref="C21:E21" si="17">+C22</f>
        <v>17262</v>
      </c>
      <c r="D21" s="13">
        <f t="shared" si="17"/>
        <v>20523</v>
      </c>
      <c r="E21" s="13">
        <f t="shared" si="17"/>
        <v>409.10426498300001</v>
      </c>
      <c r="F21" s="16">
        <f t="shared" si="9"/>
        <v>30.588779123385596</v>
      </c>
      <c r="G21" s="16">
        <f t="shared" si="10"/>
        <v>42.194622441096548</v>
      </c>
      <c r="H21" s="16">
        <f t="shared" si="11"/>
        <v>50.165695536938038</v>
      </c>
      <c r="I21" s="9">
        <f t="shared" si="5"/>
        <v>2.310322933488277E-2</v>
      </c>
      <c r="J21" s="9">
        <f t="shared" si="6"/>
        <v>3.186894236684884E-2</v>
      </c>
      <c r="K21" s="9">
        <f t="shared" si="7"/>
        <v>3.7889369956832279E-2</v>
      </c>
    </row>
    <row r="22" spans="1:11" x14ac:dyDescent="0.25">
      <c r="A22" s="12" t="s">
        <v>23</v>
      </c>
      <c r="B22" s="13">
        <v>12514</v>
      </c>
      <c r="C22" s="13">
        <v>17262</v>
      </c>
      <c r="D22" s="13">
        <v>20523</v>
      </c>
      <c r="E22" s="14">
        <f>+Area!D16</f>
        <v>409.10426498300001</v>
      </c>
      <c r="F22" s="16">
        <f t="shared" si="9"/>
        <v>30.588779123385596</v>
      </c>
      <c r="G22" s="16">
        <f t="shared" si="10"/>
        <v>42.194622441096548</v>
      </c>
      <c r="H22" s="16">
        <f t="shared" si="11"/>
        <v>50.165695536938038</v>
      </c>
      <c r="I22" s="9">
        <f t="shared" si="5"/>
        <v>2.310322933488277E-2</v>
      </c>
      <c r="J22" s="9">
        <f t="shared" si="6"/>
        <v>3.186894236684884E-2</v>
      </c>
      <c r="K22" s="9">
        <f t="shared" si="7"/>
        <v>3.7889369956832279E-2</v>
      </c>
    </row>
    <row r="23" spans="1:11" x14ac:dyDescent="0.25">
      <c r="A23" s="12" t="s">
        <v>24</v>
      </c>
      <c r="B23" s="13">
        <f>+B24</f>
        <v>85196</v>
      </c>
      <c r="C23" s="13">
        <f t="shared" ref="C23:E23" si="18">+C24</f>
        <v>178714</v>
      </c>
      <c r="D23" s="13">
        <f t="shared" si="18"/>
        <v>235769</v>
      </c>
      <c r="E23" s="13">
        <f t="shared" si="18"/>
        <v>300.45276808600005</v>
      </c>
      <c r="F23" s="16">
        <f t="shared" si="9"/>
        <v>283.55871221533874</v>
      </c>
      <c r="G23" s="16">
        <f t="shared" si="10"/>
        <v>594.81562156500365</v>
      </c>
      <c r="H23" s="16">
        <f t="shared" si="11"/>
        <v>784.7123576259238</v>
      </c>
      <c r="I23" s="9">
        <f t="shared" si="5"/>
        <v>0.21416748709681457</v>
      </c>
      <c r="J23" s="9">
        <f t="shared" si="6"/>
        <v>0.44925499188952672</v>
      </c>
      <c r="K23" s="9">
        <f t="shared" si="7"/>
        <v>0.59268104447777914</v>
      </c>
    </row>
    <row r="24" spans="1:11" x14ac:dyDescent="0.25">
      <c r="A24" s="12" t="s">
        <v>25</v>
      </c>
      <c r="B24" s="13">
        <v>85196</v>
      </c>
      <c r="C24" s="13">
        <v>178714</v>
      </c>
      <c r="D24" s="13">
        <v>235769</v>
      </c>
      <c r="E24" s="14">
        <f>+Area!D17</f>
        <v>300.45276808600005</v>
      </c>
      <c r="F24" s="16">
        <f t="shared" si="9"/>
        <v>283.55871221533874</v>
      </c>
      <c r="G24" s="16">
        <f t="shared" si="10"/>
        <v>594.81562156500365</v>
      </c>
      <c r="H24" s="16">
        <f t="shared" si="11"/>
        <v>784.7123576259238</v>
      </c>
      <c r="I24" s="9">
        <f t="shared" si="5"/>
        <v>0.21416748709681457</v>
      </c>
      <c r="J24" s="9">
        <f t="shared" si="6"/>
        <v>0.44925499188952672</v>
      </c>
      <c r="K24" s="9">
        <f t="shared" si="7"/>
        <v>0.59268104447777914</v>
      </c>
    </row>
    <row r="25" spans="1:11" x14ac:dyDescent="0.25">
      <c r="A25" s="12" t="s">
        <v>26</v>
      </c>
      <c r="B25" s="13">
        <f>+B26+B27+B28+B29+B30</f>
        <v>1565179</v>
      </c>
      <c r="C25" s="13">
        <f t="shared" ref="C25:E25" si="19">+C26+C27+C28+C29+C30</f>
        <v>2033086</v>
      </c>
      <c r="D25" s="13">
        <f t="shared" si="19"/>
        <v>2339018</v>
      </c>
      <c r="E25" s="13">
        <f t="shared" si="19"/>
        <v>3789.1355311348993</v>
      </c>
      <c r="F25" s="16">
        <f t="shared" si="9"/>
        <v>413.07020747584789</v>
      </c>
      <c r="G25" s="16">
        <f t="shared" si="10"/>
        <v>536.5566851051808</v>
      </c>
      <c r="H25" s="16">
        <f t="shared" si="11"/>
        <v>617.29594541566348</v>
      </c>
      <c r="I25" s="9">
        <f t="shared" si="5"/>
        <v>0.31198550606507058</v>
      </c>
      <c r="J25" s="9">
        <f t="shared" si="6"/>
        <v>0.40525292288218162</v>
      </c>
      <c r="K25" s="9">
        <f t="shared" si="7"/>
        <v>0.46623403101198602</v>
      </c>
    </row>
    <row r="26" spans="1:11" x14ac:dyDescent="0.25">
      <c r="A26" s="12" t="s">
        <v>27</v>
      </c>
      <c r="B26" s="13">
        <v>1536155</v>
      </c>
      <c r="C26" s="13">
        <v>1994518</v>
      </c>
      <c r="D26" s="13">
        <v>2291158</v>
      </c>
      <c r="E26" s="14">
        <f>+Area!D11</f>
        <v>2428.3948957899997</v>
      </c>
      <c r="F26" s="16">
        <f t="shared" si="9"/>
        <v>632.58039401382518</v>
      </c>
      <c r="G26" s="16">
        <f t="shared" si="10"/>
        <v>821.33182023146526</v>
      </c>
      <c r="H26" s="16">
        <f t="shared" si="11"/>
        <v>943.48658201023181</v>
      </c>
      <c r="I26" s="9">
        <f t="shared" si="5"/>
        <v>0.47777813742421582</v>
      </c>
      <c r="J26" s="9">
        <f t="shared" si="6"/>
        <v>0.62033915529296979</v>
      </c>
      <c r="K26" s="9">
        <f t="shared" si="7"/>
        <v>0.71260074783117033</v>
      </c>
    </row>
    <row r="27" spans="1:11" x14ac:dyDescent="0.25">
      <c r="A27" s="12" t="s">
        <v>28</v>
      </c>
      <c r="B27" s="13">
        <v>3538</v>
      </c>
      <c r="C27" s="13">
        <v>4011</v>
      </c>
      <c r="D27" s="13">
        <v>5019</v>
      </c>
      <c r="E27" s="14">
        <f>+Area!D12</f>
        <v>264.85109488800003</v>
      </c>
      <c r="F27" s="16">
        <f t="shared" si="9"/>
        <v>13.35844959031091</v>
      </c>
      <c r="G27" s="16">
        <f t="shared" si="10"/>
        <v>15.144358763916637</v>
      </c>
      <c r="H27" s="16">
        <f t="shared" si="11"/>
        <v>18.950270914010868</v>
      </c>
      <c r="I27" s="9">
        <f t="shared" si="5"/>
        <v>1.008942930342311E-2</v>
      </c>
      <c r="J27" s="9">
        <f t="shared" si="6"/>
        <v>1.1438298738278717E-2</v>
      </c>
      <c r="K27" s="9">
        <f t="shared" si="7"/>
        <v>1.4312845018055565E-2</v>
      </c>
    </row>
    <row r="28" spans="1:11" x14ac:dyDescent="0.25">
      <c r="A28" s="12" t="s">
        <v>29</v>
      </c>
      <c r="B28" s="13">
        <v>11984</v>
      </c>
      <c r="C28" s="13">
        <v>18447</v>
      </c>
      <c r="D28" s="13">
        <v>24136</v>
      </c>
      <c r="E28" s="14">
        <f>+Area!D13</f>
        <v>75.269969204899994</v>
      </c>
      <c r="F28" s="16">
        <f t="shared" si="9"/>
        <v>159.21356321240336</v>
      </c>
      <c r="G28" s="16">
        <f t="shared" si="10"/>
        <v>245.07782047556785</v>
      </c>
      <c r="H28" s="16">
        <f t="shared" si="11"/>
        <v>320.65909226423292</v>
      </c>
      <c r="I28" s="9">
        <f t="shared" si="5"/>
        <v>0.12025152914023482</v>
      </c>
      <c r="J28" s="9">
        <f t="shared" si="6"/>
        <v>0.18510346779455206</v>
      </c>
      <c r="K28" s="9">
        <f t="shared" si="7"/>
        <v>0.24218882738056638</v>
      </c>
    </row>
    <row r="29" spans="1:11" x14ac:dyDescent="0.25">
      <c r="A29" s="12" t="s">
        <v>30</v>
      </c>
      <c r="B29" s="13">
        <v>5746</v>
      </c>
      <c r="C29" s="13">
        <v>6498</v>
      </c>
      <c r="D29" s="13">
        <v>6769</v>
      </c>
      <c r="E29" s="14">
        <f>+Area!D14</f>
        <v>881.81581130799998</v>
      </c>
      <c r="F29" s="16">
        <f t="shared" si="9"/>
        <v>6.5160999908551664</v>
      </c>
      <c r="G29" s="16">
        <f t="shared" si="10"/>
        <v>7.368885788474917</v>
      </c>
      <c r="H29" s="16">
        <f t="shared" si="11"/>
        <v>7.6762062022448001</v>
      </c>
      <c r="I29" s="9">
        <f t="shared" si="5"/>
        <v>4.9215090229822872E-3</v>
      </c>
      <c r="J29" s="9">
        <f t="shared" si="6"/>
        <v>5.5656048784091371E-3</v>
      </c>
      <c r="K29" s="9">
        <f t="shared" si="7"/>
        <v>5.7977192092876963E-3</v>
      </c>
    </row>
    <row r="30" spans="1:11" x14ac:dyDescent="0.25">
      <c r="A30" s="12" t="s">
        <v>31</v>
      </c>
      <c r="B30" s="13">
        <v>7756</v>
      </c>
      <c r="C30" s="13">
        <v>9612</v>
      </c>
      <c r="D30" s="13">
        <v>11936</v>
      </c>
      <c r="E30" s="14">
        <f>+Area!D15</f>
        <v>138.80375994400001</v>
      </c>
      <c r="F30" s="16">
        <f t="shared" si="9"/>
        <v>55.877448875514155</v>
      </c>
      <c r="G30" s="16">
        <f t="shared" si="10"/>
        <v>69.248844583734154</v>
      </c>
      <c r="H30" s="16">
        <f t="shared" si="11"/>
        <v>85.99190688217341</v>
      </c>
      <c r="I30" s="9">
        <f t="shared" si="5"/>
        <v>4.2203368457822493E-2</v>
      </c>
      <c r="J30" s="9">
        <f t="shared" si="6"/>
        <v>5.2302575762840364E-2</v>
      </c>
      <c r="K30" s="9">
        <f t="shared" si="7"/>
        <v>6.4948350427097637E-2</v>
      </c>
    </row>
    <row r="31" spans="1:11" x14ac:dyDescent="0.25">
      <c r="A31" s="12" t="s">
        <v>32</v>
      </c>
      <c r="B31" s="13">
        <f>+B32+B33+B34</f>
        <v>31427</v>
      </c>
      <c r="C31" s="13">
        <f t="shared" ref="C31:E31" si="20">+C32+C33+C34</f>
        <v>43013</v>
      </c>
      <c r="D31" s="13">
        <f t="shared" si="20"/>
        <v>56069</v>
      </c>
      <c r="E31" s="13">
        <f t="shared" si="20"/>
        <v>1551.5414032480001</v>
      </c>
      <c r="F31" s="16">
        <f t="shared" si="9"/>
        <v>20.255340872122815</v>
      </c>
      <c r="G31" s="16">
        <f t="shared" si="10"/>
        <v>27.722753585535322</v>
      </c>
      <c r="H31" s="16">
        <f t="shared" si="11"/>
        <v>36.137611205621091</v>
      </c>
      <c r="I31" s="9">
        <f t="shared" si="5"/>
        <v>1.5298544068635685E-2</v>
      </c>
      <c r="J31" s="9">
        <f t="shared" si="6"/>
        <v>2.0938564801738207E-2</v>
      </c>
      <c r="K31" s="9">
        <f t="shared" si="7"/>
        <v>2.7294175943753274E-2</v>
      </c>
    </row>
    <row r="32" spans="1:11" x14ac:dyDescent="0.25">
      <c r="A32" s="12" t="s">
        <v>33</v>
      </c>
      <c r="B32" s="13">
        <v>21815</v>
      </c>
      <c r="C32" s="13">
        <v>30161</v>
      </c>
      <c r="D32" s="13">
        <v>39839</v>
      </c>
      <c r="E32" s="14">
        <f>+Area!D18</f>
        <v>517.39295957000002</v>
      </c>
      <c r="F32" s="16">
        <f t="shared" si="9"/>
        <v>42.163310490599301</v>
      </c>
      <c r="G32" s="16">
        <f t="shared" si="10"/>
        <v>58.294183254960593</v>
      </c>
      <c r="H32" s="16">
        <f t="shared" si="11"/>
        <v>76.999501564748357</v>
      </c>
      <c r="I32" s="9">
        <f t="shared" si="5"/>
        <v>3.1845292937417793E-2</v>
      </c>
      <c r="J32" s="9">
        <f t="shared" si="6"/>
        <v>4.4028690363761537E-2</v>
      </c>
      <c r="K32" s="9">
        <f t="shared" si="7"/>
        <v>5.8156526487911413E-2</v>
      </c>
    </row>
    <row r="33" spans="1:11" x14ac:dyDescent="0.25">
      <c r="A33" s="12" t="s">
        <v>34</v>
      </c>
      <c r="B33" s="13">
        <v>3051</v>
      </c>
      <c r="C33" s="13">
        <v>4031</v>
      </c>
      <c r="D33" s="13">
        <v>5444</v>
      </c>
      <c r="E33" s="14">
        <f>+Area!D19</f>
        <v>115.575742006</v>
      </c>
      <c r="F33" s="16">
        <f t="shared" si="9"/>
        <v>26.398273089534744</v>
      </c>
      <c r="G33" s="16">
        <f t="shared" si="10"/>
        <v>34.877561069785166</v>
      </c>
      <c r="H33" s="16">
        <f t="shared" si="11"/>
        <v>47.103309963758484</v>
      </c>
      <c r="I33" s="9">
        <f t="shared" si="5"/>
        <v>1.9938205273649472E-2</v>
      </c>
      <c r="J33" s="9">
        <f t="shared" si="6"/>
        <v>2.6342479665054409E-2</v>
      </c>
      <c r="K33" s="9">
        <f t="shared" si="7"/>
        <v>3.5576397741641334E-2</v>
      </c>
    </row>
    <row r="34" spans="1:11" x14ac:dyDescent="0.25">
      <c r="A34" s="12" t="s">
        <v>35</v>
      </c>
      <c r="B34" s="13">
        <v>6561</v>
      </c>
      <c r="C34" s="13">
        <v>8821</v>
      </c>
      <c r="D34" s="13">
        <v>10786</v>
      </c>
      <c r="E34" s="14">
        <f>+Area!D20</f>
        <v>918.57270167199999</v>
      </c>
      <c r="F34" s="16">
        <f t="shared" si="9"/>
        <v>7.1426028533806507</v>
      </c>
      <c r="G34" s="16">
        <f t="shared" si="10"/>
        <v>9.6029415896465053</v>
      </c>
      <c r="H34" s="16">
        <f t="shared" si="11"/>
        <v>11.742129915647569</v>
      </c>
      <c r="I34" s="9">
        <f t="shared" si="5"/>
        <v>5.3946968953554287E-3</v>
      </c>
      <c r="J34" s="9">
        <f t="shared" si="6"/>
        <v>7.2529524941213593E-3</v>
      </c>
      <c r="K34" s="9">
        <f t="shared" si="7"/>
        <v>8.8686481806589928E-3</v>
      </c>
    </row>
    <row r="35" spans="1:11" x14ac:dyDescent="0.25">
      <c r="A35" s="12" t="s">
        <v>36</v>
      </c>
      <c r="B35" s="13">
        <f>+B36</f>
        <v>2149</v>
      </c>
      <c r="C35" s="13">
        <f t="shared" ref="C35:E35" si="21">+C36</f>
        <v>30045</v>
      </c>
      <c r="D35" s="13">
        <f t="shared" si="21"/>
        <v>41935</v>
      </c>
      <c r="E35" s="13">
        <f t="shared" si="21"/>
        <v>268.23354699499998</v>
      </c>
      <c r="F35" s="16">
        <f t="shared" si="9"/>
        <v>8.0116749902280429</v>
      </c>
      <c r="G35" s="16">
        <f t="shared" si="10"/>
        <v>112.01059799041488</v>
      </c>
      <c r="H35" s="16">
        <f t="shared" si="11"/>
        <v>156.33764109595765</v>
      </c>
      <c r="I35" s="9">
        <f t="shared" si="5"/>
        <v>6.0510935696114366E-3</v>
      </c>
      <c r="J35" s="9">
        <f t="shared" si="6"/>
        <v>8.4599863331305564E-2</v>
      </c>
      <c r="K35" s="9">
        <f t="shared" si="7"/>
        <v>0.11807938987513059</v>
      </c>
    </row>
    <row r="36" spans="1:11" x14ac:dyDescent="0.25">
      <c r="A36" s="12" t="s">
        <v>37</v>
      </c>
      <c r="B36" s="13">
        <v>2149</v>
      </c>
      <c r="C36" s="13">
        <v>30045</v>
      </c>
      <c r="D36" s="13">
        <v>41935</v>
      </c>
      <c r="E36" s="14">
        <f>+Area!D21</f>
        <v>268.23354699499998</v>
      </c>
      <c r="F36" s="16">
        <f t="shared" si="9"/>
        <v>8.0116749902280429</v>
      </c>
      <c r="G36" s="16">
        <f t="shared" si="10"/>
        <v>112.01059799041488</v>
      </c>
      <c r="H36" s="16">
        <f t="shared" si="11"/>
        <v>156.33764109595765</v>
      </c>
      <c r="I36" s="9">
        <f t="shared" si="5"/>
        <v>6.0510935696114366E-3</v>
      </c>
      <c r="J36" s="9">
        <f t="shared" si="6"/>
        <v>8.4599863331305564E-2</v>
      </c>
      <c r="K36" s="9">
        <f t="shared" si="7"/>
        <v>0.11807938987513059</v>
      </c>
    </row>
    <row r="37" spans="1:11" x14ac:dyDescent="0.25">
      <c r="A37" s="12" t="s">
        <v>38</v>
      </c>
      <c r="B37" s="13">
        <f t="shared" ref="B37:C37" si="22">B38+B42</f>
        <v>46046</v>
      </c>
      <c r="C37" s="13">
        <f t="shared" si="22"/>
        <v>42627</v>
      </c>
      <c r="D37" s="13">
        <f>D38+D42</f>
        <v>95447</v>
      </c>
      <c r="E37" s="13">
        <f>E38+E42</f>
        <v>986.54042371790013</v>
      </c>
      <c r="F37" s="16">
        <f t="shared" si="9"/>
        <v>46.674215159344335</v>
      </c>
      <c r="G37" s="16">
        <f t="shared" si="10"/>
        <v>43.208569030911939</v>
      </c>
      <c r="H37" s="16">
        <f t="shared" si="11"/>
        <v>96.74920328180383</v>
      </c>
      <c r="I37" s="9">
        <f t="shared" si="5"/>
        <v>3.5252309106629166E-2</v>
      </c>
      <c r="J37" s="9">
        <f t="shared" si="6"/>
        <v>3.2634760463195099E-2</v>
      </c>
      <c r="K37" s="9">
        <f t="shared" si="7"/>
        <v>7.3073169163454674E-2</v>
      </c>
    </row>
    <row r="38" spans="1:11" x14ac:dyDescent="0.25">
      <c r="A38" s="12" t="s">
        <v>39</v>
      </c>
      <c r="B38" s="13">
        <f>+B39+B40+B41</f>
        <v>32434</v>
      </c>
      <c r="C38" s="13">
        <f t="shared" ref="C38:E38" si="23">+C39+C40+C41</f>
        <v>38520</v>
      </c>
      <c r="D38" s="13">
        <f t="shared" si="23"/>
        <v>68675</v>
      </c>
      <c r="E38" s="13">
        <f t="shared" si="23"/>
        <v>70.249727185899999</v>
      </c>
      <c r="F38" s="16">
        <f t="shared" si="9"/>
        <v>461.69574316168888</v>
      </c>
      <c r="G38" s="16">
        <f t="shared" si="10"/>
        <v>548.32953155911252</v>
      </c>
      <c r="H38" s="16">
        <f t="shared" si="11"/>
        <v>977.58386759662653</v>
      </c>
      <c r="I38" s="9">
        <f t="shared" si="5"/>
        <v>0.34871161722988814</v>
      </c>
      <c r="J38" s="9">
        <f t="shared" si="6"/>
        <v>0.41414477078668349</v>
      </c>
      <c r="K38" s="9">
        <f t="shared" si="7"/>
        <v>0.73835389755388081</v>
      </c>
    </row>
    <row r="39" spans="1:11" x14ac:dyDescent="0.25">
      <c r="A39" s="12" t="s">
        <v>40</v>
      </c>
      <c r="B39" s="13">
        <v>5001</v>
      </c>
      <c r="C39" s="13">
        <v>8561</v>
      </c>
      <c r="D39" s="13">
        <v>11822</v>
      </c>
      <c r="E39" s="14">
        <f>+Area!D26</f>
        <v>8.9289728136999997</v>
      </c>
      <c r="F39" s="16">
        <f t="shared" si="9"/>
        <v>560.08682122167636</v>
      </c>
      <c r="G39" s="16">
        <f t="shared" si="10"/>
        <v>958.78889751625093</v>
      </c>
      <c r="H39" s="16">
        <f t="shared" si="11"/>
        <v>1324.0044792006913</v>
      </c>
      <c r="I39" s="9">
        <f t="shared" si="5"/>
        <v>0.42302486888851298</v>
      </c>
      <c r="J39" s="9">
        <f t="shared" si="6"/>
        <v>0.72415834884114361</v>
      </c>
      <c r="K39" s="9">
        <f t="shared" si="7"/>
        <v>1</v>
      </c>
    </row>
    <row r="40" spans="1:11" x14ac:dyDescent="0.25">
      <c r="A40" s="12" t="s">
        <v>52</v>
      </c>
      <c r="B40" s="13">
        <v>8121</v>
      </c>
      <c r="C40" s="13">
        <v>1228</v>
      </c>
      <c r="D40" s="13">
        <v>22064</v>
      </c>
      <c r="E40" s="15">
        <f>+Area!D27</f>
        <v>33.956709156700001</v>
      </c>
      <c r="F40" s="16">
        <f t="shared" si="9"/>
        <v>239.15745081550827</v>
      </c>
      <c r="G40" s="16">
        <f t="shared" si="10"/>
        <v>36.163692845886487</v>
      </c>
      <c r="H40" s="16">
        <f t="shared" si="11"/>
        <v>649.76850077495067</v>
      </c>
      <c r="I40" s="9">
        <f t="shared" si="5"/>
        <v>0.18063190462912099</v>
      </c>
      <c r="J40" s="9">
        <f t="shared" si="6"/>
        <v>2.7313875001177264E-2</v>
      </c>
      <c r="K40" s="9">
        <f t="shared" si="7"/>
        <v>0.49076004725242278</v>
      </c>
    </row>
    <row r="41" spans="1:11" x14ac:dyDescent="0.25">
      <c r="A41" s="12" t="s">
        <v>42</v>
      </c>
      <c r="B41" s="13">
        <v>19312</v>
      </c>
      <c r="C41" s="13">
        <v>28731</v>
      </c>
      <c r="D41" s="13">
        <v>34789</v>
      </c>
      <c r="E41" s="14">
        <f>+Area!D25</f>
        <v>27.364045215499999</v>
      </c>
      <c r="F41" s="16">
        <f t="shared" si="9"/>
        <v>705.74360800503916</v>
      </c>
      <c r="G41" s="16">
        <f t="shared" si="10"/>
        <v>1049.9544118471822</v>
      </c>
      <c r="H41" s="16">
        <f t="shared" si="11"/>
        <v>1271.3398083516627</v>
      </c>
      <c r="I41" s="9">
        <f t="shared" si="5"/>
        <v>0.53303717554724617</v>
      </c>
      <c r="J41" s="9">
        <f t="shared" si="6"/>
        <v>0.79301424454473546</v>
      </c>
      <c r="K41" s="9">
        <f t="shared" si="7"/>
        <v>0.96022319283933044</v>
      </c>
    </row>
    <row r="42" spans="1:11" x14ac:dyDescent="0.25">
      <c r="A42" s="12" t="s">
        <v>43</v>
      </c>
      <c r="B42" s="13">
        <f>+B43+B44+B45</f>
        <v>13612</v>
      </c>
      <c r="C42" s="13">
        <f t="shared" ref="C42:E42" si="24">+C43+C44+C45</f>
        <v>4107</v>
      </c>
      <c r="D42" s="13">
        <f t="shared" si="24"/>
        <v>26772</v>
      </c>
      <c r="E42" s="13">
        <f t="shared" si="24"/>
        <v>916.29069653200008</v>
      </c>
      <c r="F42" s="16">
        <f t="shared" si="9"/>
        <v>14.855547536954198</v>
      </c>
      <c r="G42" s="16">
        <f t="shared" si="10"/>
        <v>4.4822020081010061</v>
      </c>
      <c r="H42" s="16">
        <f t="shared" si="11"/>
        <v>29.217801840973976</v>
      </c>
      <c r="I42" s="9">
        <f t="shared" si="5"/>
        <v>1.1220164108449672E-2</v>
      </c>
      <c r="J42" s="9">
        <f t="shared" si="6"/>
        <v>3.3853374958421104E-3</v>
      </c>
      <c r="K42" s="9">
        <f t="shared" si="7"/>
        <v>2.2067751506862666E-2</v>
      </c>
    </row>
    <row r="43" spans="1:11" x14ac:dyDescent="0.25">
      <c r="A43" s="12" t="s">
        <v>44</v>
      </c>
      <c r="B43" s="13">
        <v>2321</v>
      </c>
      <c r="C43" s="13">
        <v>2613</v>
      </c>
      <c r="D43" s="13">
        <v>3532</v>
      </c>
      <c r="E43" s="14">
        <f>+Area!D22</f>
        <v>77.419308768700006</v>
      </c>
      <c r="F43" s="16">
        <f t="shared" si="9"/>
        <v>29.979601173323331</v>
      </c>
      <c r="G43" s="16">
        <f t="shared" si="10"/>
        <v>33.75127008440063</v>
      </c>
      <c r="H43" s="16">
        <f t="shared" si="11"/>
        <v>45.621693814811721</v>
      </c>
      <c r="I43" s="9">
        <f t="shared" si="5"/>
        <v>2.2643126699557828E-2</v>
      </c>
      <c r="J43" s="9">
        <f t="shared" si="6"/>
        <v>2.5491809593254894E-2</v>
      </c>
      <c r="K43" s="9">
        <f t="shared" si="7"/>
        <v>3.4457356097732983E-2</v>
      </c>
    </row>
    <row r="44" spans="1:11" x14ac:dyDescent="0.25">
      <c r="A44" s="12" t="s">
        <v>45</v>
      </c>
      <c r="B44" s="13">
        <v>11291</v>
      </c>
      <c r="C44" s="13">
        <v>1494</v>
      </c>
      <c r="D44" s="13">
        <v>16363</v>
      </c>
      <c r="E44" s="14">
        <f>+Area!D23</f>
        <v>772.62067897700001</v>
      </c>
      <c r="F44" s="16">
        <f t="shared" si="9"/>
        <v>14.613898264993395</v>
      </c>
      <c r="G44" s="16">
        <f t="shared" si="10"/>
        <v>1.9336785057036696</v>
      </c>
      <c r="H44" s="16">
        <f t="shared" si="11"/>
        <v>21.178568533352841</v>
      </c>
      <c r="I44" s="9">
        <f t="shared" si="5"/>
        <v>1.1037650170047675E-2</v>
      </c>
      <c r="J44" s="9">
        <f t="shared" si="6"/>
        <v>1.4604773141485457E-3</v>
      </c>
      <c r="K44" s="9">
        <f t="shared" si="7"/>
        <v>1.5995843568549297E-2</v>
      </c>
    </row>
    <row r="45" spans="1:11" x14ac:dyDescent="0.25">
      <c r="A45" s="12" t="s">
        <v>46</v>
      </c>
      <c r="B45" s="12"/>
      <c r="C45" s="12"/>
      <c r="D45" s="13">
        <v>6877</v>
      </c>
      <c r="E45" s="14">
        <f>+Area!D24</f>
        <v>66.250708786300009</v>
      </c>
      <c r="F45" s="16">
        <f t="shared" ref="F45" si="25">+B45/E45</f>
        <v>0</v>
      </c>
      <c r="G45" s="16">
        <f t="shared" ref="G45" si="26">+C45/E45</f>
        <v>0</v>
      </c>
      <c r="H45" s="16">
        <f t="shared" ref="H45" si="27">+D45/E45</f>
        <v>103.80266303538922</v>
      </c>
      <c r="I45" s="9">
        <f t="shared" si="5"/>
        <v>0</v>
      </c>
      <c r="J45" s="9">
        <f t="shared" si="6"/>
        <v>0</v>
      </c>
      <c r="K45" s="9">
        <f t="shared" si="7"/>
        <v>7.8400537661364594E-2</v>
      </c>
    </row>
    <row r="46" spans="1:11" x14ac:dyDescent="0.25">
      <c r="E46" t="s">
        <v>94</v>
      </c>
      <c r="F46" s="16">
        <f>MAX(F7,F9:F11,F13,F15:F16,F18:F19,F22,F24,F26:F30,F32:F34,F36,F39,F40,F41,F43:F45)</f>
        <v>721.42594736043452</v>
      </c>
      <c r="G46" s="16">
        <f>MAX(G7,G9:G11,G13,G15:G16,G18:G19,G22,G24,G26:G30,G32:G34,G36,G39,G40,G41,G43:G45)</f>
        <v>1049.9544118471822</v>
      </c>
      <c r="H46" s="16">
        <f>MAX(H7,H9:H11,H13,H15:H16,H18:H19,H22,H24,H26:H30,H32:H34,H36,H39,H40,H41,H43:H45)</f>
        <v>1324.0044792006913</v>
      </c>
    </row>
    <row r="47" spans="1:11" x14ac:dyDescent="0.25">
      <c r="E47" t="s">
        <v>94</v>
      </c>
      <c r="F47" s="16">
        <f>MAX(F46:H46)</f>
        <v>1324.0044792006913</v>
      </c>
      <c r="G47" s="16"/>
      <c r="H47" s="16"/>
    </row>
  </sheetData>
  <mergeCells count="3">
    <mergeCell ref="F2:F3"/>
    <mergeCell ref="G2:G3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4" sqref="I4"/>
    </sheetView>
  </sheetViews>
  <sheetFormatPr baseColWidth="10" defaultRowHeight="15" x14ac:dyDescent="0.25"/>
  <cols>
    <col min="1" max="1" width="15.5703125" bestFit="1" customWidth="1"/>
  </cols>
  <sheetData>
    <row r="1" spans="1:6" x14ac:dyDescent="0.25">
      <c r="A1" s="18" t="s">
        <v>99</v>
      </c>
      <c r="B1" s="18">
        <v>1990</v>
      </c>
      <c r="C1" s="18">
        <v>2001</v>
      </c>
      <c r="D1" s="18">
        <v>2010</v>
      </c>
      <c r="E1" t="s">
        <v>104</v>
      </c>
      <c r="F1" t="s">
        <v>105</v>
      </c>
    </row>
    <row r="2" spans="1:6" x14ac:dyDescent="0.25">
      <c r="A2" s="19" t="s">
        <v>100</v>
      </c>
      <c r="B2" s="19">
        <f>+cw_coastalpopn_trendDS!I37</f>
        <v>3.5252309106629166E-2</v>
      </c>
      <c r="C2" s="19">
        <f>+cw_coastalpopn_trendDS!J37</f>
        <v>3.2634760463195099E-2</v>
      </c>
      <c r="D2" s="19">
        <f>+cw_coastalpopn_trendDS!K37</f>
        <v>7.3073169163454674E-2</v>
      </c>
      <c r="E2">
        <v>3.6223000000000001</v>
      </c>
      <c r="F2">
        <v>0.64419999999999999</v>
      </c>
    </row>
    <row r="3" spans="1:6" x14ac:dyDescent="0.25">
      <c r="A3" s="20" t="s">
        <v>101</v>
      </c>
      <c r="B3" s="20">
        <f>+cw_coastalpopn_trendDS!I20</f>
        <v>0.20278867274571141</v>
      </c>
      <c r="C3" s="20">
        <f>+cw_coastalpopn_trendDS!J20</f>
        <v>0.27518626043057604</v>
      </c>
      <c r="D3" s="20">
        <f>+cw_coastalpopn_trendDS!K20</f>
        <v>0.32194803391018556</v>
      </c>
      <c r="E3">
        <v>11.962</v>
      </c>
      <c r="F3">
        <v>6.0000000000000001E-3</v>
      </c>
    </row>
    <row r="4" spans="1:6" x14ac:dyDescent="0.25">
      <c r="A4" s="21" t="s">
        <v>102</v>
      </c>
      <c r="B4" s="21">
        <f>+cw_coastalpopn_trendDS!I5</f>
        <v>0.11663533340909493</v>
      </c>
      <c r="C4" s="21">
        <f>+cw_coastalpopn_trendDS!J5</f>
        <v>5.6609194734884322E-2</v>
      </c>
      <c r="D4" s="21">
        <f>+cw_coastalpopn_trendDS!K5</f>
        <v>0.17652723992532313</v>
      </c>
      <c r="E4">
        <v>5.3556999999999997</v>
      </c>
      <c r="F4">
        <v>2.7000000000000001E-3</v>
      </c>
    </row>
    <row r="5" spans="1:6" x14ac:dyDescent="0.25">
      <c r="A5" s="22" t="s">
        <v>103</v>
      </c>
      <c r="B5" s="22">
        <f>+cw_coastalpopn_trendDS!I4</f>
        <v>0.3546763152614355</v>
      </c>
      <c r="C5" s="22">
        <f>+cw_coastalpopn_trendDS!J4</f>
        <v>0.36443021562865546</v>
      </c>
      <c r="D5" s="22">
        <f>+cw_coastalpopn_trendDS!K4</f>
        <v>0.57154844299896335</v>
      </c>
      <c r="E5">
        <v>20.94</v>
      </c>
      <c r="F5">
        <v>1.0500000000000001E-2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Población</vt:lpstr>
      <vt:lpstr>Area</vt:lpstr>
      <vt:lpstr>cw_coastalpopn_trendDS</vt:lpstr>
      <vt:lpstr>Hoja4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psuarez</dc:creator>
  <cp:lastModifiedBy>psuarez</cp:lastModifiedBy>
  <dcterms:created xsi:type="dcterms:W3CDTF">2015-05-29T12:55:21Z</dcterms:created>
  <dcterms:modified xsi:type="dcterms:W3CDTF">2015-05-29T14:10:01Z</dcterms:modified>
</cp:coreProperties>
</file>