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media/image3.png" ContentType="image/png"/>
  <Override PartName="/xl/media/image2.png" ContentType="image/png"/>
  <Override PartName="/xl/media/image1.png" ContentType="image/png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2"/>
  </bookViews>
  <sheets>
    <sheet name="Global" sheetId="1" state="visible" r:id="rId2"/>
    <sheet name="Local" sheetId="2" state="visible" r:id="rId3"/>
    <sheet name="final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<sst xmlns="http://schemas.openxmlformats.org/spreadsheetml/2006/main" count="105" uniqueCount="41">
  <si>
    <t>dredges</t>
  </si>
  <si>
    <t>hand dredges</t>
  </si>
  <si>
    <t>bottom trawls</t>
  </si>
  <si>
    <t>shrimp trawls (mid-water trawls were excluded).</t>
  </si>
  <si>
    <t>Capturas</t>
  </si>
  <si>
    <t>Extensión fondos suaves</t>
  </si>
  <si>
    <t>Densidad Capturas / Extensión fondos suaves</t>
  </si>
  <si>
    <t>log (x+1)</t>
  </si>
  <si>
    <t>Reescala al máximo</t>
  </si>
  <si>
    <t>Status</t>
  </si>
  <si>
    <t>Mediana</t>
  </si>
  <si>
    <t>Presión</t>
  </si>
  <si>
    <t>Year</t>
  </si>
  <si>
    <t>purse seines</t>
  </si>
  <si>
    <t>seine nets</t>
  </si>
  <si>
    <t>gillnets</t>
  </si>
  <si>
    <t>mid-water trawls</t>
  </si>
  <si>
    <t>hooks or gorges</t>
  </si>
  <si>
    <t>troll lines</t>
  </si>
  <si>
    <t>traps</t>
  </si>
  <si>
    <t>beach seines</t>
  </si>
  <si>
    <t>purse seine tuna</t>
  </si>
  <si>
    <t>dredges (miles de tn)</t>
  </si>
  <si>
    <t>shrimp trawl (miles de tn)</t>
  </si>
  <si>
    <t>Other gears</t>
  </si>
  <si>
    <t>Total (miles de tn)</t>
  </si>
  <si>
    <t>Dredges + shirmp trawl</t>
  </si>
  <si>
    <t>GG (70%)</t>
  </si>
  <si>
    <t>El Oro</t>
  </si>
  <si>
    <t>Guayas</t>
  </si>
  <si>
    <t>Santa Elena</t>
  </si>
  <si>
    <t>Arrastrera camaronera (industrial)</t>
  </si>
  <si>
    <t>Camarón pomada (industrial)</t>
  </si>
  <si>
    <t>camarón pomada/red bolso</t>
  </si>
  <si>
    <t>Total Camarón</t>
  </si>
  <si>
    <t>Año</t>
  </si>
  <si>
    <t>Captura Lbs</t>
  </si>
  <si>
    <t>Captura ton</t>
  </si>
  <si>
    <t>Zona</t>
  </si>
  <si>
    <t>Noreste Isla Puná y Sur canal de Jambelí</t>
  </si>
  <si>
    <t>year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</si>
</sst>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#,##0"/>
    <numFmt numFmtId="166" formatCode="_(* #,##0.00_);_(* \(#,##0.00\);_(* \-??_);_(@_)"/>
    <numFmt numFmtId="167" formatCode="_(* #,##0.0000_);_(* \(#,##0.0000\);_(* \-??_);_(@_)"/>
    <numFmt numFmtId="168" formatCode="_(* #,##0.0000_);_(* \(#,##0.0000\);_(* \-????_);_(@_)"/>
    <numFmt numFmtId="169" formatCode="_(* #,##0.0_);_(* \(#,##0.0\);_(* \-??_);_(@_)"/>
    <numFmt numFmtId="170" formatCode="_(* #,##0.0_);_(* \(#,##0.0\);_(* \-?_);_(@_)"/>
    <numFmt numFmtId="171" formatCode="_-* #,##0_-;\-* #,##0_-;_-* \-??_-;_-@_-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0000"/>
      <name val="Calibri"/>
      <family val="2"/>
      <charset val="1"/>
    </font>
    <font>
      <sz val="8"/>
      <color rgb="FF000000"/>
      <name val="Verdana"/>
      <family val="2"/>
      <charset val="1"/>
    </font>
    <font>
      <sz val="11"/>
      <color rgb="FFFFFFFF"/>
      <name val="Calibri"/>
      <family val="2"/>
    </font>
    <font>
      <sz val="11"/>
      <color rgb="FF000000"/>
      <name val="Calibri Light"/>
      <family val="1"/>
      <charset val="1"/>
    </font>
    <font>
      <b val="true"/>
      <sz val="11"/>
      <color rgb="FF00000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BE5D6"/>
        <bgColor rgb="FFDBDBDB"/>
      </patternFill>
    </fill>
    <fill>
      <patternFill patternType="solid">
        <fgColor rgb="FFDBDBDB"/>
        <bgColor rgb="FFBDD7EE"/>
      </patternFill>
    </fill>
    <fill>
      <patternFill patternType="solid">
        <fgColor rgb="FFBDD7EE"/>
        <bgColor rgb="FFDBDBDB"/>
      </patternFill>
    </fill>
    <fill>
      <patternFill patternType="solid">
        <fgColor rgb="FFA9D18E"/>
        <bgColor rgb="FFADB9CA"/>
      </patternFill>
    </fill>
    <fill>
      <patternFill patternType="solid">
        <fgColor rgb="FFADB9CA"/>
        <bgColor rgb="FFA9D18E"/>
      </patternFill>
    </fill>
    <fill>
      <patternFill patternType="solid">
        <fgColor rgb="FFFFE699"/>
        <bgColor rgb="FFFFCC99"/>
      </patternFill>
    </fill>
    <fill>
      <patternFill patternType="solid">
        <fgColor rgb="FFFF0000"/>
        <bgColor rgb="FF993300"/>
      </patternFill>
    </fill>
    <fill>
      <patternFill patternType="solid">
        <fgColor rgb="FFFFFF00"/>
        <bgColor rgb="FFFFFF00"/>
      </patternFill>
    </fill>
  </fills>
  <borders count="7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 style="thin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3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4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5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6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6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7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8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9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2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3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4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5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6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7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8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0" borderId="3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5" fillId="0" borderId="4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4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5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6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7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8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3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5" fillId="0" borderId="3" xfId="15" applyFont="true" applyBorder="true" applyAlignment="true" applyProtection="true">
      <alignment horizontal="right" vertical="top" textRotation="0" wrapText="true" indent="0" shrinkToFit="false"/>
      <protection locked="true" hidden="false"/>
    </xf>
    <xf numFmtId="170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3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DB9CA"/>
      <rgbColor rgb="FF808080"/>
      <rgbColor rgb="FF9999FF"/>
      <rgbColor rgb="FF993366"/>
      <rgbColor rgb="FFFBE5D6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BDBDB"/>
      <rgbColor rgb="FFFFE699"/>
      <rgbColor rgb="FFA9D18E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3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65880</xdr:colOff>
      <xdr:row>64</xdr:row>
      <xdr:rowOff>136800</xdr:rowOff>
    </xdr:from>
    <xdr:to>
      <xdr:col>16</xdr:col>
      <xdr:colOff>160560</xdr:colOff>
      <xdr:row>85</xdr:row>
      <xdr:rowOff>31320</xdr:rowOff>
    </xdr:to>
    <xdr:pic>
      <xdr:nvPicPr>
        <xdr:cNvPr id="0" name="Imagen 1" descr=""/>
        <xdr:cNvPicPr/>
      </xdr:nvPicPr>
      <xdr:blipFill>
        <a:blip r:embed="rId1"/>
        <a:stretch>
          <a:fillRect/>
        </a:stretch>
      </xdr:blipFill>
      <xdr:spPr>
        <a:xfrm>
          <a:off x="7177680" y="12547800"/>
          <a:ext cx="9238680" cy="38948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9</xdr:col>
      <xdr:colOff>563040</xdr:colOff>
      <xdr:row>1</xdr:row>
      <xdr:rowOff>13320</xdr:rowOff>
    </xdr:from>
    <xdr:to>
      <xdr:col>17</xdr:col>
      <xdr:colOff>714600</xdr:colOff>
      <xdr:row>4</xdr:row>
      <xdr:rowOff>69840</xdr:rowOff>
    </xdr:to>
    <xdr:sp>
      <xdr:nvSpPr>
        <xdr:cNvPr id="1" name="CustomShape 1"/>
        <xdr:cNvSpPr/>
      </xdr:nvSpPr>
      <xdr:spPr>
        <a:xfrm>
          <a:off x="9707040" y="203760"/>
          <a:ext cx="8279280" cy="627840"/>
        </a:xfrm>
        <a:prstGeom prst="rect">
          <a:avLst/>
        </a:prstGeom>
        <a:solidFill>
          <a:srgbClr val="ed7d31"/>
        </a:solidFill>
        <a:ln w="19080">
          <a:solidFill>
            <a:srgbClr val="ffffff"/>
          </a:solidFill>
          <a:miter/>
        </a:ln>
      </xdr:spPr>
      <xdr:txBody>
        <a:bodyPr lIns="90000" rIns="90000" tIns="45000" bIns="45000"/>
        <a:p>
          <a:r>
            <a:rPr lang="en-US" sz="1100">
              <a:solidFill>
                <a:srgbClr val="ffffff"/>
              </a:solidFill>
              <a:latin typeface="Calibri"/>
            </a:rPr>
            <a:t>Trawling gears were defined as dredges, hand dredges, bottom trawls, and shrimp trawls (mid-water trawls were excluded). </a:t>
          </a:r>
          <a:endParaRPr/>
        </a:p>
      </xdr:txBody>
    </xdr:sp>
    <xdr:clientData/>
  </xdr:twoCellAnchor>
  <xdr:twoCellAnchor editAs="oneCell">
    <xdr:from>
      <xdr:col>41</xdr:col>
      <xdr:colOff>589680</xdr:colOff>
      <xdr:row>8</xdr:row>
      <xdr:rowOff>29520</xdr:rowOff>
    </xdr:from>
    <xdr:to>
      <xdr:col>45</xdr:col>
      <xdr:colOff>664920</xdr:colOff>
      <xdr:row>32</xdr:row>
      <xdr:rowOff>75960</xdr:rowOff>
    </xdr:to>
    <xdr:pic>
      <xdr:nvPicPr>
        <xdr:cNvPr id="2" name="Imagen 4" descr=""/>
        <xdr:cNvPicPr/>
      </xdr:nvPicPr>
      <xdr:blipFill>
        <a:blip r:embed="rId2"/>
        <a:stretch>
          <a:fillRect/>
        </a:stretch>
      </xdr:blipFill>
      <xdr:spPr>
        <a:xfrm>
          <a:off x="42245640" y="1772280"/>
          <a:ext cx="4139280" cy="46184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31</xdr:col>
      <xdr:colOff>296640</xdr:colOff>
      <xdr:row>4</xdr:row>
      <xdr:rowOff>73440</xdr:rowOff>
    </xdr:from>
    <xdr:to>
      <xdr:col>34</xdr:col>
      <xdr:colOff>459720</xdr:colOff>
      <xdr:row>21</xdr:row>
      <xdr:rowOff>6120</xdr:rowOff>
    </xdr:to>
    <xdr:pic>
      <xdr:nvPicPr>
        <xdr:cNvPr id="3" name="Imagen 1" descr=""/>
        <xdr:cNvPicPr/>
      </xdr:nvPicPr>
      <xdr:blipFill>
        <a:blip r:embed="rId1"/>
        <a:stretch>
          <a:fillRect/>
        </a:stretch>
      </xdr:blipFill>
      <xdr:spPr>
        <a:xfrm>
          <a:off x="31792320" y="820080"/>
          <a:ext cx="3211200" cy="361872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AN64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1" ySplit="7" topLeftCell="AC8" activePane="bottomRight" state="frozen"/>
      <selection pane="topLeft" activeCell="A1" activeCellId="0" sqref="A1"/>
      <selection pane="topRight" activeCell="AC1" activeCellId="0" sqref="AC1"/>
      <selection pane="bottomLeft" activeCell="A8" activeCellId="0" sqref="A8"/>
      <selection pane="bottomRight" activeCell="AI8" activeCellId="0" sqref="AI8"/>
    </sheetView>
  </sheetViews>
  <sheetFormatPr defaultRowHeight="15"/>
  <cols>
    <col collapsed="false" hidden="false" max="1025" min="1" style="0" width="11.4251012145749"/>
  </cols>
  <sheetData>
    <row r="2" customFormat="false" ht="15" hidden="false" customHeight="false" outlineLevel="0" collapsed="false">
      <c r="A2" s="0" t="s">
        <v>0</v>
      </c>
    </row>
    <row r="3" customFormat="false" ht="15" hidden="false" customHeight="false" outlineLevel="0" collapsed="false">
      <c r="A3" s="1" t="s">
        <v>1</v>
      </c>
    </row>
    <row r="4" customFormat="false" ht="15" hidden="false" customHeight="false" outlineLevel="0" collapsed="false">
      <c r="A4" s="1" t="s">
        <v>2</v>
      </c>
    </row>
    <row r="5" customFormat="false" ht="15" hidden="false" customHeight="false" outlineLevel="0" collapsed="false">
      <c r="A5" s="0" t="s">
        <v>3</v>
      </c>
    </row>
    <row r="6" s="2" customFormat="true" ht="26.25" hidden="false" customHeight="true" outlineLevel="0" collapsed="false">
      <c r="Q6" s="3" t="s">
        <v>4</v>
      </c>
      <c r="R6" s="3"/>
      <c r="S6" s="3"/>
      <c r="T6" s="4" t="s">
        <v>5</v>
      </c>
      <c r="U6" s="4"/>
      <c r="V6" s="4"/>
      <c r="W6" s="5" t="s">
        <v>6</v>
      </c>
      <c r="X6" s="5"/>
      <c r="Y6" s="5"/>
      <c r="Z6" s="6" t="s">
        <v>7</v>
      </c>
      <c r="AA6" s="6"/>
      <c r="AB6" s="6"/>
      <c r="AC6" s="7" t="s">
        <v>8</v>
      </c>
      <c r="AD6" s="7"/>
      <c r="AE6" s="7"/>
      <c r="AF6" s="8" t="s">
        <v>9</v>
      </c>
      <c r="AG6" s="8"/>
      <c r="AH6" s="8"/>
      <c r="AI6" s="9" t="s">
        <v>10</v>
      </c>
      <c r="AJ6" s="9"/>
      <c r="AK6" s="9"/>
      <c r="AL6" s="10" t="s">
        <v>11</v>
      </c>
      <c r="AM6" s="10"/>
      <c r="AN6" s="10"/>
    </row>
    <row r="7" customFormat="false" ht="21" hidden="false" customHeight="false" outlineLevel="0" collapsed="false">
      <c r="A7" s="11" t="s">
        <v>12</v>
      </c>
      <c r="B7" s="12" t="s">
        <v>13</v>
      </c>
      <c r="C7" s="12" t="s">
        <v>14</v>
      </c>
      <c r="D7" s="12" t="s">
        <v>15</v>
      </c>
      <c r="E7" s="12" t="s">
        <v>16</v>
      </c>
      <c r="F7" s="12" t="s">
        <v>17</v>
      </c>
      <c r="G7" s="12" t="s">
        <v>18</v>
      </c>
      <c r="H7" s="12" t="s">
        <v>19</v>
      </c>
      <c r="I7" s="12" t="s">
        <v>20</v>
      </c>
      <c r="J7" s="12" t="s">
        <v>21</v>
      </c>
      <c r="K7" s="13" t="s">
        <v>22</v>
      </c>
      <c r="L7" s="13" t="s">
        <v>23</v>
      </c>
      <c r="M7" s="12" t="s">
        <v>24</v>
      </c>
      <c r="N7" s="12" t="s">
        <v>25</v>
      </c>
      <c r="O7" s="13" t="s">
        <v>26</v>
      </c>
      <c r="P7" s="13" t="s">
        <v>27</v>
      </c>
      <c r="Q7" s="14" t="s">
        <v>28</v>
      </c>
      <c r="R7" s="14" t="s">
        <v>29</v>
      </c>
      <c r="S7" s="14" t="s">
        <v>30</v>
      </c>
      <c r="T7" s="15" t="s">
        <v>28</v>
      </c>
      <c r="U7" s="15" t="s">
        <v>29</v>
      </c>
      <c r="V7" s="15" t="s">
        <v>30</v>
      </c>
      <c r="W7" s="16" t="s">
        <v>28</v>
      </c>
      <c r="X7" s="16" t="s">
        <v>29</v>
      </c>
      <c r="Y7" s="16" t="s">
        <v>30</v>
      </c>
      <c r="Z7" s="17" t="s">
        <v>28</v>
      </c>
      <c r="AA7" s="17" t="s">
        <v>29</v>
      </c>
      <c r="AB7" s="17" t="s">
        <v>30</v>
      </c>
      <c r="AC7" s="18" t="s">
        <v>28</v>
      </c>
      <c r="AD7" s="18" t="s">
        <v>29</v>
      </c>
      <c r="AE7" s="18" t="s">
        <v>30</v>
      </c>
      <c r="AF7" s="18" t="s">
        <v>28</v>
      </c>
      <c r="AG7" s="18" t="s">
        <v>29</v>
      </c>
      <c r="AH7" s="18" t="s">
        <v>30</v>
      </c>
      <c r="AI7" s="19" t="s">
        <v>28</v>
      </c>
      <c r="AJ7" s="19" t="s">
        <v>29</v>
      </c>
      <c r="AK7" s="19" t="s">
        <v>30</v>
      </c>
      <c r="AL7" s="20" t="s">
        <v>28</v>
      </c>
      <c r="AM7" s="20" t="s">
        <v>29</v>
      </c>
      <c r="AN7" s="20" t="s">
        <v>30</v>
      </c>
    </row>
    <row r="8" customFormat="false" ht="15" hidden="false" customHeight="false" outlineLevel="0" collapsed="false">
      <c r="A8" s="21" t="n">
        <v>1950</v>
      </c>
      <c r="B8" s="22" t="n">
        <v>0</v>
      </c>
      <c r="C8" s="22" t="n">
        <v>0</v>
      </c>
      <c r="D8" s="22" t="n">
        <v>677</v>
      </c>
      <c r="E8" s="22" t="n">
        <v>0</v>
      </c>
      <c r="F8" s="22" t="n">
        <v>0</v>
      </c>
      <c r="G8" s="22" t="n">
        <v>0</v>
      </c>
      <c r="H8" s="22" t="n">
        <v>0</v>
      </c>
      <c r="I8" s="22" t="n">
        <v>0</v>
      </c>
      <c r="J8" s="22" t="n">
        <v>565</v>
      </c>
      <c r="K8" s="22" t="n">
        <v>198</v>
      </c>
      <c r="L8" s="22" t="n">
        <v>0</v>
      </c>
      <c r="M8" s="22" t="n">
        <v>474</v>
      </c>
      <c r="N8" s="22" t="n">
        <v>1915</v>
      </c>
      <c r="O8" s="0" t="n">
        <f aca="false">+K8+L8</f>
        <v>198</v>
      </c>
      <c r="P8" s="0" t="n">
        <f aca="false">+O8*0.7</f>
        <v>138.6</v>
      </c>
      <c r="Q8" s="0" t="n">
        <f aca="false">+$P8/3</f>
        <v>46.2</v>
      </c>
      <c r="R8" s="0" t="n">
        <f aca="false">+$P8/3</f>
        <v>46.2</v>
      </c>
      <c r="S8" s="0" t="n">
        <f aca="false">+$P8/3</f>
        <v>46.2</v>
      </c>
      <c r="T8" s="23" t="n">
        <v>4469.7837</v>
      </c>
      <c r="U8" s="23" t="n">
        <v>6269.9242</v>
      </c>
      <c r="V8" s="0" t="n">
        <v>1312.2408</v>
      </c>
      <c r="W8" s="0" t="n">
        <f aca="false">+Q8/T8</f>
        <v>0.0103360706246255</v>
      </c>
      <c r="X8" s="0" t="n">
        <f aca="false">+R8/U8</f>
        <v>0.00736851013286572</v>
      </c>
      <c r="Y8" s="0" t="n">
        <f aca="false">+S8/V8</f>
        <v>0.0352069528702354</v>
      </c>
      <c r="Z8" s="0" t="n">
        <f aca="false">+LOG(W8+1)</f>
        <v>0.00446585827833912</v>
      </c>
      <c r="AA8" s="0" t="n">
        <f aca="false">+LOG(X8+1)</f>
        <v>0.00318837089207085</v>
      </c>
      <c r="AB8" s="0" t="n">
        <f aca="false">+LOG(Y8+1)</f>
        <v>0.015027180232504</v>
      </c>
      <c r="AC8" s="0" t="n">
        <f aca="false">+Z8*1/MAX($Z$8:$Z$64)</f>
        <v>0.0500937297336563</v>
      </c>
      <c r="AD8" s="0" t="n">
        <f aca="false">+AA8*1/MAX($AA$8:$AA$64)</f>
        <v>0.0487732140192689</v>
      </c>
      <c r="AE8" s="0" t="n">
        <f aca="false">+AB8*1/MAX($AB$8:$AB$64)</f>
        <v>0.0602339009556635</v>
      </c>
      <c r="AF8" s="0" t="n">
        <f aca="false">1-AC8</f>
        <v>0.949906270266344</v>
      </c>
      <c r="AG8" s="0" t="n">
        <f aca="false">1-AD8</f>
        <v>0.951226785980731</v>
      </c>
      <c r="AH8" s="0" t="n">
        <f aca="false">1-AE8</f>
        <v>0.939766099044337</v>
      </c>
      <c r="AI8" s="24" t="n">
        <f aca="false">+MEDIAN(AF8:AF64)</f>
        <v>0.66326066388867</v>
      </c>
      <c r="AJ8" s="24" t="n">
        <f aca="false">+MEDIAN(AG8:AG64)</f>
        <v>0.669403522195311</v>
      </c>
      <c r="AK8" s="24" t="n">
        <f aca="false">+MEDIAN(AH8:AH64)</f>
        <v>0.620234420214244</v>
      </c>
      <c r="AL8" s="25" t="n">
        <f aca="false">1-AI8</f>
        <v>0.33673933611133</v>
      </c>
      <c r="AM8" s="25" t="n">
        <f aca="false">1-AJ8</f>
        <v>0.330596477804689</v>
      </c>
      <c r="AN8" s="25" t="n">
        <f aca="false">1-AK8</f>
        <v>0.379765579785756</v>
      </c>
    </row>
    <row r="9" customFormat="false" ht="15" hidden="false" customHeight="false" outlineLevel="0" collapsed="false">
      <c r="A9" s="21" t="n">
        <v>1951</v>
      </c>
      <c r="B9" s="21" t="n">
        <v>0</v>
      </c>
      <c r="C9" s="21" t="n">
        <v>0</v>
      </c>
      <c r="D9" s="21" t="n">
        <v>778</v>
      </c>
      <c r="E9" s="21" t="n">
        <v>0</v>
      </c>
      <c r="F9" s="21" t="n">
        <v>0</v>
      </c>
      <c r="G9" s="21" t="n">
        <v>0</v>
      </c>
      <c r="H9" s="21" t="n">
        <v>0</v>
      </c>
      <c r="I9" s="21" t="n">
        <v>0</v>
      </c>
      <c r="J9" s="21" t="n">
        <v>410</v>
      </c>
      <c r="K9" s="21" t="n">
        <v>255</v>
      </c>
      <c r="L9" s="21" t="n">
        <v>0</v>
      </c>
      <c r="M9" s="21" t="n">
        <v>446</v>
      </c>
      <c r="N9" s="21" t="n">
        <v>1888</v>
      </c>
      <c r="O9" s="0" t="n">
        <f aca="false">+K9+L9</f>
        <v>255</v>
      </c>
      <c r="P9" s="0" t="n">
        <f aca="false">+O9*0.7</f>
        <v>178.5</v>
      </c>
      <c r="Q9" s="0" t="n">
        <f aca="false">+$P9/3</f>
        <v>59.5</v>
      </c>
      <c r="R9" s="0" t="n">
        <f aca="false">+$P9/3</f>
        <v>59.5</v>
      </c>
      <c r="S9" s="0" t="n">
        <f aca="false">+$P9/3</f>
        <v>59.5</v>
      </c>
      <c r="T9" s="23" t="n">
        <f aca="false">+T8</f>
        <v>4469.7837</v>
      </c>
      <c r="U9" s="23" t="n">
        <f aca="false">+U8</f>
        <v>6269.9242</v>
      </c>
      <c r="V9" s="23" t="n">
        <f aca="false">+V8</f>
        <v>1312.2408</v>
      </c>
      <c r="W9" s="0" t="n">
        <f aca="false">+Q9/T9</f>
        <v>0.0133116061074723</v>
      </c>
      <c r="X9" s="0" t="n">
        <f aca="false">+R9/U9</f>
        <v>0.00948974789838767</v>
      </c>
      <c r="Y9" s="0" t="n">
        <f aca="false">+S9/V9</f>
        <v>0.0453422877874244</v>
      </c>
      <c r="Z9" s="0" t="n">
        <f aca="false">+LOG(W9+1)</f>
        <v>0.00574301693304489</v>
      </c>
      <c r="AA9" s="0" t="n">
        <f aca="false">+LOG(X9+1)</f>
        <v>0.00410191272614955</v>
      </c>
      <c r="AB9" s="0" t="n">
        <f aca="false">+LOG(Y9+1)</f>
        <v>0.0192585194968302</v>
      </c>
      <c r="AC9" s="0" t="n">
        <f aca="false">+Z9*1/MAX($Z$8:$Z$64)</f>
        <v>0.0644196748237957</v>
      </c>
      <c r="AD9" s="0" t="n">
        <f aca="false">+AA9*1/MAX($AA$8:$AA$64)</f>
        <v>0.0627478653058814</v>
      </c>
      <c r="AE9" s="0" t="n">
        <f aca="false">+AB9*1/MAX($AB$8:$AB$64)</f>
        <v>0.0771945060867543</v>
      </c>
      <c r="AF9" s="0" t="n">
        <f aca="false">1-AC9</f>
        <v>0.935580325176204</v>
      </c>
      <c r="AG9" s="0" t="n">
        <f aca="false">1-AD9</f>
        <v>0.937252134694119</v>
      </c>
      <c r="AH9" s="0" t="n">
        <f aca="false">1-AE9</f>
        <v>0.922805493913246</v>
      </c>
    </row>
    <row r="10" customFormat="false" ht="15" hidden="false" customHeight="false" outlineLevel="0" collapsed="false">
      <c r="A10" s="21" t="n">
        <v>1952</v>
      </c>
      <c r="B10" s="21" t="n">
        <v>0</v>
      </c>
      <c r="C10" s="21" t="n">
        <v>0</v>
      </c>
      <c r="D10" s="21" t="n">
        <v>853</v>
      </c>
      <c r="E10" s="21" t="n">
        <v>0</v>
      </c>
      <c r="F10" s="21" t="n">
        <v>0</v>
      </c>
      <c r="G10" s="21" t="n">
        <v>0</v>
      </c>
      <c r="H10" s="21" t="n">
        <v>0</v>
      </c>
      <c r="I10" s="21" t="n">
        <v>0</v>
      </c>
      <c r="J10" s="21" t="n">
        <v>434</v>
      </c>
      <c r="K10" s="21" t="n">
        <v>291</v>
      </c>
      <c r="L10" s="21" t="n">
        <v>0</v>
      </c>
      <c r="M10" s="21" t="n">
        <v>493</v>
      </c>
      <c r="N10" s="21" t="n">
        <v>2071</v>
      </c>
      <c r="O10" s="0" t="n">
        <f aca="false">+K10+L10</f>
        <v>291</v>
      </c>
      <c r="P10" s="0" t="n">
        <f aca="false">+O10*0.7</f>
        <v>203.7</v>
      </c>
      <c r="Q10" s="0" t="n">
        <f aca="false">+$P10/3</f>
        <v>67.9</v>
      </c>
      <c r="R10" s="0" t="n">
        <f aca="false">+$P10/3</f>
        <v>67.9</v>
      </c>
      <c r="S10" s="0" t="n">
        <f aca="false">+$P10/3</f>
        <v>67.9</v>
      </c>
      <c r="T10" s="23" t="n">
        <f aca="false">+T9</f>
        <v>4469.7837</v>
      </c>
      <c r="U10" s="23" t="n">
        <f aca="false">+U9</f>
        <v>6269.9242</v>
      </c>
      <c r="V10" s="23" t="n">
        <f aca="false">+V9</f>
        <v>1312.2408</v>
      </c>
      <c r="W10" s="0" t="n">
        <f aca="false">+Q10/T10</f>
        <v>0.015190891675586</v>
      </c>
      <c r="X10" s="0" t="n">
        <f aca="false">+R10/U10</f>
        <v>0.0108294770134542</v>
      </c>
      <c r="Y10" s="0" t="n">
        <f aca="false">+S10/V10</f>
        <v>0.051743551945649</v>
      </c>
      <c r="Z10" s="0" t="n">
        <f aca="false">+LOG(W10+1)</f>
        <v>0.0065477126004608</v>
      </c>
      <c r="AA10" s="0" t="n">
        <f aca="false">+LOG(X10+1)</f>
        <v>0.00467789798632961</v>
      </c>
      <c r="AB10" s="0" t="n">
        <f aca="false">+LOG(Y10+1)</f>
        <v>0.0219098581142701</v>
      </c>
      <c r="AC10" s="0" t="n">
        <f aca="false">+Z10*1/MAX($Z$8:$Z$64)</f>
        <v>0.0734459816989812</v>
      </c>
      <c r="AD10" s="0" t="n">
        <f aca="false">+AA10*1/MAX($AA$8:$AA$64)</f>
        <v>0.0715588390970956</v>
      </c>
      <c r="AE10" s="0" t="n">
        <f aca="false">+AB10*1/MAX($AB$8:$AB$64)</f>
        <v>0.0878219468448924</v>
      </c>
      <c r="AF10" s="0" t="n">
        <f aca="false">1-AC10</f>
        <v>0.926554018301019</v>
      </c>
      <c r="AG10" s="0" t="n">
        <f aca="false">1-AD10</f>
        <v>0.928441160902904</v>
      </c>
      <c r="AH10" s="0" t="n">
        <f aca="false">1-AE10</f>
        <v>0.912178053155107</v>
      </c>
    </row>
    <row r="11" customFormat="false" ht="15" hidden="false" customHeight="false" outlineLevel="0" collapsed="false">
      <c r="A11" s="21" t="n">
        <v>1953</v>
      </c>
      <c r="B11" s="21" t="n">
        <v>0</v>
      </c>
      <c r="C11" s="21" t="n">
        <v>0</v>
      </c>
      <c r="D11" s="21" t="n">
        <v>878</v>
      </c>
      <c r="E11" s="21" t="n">
        <v>0</v>
      </c>
      <c r="F11" s="21" t="n">
        <v>0</v>
      </c>
      <c r="G11" s="21" t="n">
        <v>0</v>
      </c>
      <c r="H11" s="21" t="n">
        <v>0</v>
      </c>
      <c r="I11" s="21" t="n">
        <v>0</v>
      </c>
      <c r="J11" s="21" t="n">
        <v>459</v>
      </c>
      <c r="K11" s="21" t="n">
        <v>327</v>
      </c>
      <c r="L11" s="21" t="n">
        <v>0</v>
      </c>
      <c r="M11" s="21" t="n">
        <v>539</v>
      </c>
      <c r="N11" s="21" t="n">
        <v>2204</v>
      </c>
      <c r="O11" s="0" t="n">
        <f aca="false">+K11+L11</f>
        <v>327</v>
      </c>
      <c r="P11" s="0" t="n">
        <f aca="false">+O11*0.7</f>
        <v>228.9</v>
      </c>
      <c r="Q11" s="0" t="n">
        <f aca="false">+$P11/3</f>
        <v>76.3</v>
      </c>
      <c r="R11" s="0" t="n">
        <f aca="false">+$P11/3</f>
        <v>76.3</v>
      </c>
      <c r="S11" s="0" t="n">
        <f aca="false">+$P11/3</f>
        <v>76.3</v>
      </c>
      <c r="T11" s="23" t="n">
        <f aca="false">+T10</f>
        <v>4469.7837</v>
      </c>
      <c r="U11" s="23" t="n">
        <f aca="false">+U10</f>
        <v>6269.9242</v>
      </c>
      <c r="V11" s="23" t="n">
        <f aca="false">+V10</f>
        <v>1312.2408</v>
      </c>
      <c r="W11" s="0" t="n">
        <f aca="false">+Q11/T11</f>
        <v>0.0170701772436997</v>
      </c>
      <c r="X11" s="0" t="n">
        <f aca="false">+R11/U11</f>
        <v>0.0121692061285207</v>
      </c>
      <c r="Y11" s="0" t="n">
        <f aca="false">+S11/V11</f>
        <v>0.0581448161038736</v>
      </c>
      <c r="Z11" s="0" t="n">
        <f aca="false">+LOG(W11+1)</f>
        <v>0.00735092002028823</v>
      </c>
      <c r="AA11" s="0" t="n">
        <f aca="false">+LOG(X11+1)</f>
        <v>0.00525312035481309</v>
      </c>
      <c r="AB11" s="0" t="n">
        <f aca="false">+LOG(Y11+1)</f>
        <v>0.0245451086546465</v>
      </c>
      <c r="AC11" s="0" t="n">
        <f aca="false">+Z11*1/MAX($Z$8:$Z$64)</f>
        <v>0.0824555948351747</v>
      </c>
      <c r="AD11" s="0" t="n">
        <f aca="false">+AA11*1/MAX($AA$8:$AA$64)</f>
        <v>0.0803581427654633</v>
      </c>
      <c r="AE11" s="0" t="n">
        <f aca="false">+AB11*1/MAX($AB$8:$AB$64)</f>
        <v>0.0983849012772251</v>
      </c>
      <c r="AF11" s="0" t="n">
        <f aca="false">1-AC11</f>
        <v>0.917544405164825</v>
      </c>
      <c r="AG11" s="0" t="n">
        <f aca="false">1-AD11</f>
        <v>0.919641857234537</v>
      </c>
      <c r="AH11" s="0" t="n">
        <f aca="false">1-AE11</f>
        <v>0.901615098722775</v>
      </c>
    </row>
    <row r="12" customFormat="false" ht="15" hidden="false" customHeight="false" outlineLevel="0" collapsed="false">
      <c r="A12" s="21" t="n">
        <v>1954</v>
      </c>
      <c r="B12" s="21" t="n">
        <v>0</v>
      </c>
      <c r="C12" s="21" t="n">
        <v>0</v>
      </c>
      <c r="D12" s="21" t="n">
        <v>1229</v>
      </c>
      <c r="E12" s="21" t="n">
        <v>0</v>
      </c>
      <c r="F12" s="21" t="n">
        <v>0</v>
      </c>
      <c r="G12" s="21" t="n">
        <v>0</v>
      </c>
      <c r="H12" s="21" t="n">
        <v>0</v>
      </c>
      <c r="I12" s="21" t="n">
        <v>0</v>
      </c>
      <c r="J12" s="21" t="n">
        <v>633</v>
      </c>
      <c r="K12" s="21" t="n">
        <v>400</v>
      </c>
      <c r="L12" s="21" t="n">
        <v>0</v>
      </c>
      <c r="M12" s="21" t="n">
        <v>696</v>
      </c>
      <c r="N12" s="21" t="n">
        <v>2958</v>
      </c>
      <c r="O12" s="0" t="n">
        <f aca="false">+K12+L12</f>
        <v>400</v>
      </c>
      <c r="P12" s="0" t="n">
        <f aca="false">+O12*0.7</f>
        <v>280</v>
      </c>
      <c r="Q12" s="0" t="n">
        <f aca="false">+$P12/3</f>
        <v>93.3333333333333</v>
      </c>
      <c r="R12" s="0" t="n">
        <f aca="false">+$P12/3</f>
        <v>93.3333333333333</v>
      </c>
      <c r="S12" s="0" t="n">
        <f aca="false">+$P12/3</f>
        <v>93.3333333333333</v>
      </c>
      <c r="T12" s="23" t="n">
        <f aca="false">+T11</f>
        <v>4469.7837</v>
      </c>
      <c r="U12" s="23" t="n">
        <f aca="false">+U11</f>
        <v>6269.9242</v>
      </c>
      <c r="V12" s="23" t="n">
        <f aca="false">+V11</f>
        <v>1312.2408</v>
      </c>
      <c r="W12" s="0" t="n">
        <f aca="false">+Q12/T12</f>
        <v>0.0208809507568192</v>
      </c>
      <c r="X12" s="0" t="n">
        <f aca="false">+R12/U12</f>
        <v>0.0148858790562944</v>
      </c>
      <c r="Y12" s="0" t="n">
        <f aca="false">+S12/V12</f>
        <v>0.0711251573136069</v>
      </c>
      <c r="Z12" s="0" t="n">
        <f aca="false">+LOG(W12+1)</f>
        <v>0.00897510012423601</v>
      </c>
      <c r="AA12" s="0" t="n">
        <f aca="false">+LOG(X12+1)</f>
        <v>0.00641720985260835</v>
      </c>
      <c r="AB12" s="0" t="n">
        <f aca="false">+LOG(Y12+1)</f>
        <v>0.0298402196226493</v>
      </c>
      <c r="AC12" s="0" t="n">
        <f aca="false">+Z12*1/MAX($Z$8:$Z$64)</f>
        <v>0.100674094862498</v>
      </c>
      <c r="AD12" s="0" t="n">
        <f aca="false">+AA12*1/MAX($AA$8:$AA$64)</f>
        <v>0.0981654770234534</v>
      </c>
      <c r="AE12" s="0" t="n">
        <f aca="false">+AB12*1/MAX($AB$8:$AB$64)</f>
        <v>0.11960945469717</v>
      </c>
      <c r="AF12" s="0" t="n">
        <f aca="false">1-AC12</f>
        <v>0.899325905137502</v>
      </c>
      <c r="AG12" s="0" t="n">
        <f aca="false">1-AD12</f>
        <v>0.901834522976547</v>
      </c>
      <c r="AH12" s="0" t="n">
        <f aca="false">1-AE12</f>
        <v>0.88039054530283</v>
      </c>
    </row>
    <row r="13" customFormat="false" ht="15" hidden="false" customHeight="false" outlineLevel="0" collapsed="false">
      <c r="A13" s="21" t="n">
        <v>1955</v>
      </c>
      <c r="B13" s="21" t="n">
        <v>0</v>
      </c>
      <c r="C13" s="21" t="n">
        <v>0</v>
      </c>
      <c r="D13" s="21" t="n">
        <v>1455</v>
      </c>
      <c r="E13" s="21" t="n">
        <v>0</v>
      </c>
      <c r="F13" s="21" t="n">
        <v>0</v>
      </c>
      <c r="G13" s="21" t="n">
        <v>0</v>
      </c>
      <c r="H13" s="21" t="n">
        <v>0</v>
      </c>
      <c r="I13" s="21" t="n">
        <v>0</v>
      </c>
      <c r="J13" s="21" t="n">
        <v>757</v>
      </c>
      <c r="K13" s="21" t="n">
        <v>509</v>
      </c>
      <c r="L13" s="21" t="n">
        <v>0</v>
      </c>
      <c r="M13" s="21" t="n">
        <v>861</v>
      </c>
      <c r="N13" s="21" t="n">
        <v>3582</v>
      </c>
      <c r="O13" s="0" t="n">
        <f aca="false">+K13+L13</f>
        <v>509</v>
      </c>
      <c r="P13" s="0" t="n">
        <f aca="false">+O13*0.7</f>
        <v>356.3</v>
      </c>
      <c r="Q13" s="0" t="n">
        <f aca="false">+$P13/3</f>
        <v>118.766666666667</v>
      </c>
      <c r="R13" s="0" t="n">
        <f aca="false">+$P13/3</f>
        <v>118.766666666667</v>
      </c>
      <c r="S13" s="0" t="n">
        <f aca="false">+$P13/3</f>
        <v>118.766666666667</v>
      </c>
      <c r="T13" s="23" t="n">
        <f aca="false">+T12</f>
        <v>4469.7837</v>
      </c>
      <c r="U13" s="23" t="n">
        <f aca="false">+U12</f>
        <v>6269.9242</v>
      </c>
      <c r="V13" s="23" t="n">
        <f aca="false">+V12</f>
        <v>1312.2408</v>
      </c>
      <c r="W13" s="0" t="n">
        <f aca="false">+Q13/T13</f>
        <v>0.0265710098380525</v>
      </c>
      <c r="X13" s="0" t="n">
        <f aca="false">+R13/U13</f>
        <v>0.0189422810991346</v>
      </c>
      <c r="Y13" s="0" t="n">
        <f aca="false">+S13/V13</f>
        <v>0.0905067626815647</v>
      </c>
      <c r="Z13" s="0" t="n">
        <f aca="false">+LOG(W13+1)</f>
        <v>0.0113889957077802</v>
      </c>
      <c r="AA13" s="0" t="n">
        <f aca="false">+LOG(X13+1)</f>
        <v>0.00814958370210323</v>
      </c>
      <c r="AB13" s="0" t="n">
        <f aca="false">+LOG(Y13+1)</f>
        <v>0.0376283631620182</v>
      </c>
      <c r="AC13" s="0" t="n">
        <f aca="false">+Z13*1/MAX($Z$8:$Z$64)</f>
        <v>0.127750868335995</v>
      </c>
      <c r="AD13" s="0" t="n">
        <f aca="false">+AA13*1/MAX($AA$8:$AA$64)</f>
        <v>0.124665982574086</v>
      </c>
      <c r="AE13" s="0" t="n">
        <f aca="false">+AB13*1/MAX($AB$8:$AB$64)</f>
        <v>0.150826905963519</v>
      </c>
      <c r="AF13" s="0" t="n">
        <f aca="false">1-AC13</f>
        <v>0.872249131664005</v>
      </c>
      <c r="AG13" s="0" t="n">
        <f aca="false">1-AD13</f>
        <v>0.875334017425914</v>
      </c>
      <c r="AH13" s="0" t="n">
        <f aca="false">1-AE13</f>
        <v>0.849173094036481</v>
      </c>
    </row>
    <row r="14" customFormat="false" ht="15" hidden="false" customHeight="false" outlineLevel="0" collapsed="false">
      <c r="A14" s="21" t="n">
        <v>1956</v>
      </c>
      <c r="B14" s="21" t="n">
        <v>0</v>
      </c>
      <c r="C14" s="21" t="n">
        <v>0</v>
      </c>
      <c r="D14" s="21" t="n">
        <v>2685</v>
      </c>
      <c r="E14" s="21" t="n">
        <v>0</v>
      </c>
      <c r="F14" s="21" t="n">
        <v>0</v>
      </c>
      <c r="G14" s="21" t="n">
        <v>0</v>
      </c>
      <c r="H14" s="21" t="n">
        <v>0</v>
      </c>
      <c r="I14" s="21" t="n">
        <v>0</v>
      </c>
      <c r="J14" s="21" t="n">
        <v>844</v>
      </c>
      <c r="K14" s="21" t="n">
        <v>727</v>
      </c>
      <c r="L14" s="21" t="n">
        <v>0</v>
      </c>
      <c r="M14" s="21" t="n">
        <v>1108</v>
      </c>
      <c r="N14" s="21" t="n">
        <v>5364</v>
      </c>
      <c r="O14" s="0" t="n">
        <f aca="false">+K14+L14</f>
        <v>727</v>
      </c>
      <c r="P14" s="0" t="n">
        <f aca="false">+O14*0.7</f>
        <v>508.9</v>
      </c>
      <c r="Q14" s="0" t="n">
        <f aca="false">+$P14/3</f>
        <v>169.633333333333</v>
      </c>
      <c r="R14" s="0" t="n">
        <f aca="false">+$P14/3</f>
        <v>169.633333333333</v>
      </c>
      <c r="S14" s="0" t="n">
        <f aca="false">+$P14/3</f>
        <v>169.633333333333</v>
      </c>
      <c r="T14" s="23" t="n">
        <f aca="false">+T13</f>
        <v>4469.7837</v>
      </c>
      <c r="U14" s="23" t="n">
        <f aca="false">+U13</f>
        <v>6269.9242</v>
      </c>
      <c r="V14" s="23" t="n">
        <f aca="false">+V13</f>
        <v>1312.2408</v>
      </c>
      <c r="W14" s="0" t="n">
        <f aca="false">+Q14/T14</f>
        <v>0.037951128000519</v>
      </c>
      <c r="X14" s="0" t="n">
        <f aca="false">+R14/U14</f>
        <v>0.027055085184815</v>
      </c>
      <c r="Y14" s="0" t="n">
        <f aca="false">+S14/V14</f>
        <v>0.129269973417481</v>
      </c>
      <c r="Z14" s="0" t="n">
        <f aca="false">+LOG(W14+1)</f>
        <v>0.0161769052086116</v>
      </c>
      <c r="AA14" s="0" t="n">
        <f aca="false">+LOG(X14+1)</f>
        <v>0.0115937372197113</v>
      </c>
      <c r="AB14" s="0" t="n">
        <f aca="false">+LOG(Y14+1)</f>
        <v>0.0527977806753485</v>
      </c>
      <c r="AC14" s="0" t="n">
        <f aca="false">+Z14*1/MAX($Z$8:$Z$64)</f>
        <v>0.181457060869505</v>
      </c>
      <c r="AD14" s="0" t="n">
        <f aca="false">+AA14*1/MAX($AA$8:$AA$64)</f>
        <v>0.177351959932388</v>
      </c>
      <c r="AE14" s="0" t="n">
        <f aca="false">+AB14*1/MAX($AB$8:$AB$64)</f>
        <v>0.211630940913248</v>
      </c>
      <c r="AF14" s="0" t="n">
        <f aca="false">1-AC14</f>
        <v>0.818542939130495</v>
      </c>
      <c r="AG14" s="0" t="n">
        <f aca="false">1-AD14</f>
        <v>0.822648040067612</v>
      </c>
      <c r="AH14" s="0" t="n">
        <f aca="false">1-AE14</f>
        <v>0.788369059086752</v>
      </c>
    </row>
    <row r="15" customFormat="false" ht="15" hidden="false" customHeight="false" outlineLevel="0" collapsed="false">
      <c r="A15" s="21" t="n">
        <v>1957</v>
      </c>
      <c r="B15" s="21" t="n">
        <v>0</v>
      </c>
      <c r="C15" s="21" t="n">
        <v>0</v>
      </c>
      <c r="D15" s="21" t="n">
        <v>3613</v>
      </c>
      <c r="E15" s="21" t="n">
        <v>0</v>
      </c>
      <c r="F15" s="21" t="n">
        <v>0</v>
      </c>
      <c r="G15" s="21" t="n">
        <v>0</v>
      </c>
      <c r="H15" s="21" t="n">
        <v>0</v>
      </c>
      <c r="I15" s="21" t="n">
        <v>0</v>
      </c>
      <c r="J15" s="21" t="n">
        <v>1229</v>
      </c>
      <c r="K15" s="21" t="n">
        <v>0</v>
      </c>
      <c r="L15" s="21" t="n">
        <v>0</v>
      </c>
      <c r="M15" s="21" t="n">
        <v>631</v>
      </c>
      <c r="N15" s="21" t="n">
        <v>5473</v>
      </c>
      <c r="O15" s="0" t="n">
        <f aca="false">+K15+L15</f>
        <v>0</v>
      </c>
      <c r="P15" s="0" t="n">
        <f aca="false">+O15*0.7</f>
        <v>0</v>
      </c>
      <c r="Q15" s="0" t="n">
        <f aca="false">+$P15/3</f>
        <v>0</v>
      </c>
      <c r="R15" s="0" t="n">
        <f aca="false">+$P15/3</f>
        <v>0</v>
      </c>
      <c r="S15" s="0" t="n">
        <f aca="false">+$P15/3</f>
        <v>0</v>
      </c>
      <c r="T15" s="23" t="n">
        <f aca="false">+T14</f>
        <v>4469.7837</v>
      </c>
      <c r="U15" s="23" t="n">
        <f aca="false">+U14</f>
        <v>6269.9242</v>
      </c>
      <c r="V15" s="23" t="n">
        <f aca="false">+V14</f>
        <v>1312.2408</v>
      </c>
      <c r="W15" s="0" t="n">
        <f aca="false">+Q15/T15</f>
        <v>0</v>
      </c>
      <c r="X15" s="0" t="n">
        <f aca="false">+R15/U15</f>
        <v>0</v>
      </c>
      <c r="Y15" s="0" t="n">
        <f aca="false">+S15/V15</f>
        <v>0</v>
      </c>
      <c r="Z15" s="0" t="n">
        <f aca="false">+LOG(W15+1)</f>
        <v>0</v>
      </c>
      <c r="AA15" s="0" t="n">
        <f aca="false">+LOG(X15+1)</f>
        <v>0</v>
      </c>
      <c r="AB15" s="0" t="n">
        <f aca="false">+LOG(Y15+1)</f>
        <v>0</v>
      </c>
      <c r="AC15" s="0" t="n">
        <f aca="false">+Z15*1/MAX($Z$8:$Z$64)</f>
        <v>0</v>
      </c>
      <c r="AD15" s="0" t="n">
        <f aca="false">+AA15*1/MAX($AA$8:$AA$64)</f>
        <v>0</v>
      </c>
      <c r="AE15" s="0" t="n">
        <f aca="false">+AB15*1/MAX($AB$8:$AB$64)</f>
        <v>0</v>
      </c>
      <c r="AF15" s="0" t="n">
        <f aca="false">1-AC15</f>
        <v>1</v>
      </c>
      <c r="AG15" s="0" t="n">
        <f aca="false">1-AD15</f>
        <v>1</v>
      </c>
      <c r="AH15" s="0" t="n">
        <f aca="false">1-AE15</f>
        <v>1</v>
      </c>
    </row>
    <row r="16" customFormat="false" ht="15" hidden="false" customHeight="false" outlineLevel="0" collapsed="false">
      <c r="A16" s="21" t="n">
        <v>1958</v>
      </c>
      <c r="B16" s="21" t="n">
        <v>0</v>
      </c>
      <c r="C16" s="21" t="n">
        <v>0</v>
      </c>
      <c r="D16" s="21" t="n">
        <v>4140</v>
      </c>
      <c r="E16" s="21" t="n">
        <v>0</v>
      </c>
      <c r="F16" s="21" t="n">
        <v>0</v>
      </c>
      <c r="G16" s="21" t="n">
        <v>0</v>
      </c>
      <c r="H16" s="21" t="n">
        <v>0</v>
      </c>
      <c r="I16" s="21" t="n">
        <v>0</v>
      </c>
      <c r="J16" s="21" t="n">
        <v>1465</v>
      </c>
      <c r="K16" s="21" t="n">
        <v>36</v>
      </c>
      <c r="L16" s="21" t="n">
        <v>0</v>
      </c>
      <c r="M16" s="21" t="n">
        <v>785</v>
      </c>
      <c r="N16" s="21" t="n">
        <v>6426</v>
      </c>
      <c r="O16" s="0" t="n">
        <f aca="false">+K16+L16</f>
        <v>36</v>
      </c>
      <c r="P16" s="0" t="n">
        <f aca="false">+O16*0.7</f>
        <v>25.2</v>
      </c>
      <c r="Q16" s="0" t="n">
        <f aca="false">+$P16/3</f>
        <v>8.4</v>
      </c>
      <c r="R16" s="0" t="n">
        <f aca="false">+$P16/3</f>
        <v>8.4</v>
      </c>
      <c r="S16" s="0" t="n">
        <f aca="false">+$P16/3</f>
        <v>8.4</v>
      </c>
      <c r="T16" s="23" t="n">
        <f aca="false">+T15</f>
        <v>4469.7837</v>
      </c>
      <c r="U16" s="23" t="n">
        <f aca="false">+U15</f>
        <v>6269.9242</v>
      </c>
      <c r="V16" s="23" t="n">
        <f aca="false">+V15</f>
        <v>1312.2408</v>
      </c>
      <c r="W16" s="0" t="n">
        <f aca="false">+Q16/T16</f>
        <v>0.00187928556811373</v>
      </c>
      <c r="X16" s="0" t="n">
        <f aca="false">+R16/U16</f>
        <v>0.00133972911506649</v>
      </c>
      <c r="Y16" s="0" t="n">
        <f aca="false">+S16/V16</f>
        <v>0.00640126415822462</v>
      </c>
      <c r="Z16" s="0" t="n">
        <f aca="false">+LOG(W16+1)</f>
        <v>0.000815397409614146</v>
      </c>
      <c r="AA16" s="0" t="n">
        <f aca="false">+LOG(X16+1)</f>
        <v>0.000581447557718094</v>
      </c>
      <c r="AB16" s="0" t="n">
        <f aca="false">+LOG(Y16+1)</f>
        <v>0.00277117362642864</v>
      </c>
      <c r="AC16" s="0" t="n">
        <f aca="false">+Z16*1/MAX($Z$8:$Z$64)</f>
        <v>0.00914634879052307</v>
      </c>
      <c r="AD16" s="0" t="n">
        <f aca="false">+AA16*1/MAX($AA$8:$AA$64)</f>
        <v>0.00889453176356988</v>
      </c>
      <c r="AE16" s="0" t="n">
        <f aca="false">+AB16*1/MAX($AB$8:$AB$64)</f>
        <v>0.0111077790485405</v>
      </c>
      <c r="AF16" s="0" t="n">
        <f aca="false">1-AC16</f>
        <v>0.990853651209477</v>
      </c>
      <c r="AG16" s="0" t="n">
        <f aca="false">1-AD16</f>
        <v>0.99110546823643</v>
      </c>
      <c r="AH16" s="0" t="n">
        <f aca="false">1-AE16</f>
        <v>0.98889222095146</v>
      </c>
    </row>
    <row r="17" customFormat="false" ht="15" hidden="false" customHeight="false" outlineLevel="0" collapsed="false">
      <c r="A17" s="21" t="n">
        <v>1959</v>
      </c>
      <c r="B17" s="21" t="n">
        <v>0</v>
      </c>
      <c r="C17" s="21" t="n">
        <v>0</v>
      </c>
      <c r="D17" s="21" t="n">
        <v>4566</v>
      </c>
      <c r="E17" s="21" t="n">
        <v>0</v>
      </c>
      <c r="F17" s="21" t="n">
        <v>0</v>
      </c>
      <c r="G17" s="21" t="n">
        <v>0</v>
      </c>
      <c r="H17" s="21" t="n">
        <v>0</v>
      </c>
      <c r="I17" s="21" t="n">
        <v>0</v>
      </c>
      <c r="J17" s="21" t="n">
        <v>1837</v>
      </c>
      <c r="K17" s="21" t="n">
        <v>36</v>
      </c>
      <c r="L17" s="21" t="n">
        <v>0</v>
      </c>
      <c r="M17" s="21" t="n">
        <v>976</v>
      </c>
      <c r="N17" s="21" t="n">
        <v>7416</v>
      </c>
      <c r="O17" s="0" t="n">
        <f aca="false">+K17+L17</f>
        <v>36</v>
      </c>
      <c r="P17" s="0" t="n">
        <f aca="false">+O17*0.7</f>
        <v>25.2</v>
      </c>
      <c r="Q17" s="0" t="n">
        <f aca="false">+$P17/3</f>
        <v>8.4</v>
      </c>
      <c r="R17" s="0" t="n">
        <f aca="false">+$P17/3</f>
        <v>8.4</v>
      </c>
      <c r="S17" s="0" t="n">
        <f aca="false">+$P17/3</f>
        <v>8.4</v>
      </c>
      <c r="T17" s="23" t="n">
        <f aca="false">+T16</f>
        <v>4469.7837</v>
      </c>
      <c r="U17" s="23" t="n">
        <f aca="false">+U16</f>
        <v>6269.9242</v>
      </c>
      <c r="V17" s="23" t="n">
        <f aca="false">+V16</f>
        <v>1312.2408</v>
      </c>
      <c r="W17" s="0" t="n">
        <f aca="false">+Q17/T17</f>
        <v>0.00187928556811373</v>
      </c>
      <c r="X17" s="0" t="n">
        <f aca="false">+R17/U17</f>
        <v>0.00133972911506649</v>
      </c>
      <c r="Y17" s="0" t="n">
        <f aca="false">+S17/V17</f>
        <v>0.00640126415822462</v>
      </c>
      <c r="Z17" s="0" t="n">
        <f aca="false">+LOG(W17+1)</f>
        <v>0.000815397409614146</v>
      </c>
      <c r="AA17" s="0" t="n">
        <f aca="false">+LOG(X17+1)</f>
        <v>0.000581447557718094</v>
      </c>
      <c r="AB17" s="0" t="n">
        <f aca="false">+LOG(Y17+1)</f>
        <v>0.00277117362642864</v>
      </c>
      <c r="AC17" s="0" t="n">
        <f aca="false">+Z17*1/MAX($Z$8:$Z$64)</f>
        <v>0.00914634879052307</v>
      </c>
      <c r="AD17" s="0" t="n">
        <f aca="false">+AA17*1/MAX($AA$8:$AA$64)</f>
        <v>0.00889453176356988</v>
      </c>
      <c r="AE17" s="0" t="n">
        <f aca="false">+AB17*1/MAX($AB$8:$AB$64)</f>
        <v>0.0111077790485405</v>
      </c>
      <c r="AF17" s="0" t="n">
        <f aca="false">1-AC17</f>
        <v>0.990853651209477</v>
      </c>
      <c r="AG17" s="0" t="n">
        <f aca="false">1-AD17</f>
        <v>0.99110546823643</v>
      </c>
      <c r="AH17" s="0" t="n">
        <f aca="false">1-AE17</f>
        <v>0.98889222095146</v>
      </c>
    </row>
    <row r="18" customFormat="false" ht="15" hidden="false" customHeight="false" outlineLevel="0" collapsed="false">
      <c r="A18" s="21" t="n">
        <v>1960</v>
      </c>
      <c r="B18" s="21" t="n">
        <v>0</v>
      </c>
      <c r="C18" s="21" t="n">
        <v>0</v>
      </c>
      <c r="D18" s="21" t="n">
        <v>5520</v>
      </c>
      <c r="E18" s="21" t="n">
        <v>0</v>
      </c>
      <c r="F18" s="21" t="n">
        <v>0</v>
      </c>
      <c r="G18" s="21" t="n">
        <v>0</v>
      </c>
      <c r="H18" s="21" t="n">
        <v>0</v>
      </c>
      <c r="I18" s="21" t="n">
        <v>0</v>
      </c>
      <c r="J18" s="21" t="n">
        <v>566</v>
      </c>
      <c r="K18" s="21" t="n">
        <v>145</v>
      </c>
      <c r="L18" s="21" t="n">
        <v>0</v>
      </c>
      <c r="M18" s="21" t="n">
        <v>3156</v>
      </c>
      <c r="N18" s="21" t="n">
        <v>9388</v>
      </c>
      <c r="O18" s="0" t="n">
        <f aca="false">+K18+L18</f>
        <v>145</v>
      </c>
      <c r="P18" s="0" t="n">
        <f aca="false">+O18*0.7</f>
        <v>101.5</v>
      </c>
      <c r="Q18" s="0" t="n">
        <f aca="false">+$P18/3</f>
        <v>33.8333333333333</v>
      </c>
      <c r="R18" s="0" t="n">
        <f aca="false">+$P18/3</f>
        <v>33.8333333333333</v>
      </c>
      <c r="S18" s="0" t="n">
        <f aca="false">+$P18/3</f>
        <v>33.8333333333333</v>
      </c>
      <c r="T18" s="23" t="n">
        <f aca="false">+T17</f>
        <v>4469.7837</v>
      </c>
      <c r="U18" s="23" t="n">
        <f aca="false">+U17</f>
        <v>6269.9242</v>
      </c>
      <c r="V18" s="23" t="n">
        <f aca="false">+V17</f>
        <v>1312.2408</v>
      </c>
      <c r="W18" s="0" t="n">
        <f aca="false">+Q18/T18</f>
        <v>0.00756934464934698</v>
      </c>
      <c r="X18" s="0" t="n">
        <f aca="false">+R18/U18</f>
        <v>0.00539613115790672</v>
      </c>
      <c r="Y18" s="0" t="n">
        <f aca="false">+S18/V18</f>
        <v>0.0257828695261825</v>
      </c>
      <c r="Z18" s="0" t="n">
        <f aca="false">+LOG(W18+1)</f>
        <v>0.00327494559447701</v>
      </c>
      <c r="AA18" s="0" t="n">
        <f aca="false">+LOG(X18+1)</f>
        <v>0.00233720969650716</v>
      </c>
      <c r="AB18" s="0" t="n">
        <f aca="false">+LOG(Y18+1)</f>
        <v>0.0110554421148275</v>
      </c>
      <c r="AC18" s="0" t="n">
        <f aca="false">+Z18*1/MAX($Z$8:$Z$64)</f>
        <v>0.0367352095112101</v>
      </c>
      <c r="AD18" s="0" t="n">
        <f aca="false">+AA18*1/MAX($AA$8:$AA$64)</f>
        <v>0.0357528131432713</v>
      </c>
      <c r="AE18" s="0" t="n">
        <f aca="false">+AB18*1/MAX($AB$8:$AB$64)</f>
        <v>0.0443138629511618</v>
      </c>
      <c r="AF18" s="0" t="n">
        <f aca="false">1-AC18</f>
        <v>0.96326479048879</v>
      </c>
      <c r="AG18" s="0" t="n">
        <f aca="false">1-AD18</f>
        <v>0.964247186856729</v>
      </c>
      <c r="AH18" s="0" t="n">
        <f aca="false">1-AE18</f>
        <v>0.955686137048838</v>
      </c>
    </row>
    <row r="19" customFormat="false" ht="15" hidden="false" customHeight="false" outlineLevel="0" collapsed="false">
      <c r="A19" s="21" t="n">
        <v>1961</v>
      </c>
      <c r="B19" s="21" t="n">
        <v>0</v>
      </c>
      <c r="C19" s="21" t="n">
        <v>0</v>
      </c>
      <c r="D19" s="21" t="n">
        <v>5018</v>
      </c>
      <c r="E19" s="21" t="n">
        <v>0</v>
      </c>
      <c r="F19" s="21" t="n">
        <v>0</v>
      </c>
      <c r="G19" s="21" t="n">
        <v>0</v>
      </c>
      <c r="H19" s="21" t="n">
        <v>341</v>
      </c>
      <c r="I19" s="21" t="n">
        <v>0</v>
      </c>
      <c r="J19" s="21" t="n">
        <v>1108</v>
      </c>
      <c r="K19" s="21" t="n">
        <v>436</v>
      </c>
      <c r="L19" s="21" t="n">
        <v>100</v>
      </c>
      <c r="M19" s="21" t="n">
        <v>1495</v>
      </c>
      <c r="N19" s="21" t="n">
        <v>8498</v>
      </c>
      <c r="O19" s="0" t="n">
        <f aca="false">+K19+L19</f>
        <v>536</v>
      </c>
      <c r="P19" s="0" t="n">
        <f aca="false">+O19*0.7</f>
        <v>375.2</v>
      </c>
      <c r="Q19" s="0" t="n">
        <f aca="false">+$P19/3</f>
        <v>125.066666666667</v>
      </c>
      <c r="R19" s="0" t="n">
        <f aca="false">+$P19/3</f>
        <v>125.066666666667</v>
      </c>
      <c r="S19" s="0" t="n">
        <f aca="false">+$P19/3</f>
        <v>125.066666666667</v>
      </c>
      <c r="T19" s="23" t="n">
        <f aca="false">+T18</f>
        <v>4469.7837</v>
      </c>
      <c r="U19" s="23" t="n">
        <f aca="false">+U18</f>
        <v>6269.9242</v>
      </c>
      <c r="V19" s="23" t="n">
        <f aca="false">+V18</f>
        <v>1312.2408</v>
      </c>
      <c r="W19" s="0" t="n">
        <f aca="false">+Q19/T19</f>
        <v>0.0279804740141378</v>
      </c>
      <c r="X19" s="0" t="n">
        <f aca="false">+R19/U19</f>
        <v>0.0199470779354345</v>
      </c>
      <c r="Y19" s="0" t="n">
        <f aca="false">+S19/V19</f>
        <v>0.0953077108002332</v>
      </c>
      <c r="Z19" s="0" t="n">
        <f aca="false">+LOG(W19+1)</f>
        <v>0.0119848655265233</v>
      </c>
      <c r="AA19" s="0" t="n">
        <f aca="false">+LOG(X19+1)</f>
        <v>0.0085776380787005</v>
      </c>
      <c r="AB19" s="0" t="n">
        <f aca="false">+LOG(Y19+1)</f>
        <v>0.0395361450474643</v>
      </c>
      <c r="AC19" s="0" t="n">
        <f aca="false">+Z19*1/MAX($Z$8:$Z$64)</f>
        <v>0.134434766434898</v>
      </c>
      <c r="AD19" s="0" t="n">
        <f aca="false">+AA19*1/MAX($AA$8:$AA$64)</f>
        <v>0.131214024953215</v>
      </c>
      <c r="AE19" s="0" t="n">
        <f aca="false">+AB19*1/MAX($AB$8:$AB$64)</f>
        <v>0.158473925787266</v>
      </c>
      <c r="AF19" s="0" t="n">
        <f aca="false">1-AC19</f>
        <v>0.865565233565102</v>
      </c>
      <c r="AG19" s="0" t="n">
        <f aca="false">1-AD19</f>
        <v>0.868785975046785</v>
      </c>
      <c r="AH19" s="0" t="n">
        <f aca="false">1-AE19</f>
        <v>0.841526074212734</v>
      </c>
    </row>
    <row r="20" customFormat="false" ht="15" hidden="false" customHeight="false" outlineLevel="0" collapsed="false">
      <c r="A20" s="21" t="n">
        <v>1962</v>
      </c>
      <c r="B20" s="21" t="n">
        <v>0</v>
      </c>
      <c r="C20" s="21" t="n">
        <v>0</v>
      </c>
      <c r="D20" s="21" t="n">
        <v>5520</v>
      </c>
      <c r="E20" s="21" t="n">
        <v>0</v>
      </c>
      <c r="F20" s="21" t="n">
        <v>0</v>
      </c>
      <c r="G20" s="21" t="n">
        <v>0</v>
      </c>
      <c r="H20" s="21" t="n">
        <v>478</v>
      </c>
      <c r="I20" s="21" t="n">
        <v>0</v>
      </c>
      <c r="J20" s="21" t="n">
        <v>1079</v>
      </c>
      <c r="K20" s="21" t="n">
        <v>1018</v>
      </c>
      <c r="L20" s="21" t="n">
        <v>200</v>
      </c>
      <c r="M20" s="21" t="n">
        <v>2007</v>
      </c>
      <c r="N20" s="21" t="n">
        <v>10302</v>
      </c>
      <c r="O20" s="0" t="n">
        <f aca="false">+K20+L20</f>
        <v>1218</v>
      </c>
      <c r="P20" s="0" t="n">
        <f aca="false">+O20*0.7</f>
        <v>852.6</v>
      </c>
      <c r="Q20" s="0" t="n">
        <f aca="false">+$P20/3</f>
        <v>284.2</v>
      </c>
      <c r="R20" s="0" t="n">
        <f aca="false">+$P20/3</f>
        <v>284.2</v>
      </c>
      <c r="S20" s="0" t="n">
        <f aca="false">+$P20/3</f>
        <v>284.2</v>
      </c>
      <c r="T20" s="23" t="n">
        <f aca="false">+T19</f>
        <v>4469.7837</v>
      </c>
      <c r="U20" s="23" t="n">
        <f aca="false">+U19</f>
        <v>6269.9242</v>
      </c>
      <c r="V20" s="23" t="n">
        <f aca="false">+V19</f>
        <v>1312.2408</v>
      </c>
      <c r="W20" s="0" t="n">
        <f aca="false">+Q20/T20</f>
        <v>0.0635824950545146</v>
      </c>
      <c r="X20" s="0" t="n">
        <f aca="false">+R20/U20</f>
        <v>0.0453275017264164</v>
      </c>
      <c r="Y20" s="0" t="n">
        <f aca="false">+S20/V20</f>
        <v>0.216576104019933</v>
      </c>
      <c r="Z20" s="0" t="n">
        <f aca="false">+LOG(W20+1)</f>
        <v>0.0267711808936483</v>
      </c>
      <c r="AA20" s="0" t="n">
        <f aca="false">+LOG(X20+1)</f>
        <v>0.0192523764849235</v>
      </c>
      <c r="AB20" s="0" t="n">
        <f aca="false">+LOG(Y20+1)</f>
        <v>0.08513928180124</v>
      </c>
      <c r="AC20" s="0" t="n">
        <f aca="false">+Z20*1/MAX($Z$8:$Z$64)</f>
        <v>0.300293519577606</v>
      </c>
      <c r="AD20" s="0" t="n">
        <f aca="false">+AA20*1/MAX($AA$8:$AA$64)</f>
        <v>0.294507856979222</v>
      </c>
      <c r="AE20" s="0" t="n">
        <f aca="false">+AB20*1/MAX($AB$8:$AB$64)</f>
        <v>0.341266357899913</v>
      </c>
      <c r="AF20" s="0" t="n">
        <f aca="false">1-AC20</f>
        <v>0.699706480422394</v>
      </c>
      <c r="AG20" s="0" t="n">
        <f aca="false">1-AD20</f>
        <v>0.705492143020778</v>
      </c>
      <c r="AH20" s="0" t="n">
        <f aca="false">1-AE20</f>
        <v>0.658733642100087</v>
      </c>
    </row>
    <row r="21" customFormat="false" ht="15" hidden="false" customHeight="false" outlineLevel="0" collapsed="false">
      <c r="A21" s="21" t="n">
        <v>1963</v>
      </c>
      <c r="B21" s="21" t="n">
        <v>1054</v>
      </c>
      <c r="C21" s="21" t="n">
        <v>0</v>
      </c>
      <c r="D21" s="21" t="n">
        <v>5839</v>
      </c>
      <c r="E21" s="21" t="n">
        <v>0</v>
      </c>
      <c r="F21" s="21" t="n">
        <v>0</v>
      </c>
      <c r="G21" s="21" t="n">
        <v>230</v>
      </c>
      <c r="H21" s="21" t="n">
        <v>788</v>
      </c>
      <c r="I21" s="21" t="n">
        <v>197</v>
      </c>
      <c r="J21" s="21" t="n">
        <v>1240</v>
      </c>
      <c r="K21" s="21" t="n">
        <v>1164</v>
      </c>
      <c r="L21" s="21" t="n">
        <v>400</v>
      </c>
      <c r="M21" s="21" t="n">
        <v>2300</v>
      </c>
      <c r="N21" s="21" t="n">
        <v>13213</v>
      </c>
      <c r="O21" s="0" t="n">
        <f aca="false">+K21+L21</f>
        <v>1564</v>
      </c>
      <c r="P21" s="0" t="n">
        <f aca="false">+O21*0.7</f>
        <v>1094.8</v>
      </c>
      <c r="Q21" s="0" t="n">
        <f aca="false">+$P21/3</f>
        <v>364.933333333333</v>
      </c>
      <c r="R21" s="0" t="n">
        <f aca="false">+$P21/3</f>
        <v>364.933333333333</v>
      </c>
      <c r="S21" s="0" t="n">
        <f aca="false">+$P21/3</f>
        <v>364.933333333333</v>
      </c>
      <c r="T21" s="23" t="n">
        <f aca="false">+T20</f>
        <v>4469.7837</v>
      </c>
      <c r="U21" s="23" t="n">
        <f aca="false">+U20</f>
        <v>6269.9242</v>
      </c>
      <c r="V21" s="23" t="n">
        <f aca="false">+V20</f>
        <v>1312.2408</v>
      </c>
      <c r="W21" s="0" t="n">
        <f aca="false">+Q21/T21</f>
        <v>0.0816445174591633</v>
      </c>
      <c r="X21" s="0" t="n">
        <f aca="false">+R21/U21</f>
        <v>0.0582037871101111</v>
      </c>
      <c r="Y21" s="0" t="n">
        <f aca="false">+S21/V21</f>
        <v>0.278099365096203</v>
      </c>
      <c r="Z21" s="0" t="n">
        <f aca="false">+LOG(W21+1)</f>
        <v>0.0340845533100213</v>
      </c>
      <c r="AA21" s="0" t="n">
        <f aca="false">+LOG(X21+1)</f>
        <v>0.0245693114561784</v>
      </c>
      <c r="AB21" s="0" t="n">
        <f aca="false">+LOG(Y21+1)</f>
        <v>0.106564619108337</v>
      </c>
      <c r="AC21" s="0" t="n">
        <f aca="false">+Z21*1/MAX($Z$8:$Z$64)</f>
        <v>0.382327941279768</v>
      </c>
      <c r="AD21" s="0" t="n">
        <f aca="false">+AA21*1/MAX($AA$8:$AA$64)</f>
        <v>0.375842186032488</v>
      </c>
      <c r="AE21" s="0" t="n">
        <f aca="false">+AB21*1/MAX($AB$8:$AB$64)</f>
        <v>0.427146185341252</v>
      </c>
      <c r="AF21" s="0" t="n">
        <f aca="false">1-AC21</f>
        <v>0.617672058720232</v>
      </c>
      <c r="AG21" s="0" t="n">
        <f aca="false">1-AD21</f>
        <v>0.624157813967512</v>
      </c>
      <c r="AH21" s="0" t="n">
        <f aca="false">1-AE21</f>
        <v>0.572853814658748</v>
      </c>
    </row>
    <row r="22" customFormat="false" ht="15" hidden="false" customHeight="false" outlineLevel="0" collapsed="false">
      <c r="A22" s="21" t="n">
        <v>1964</v>
      </c>
      <c r="B22" s="21" t="n">
        <v>1784</v>
      </c>
      <c r="C22" s="21" t="n">
        <v>0</v>
      </c>
      <c r="D22" s="21" t="n">
        <v>5553</v>
      </c>
      <c r="E22" s="21" t="n">
        <v>0</v>
      </c>
      <c r="F22" s="21" t="n">
        <v>13</v>
      </c>
      <c r="G22" s="21" t="n">
        <v>389</v>
      </c>
      <c r="H22" s="21" t="n">
        <v>762</v>
      </c>
      <c r="I22" s="21" t="n">
        <v>334</v>
      </c>
      <c r="J22" s="21" t="n">
        <v>928</v>
      </c>
      <c r="K22" s="21" t="n">
        <v>1164</v>
      </c>
      <c r="L22" s="21" t="n">
        <v>1500</v>
      </c>
      <c r="M22" s="21" t="n">
        <v>2167</v>
      </c>
      <c r="N22" s="21" t="n">
        <v>14593</v>
      </c>
      <c r="O22" s="0" t="n">
        <f aca="false">+K22+L22</f>
        <v>2664</v>
      </c>
      <c r="P22" s="0" t="n">
        <f aca="false">+O22*0.7</f>
        <v>1864.8</v>
      </c>
      <c r="Q22" s="0" t="n">
        <f aca="false">+$P22/3</f>
        <v>621.6</v>
      </c>
      <c r="R22" s="0" t="n">
        <f aca="false">+$P22/3</f>
        <v>621.6</v>
      </c>
      <c r="S22" s="0" t="n">
        <f aca="false">+$P22/3</f>
        <v>621.6</v>
      </c>
      <c r="T22" s="23" t="n">
        <f aca="false">+T21</f>
        <v>4469.7837</v>
      </c>
      <c r="U22" s="23" t="n">
        <f aca="false">+U21</f>
        <v>6269.9242</v>
      </c>
      <c r="V22" s="23" t="n">
        <f aca="false">+V21</f>
        <v>1312.2408</v>
      </c>
      <c r="W22" s="0" t="n">
        <f aca="false">+Q22/T22</f>
        <v>0.139067132040416</v>
      </c>
      <c r="X22" s="0" t="n">
        <f aca="false">+R22/U22</f>
        <v>0.0991399545149206</v>
      </c>
      <c r="Y22" s="0" t="n">
        <f aca="false">+S22/V22</f>
        <v>0.473693547708622</v>
      </c>
      <c r="Z22" s="0" t="n">
        <f aca="false">+LOG(W22+1)</f>
        <v>0.0565493204053105</v>
      </c>
      <c r="AA22" s="0" t="n">
        <f aca="false">+LOG(X22+1)</f>
        <v>0.0410529950656219</v>
      </c>
      <c r="AB22" s="0" t="n">
        <f aca="false">+LOG(Y22+1)</f>
        <v>0.168407182046683</v>
      </c>
      <c r="AC22" s="0" t="n">
        <f aca="false">+Z22*1/MAX($Z$8:$Z$64)</f>
        <v>0.634316226904334</v>
      </c>
      <c r="AD22" s="0" t="n">
        <f aca="false">+AA22*1/MAX($AA$8:$AA$64)</f>
        <v>0.627996736341763</v>
      </c>
      <c r="AE22" s="0" t="n">
        <f aca="false">+AB22*1/MAX($AB$8:$AB$64)</f>
        <v>0.675031600518177</v>
      </c>
      <c r="AF22" s="0" t="n">
        <f aca="false">1-AC22</f>
        <v>0.365683773095666</v>
      </c>
      <c r="AG22" s="0" t="n">
        <f aca="false">1-AD22</f>
        <v>0.372003263658237</v>
      </c>
      <c r="AH22" s="0" t="n">
        <f aca="false">1-AE22</f>
        <v>0.324968399481823</v>
      </c>
    </row>
    <row r="23" customFormat="false" ht="15" hidden="false" customHeight="false" outlineLevel="0" collapsed="false">
      <c r="A23" s="21" t="n">
        <v>1965</v>
      </c>
      <c r="B23" s="21" t="n">
        <v>1920</v>
      </c>
      <c r="C23" s="21" t="n">
        <v>0</v>
      </c>
      <c r="D23" s="21" t="n">
        <v>5734</v>
      </c>
      <c r="E23" s="21" t="n">
        <v>0</v>
      </c>
      <c r="F23" s="21" t="n">
        <v>14</v>
      </c>
      <c r="G23" s="21" t="n">
        <v>419</v>
      </c>
      <c r="H23" s="21" t="n">
        <v>822</v>
      </c>
      <c r="I23" s="21" t="n">
        <v>359</v>
      </c>
      <c r="J23" s="21" t="n">
        <v>611</v>
      </c>
      <c r="K23" s="21" t="n">
        <v>1200</v>
      </c>
      <c r="L23" s="21" t="n">
        <v>1900</v>
      </c>
      <c r="M23" s="21" t="n">
        <v>3417</v>
      </c>
      <c r="N23" s="21" t="n">
        <v>16396</v>
      </c>
      <c r="O23" s="0" t="n">
        <f aca="false">+K23+L23</f>
        <v>3100</v>
      </c>
      <c r="P23" s="0" t="n">
        <f aca="false">+O23*0.7</f>
        <v>2170</v>
      </c>
      <c r="Q23" s="0" t="n">
        <f aca="false">+$P23/3</f>
        <v>723.333333333333</v>
      </c>
      <c r="R23" s="0" t="n">
        <f aca="false">+$P23/3</f>
        <v>723.333333333333</v>
      </c>
      <c r="S23" s="0" t="n">
        <f aca="false">+$P23/3</f>
        <v>723.333333333333</v>
      </c>
      <c r="T23" s="23" t="n">
        <f aca="false">+T22</f>
        <v>4469.7837</v>
      </c>
      <c r="U23" s="23" t="n">
        <f aca="false">+U22</f>
        <v>6269.9242</v>
      </c>
      <c r="V23" s="23" t="n">
        <f aca="false">+V22</f>
        <v>1312.2408</v>
      </c>
      <c r="W23" s="0" t="n">
        <f aca="false">+Q23/T23</f>
        <v>0.161827368365349</v>
      </c>
      <c r="X23" s="0" t="n">
        <f aca="false">+R23/U23</f>
        <v>0.115365562686281</v>
      </c>
      <c r="Y23" s="0" t="n">
        <f aca="false">+S23/V23</f>
        <v>0.551219969180453</v>
      </c>
      <c r="Z23" s="0" t="n">
        <f aca="false">+LOG(W23+1)</f>
        <v>0.0651416026360391</v>
      </c>
      <c r="AA23" s="0" t="n">
        <f aca="false">+LOG(X23+1)</f>
        <v>0.0474172313638961</v>
      </c>
      <c r="AB23" s="0" t="n">
        <f aca="false">+LOG(Y23+1)</f>
        <v>0.190673386870712</v>
      </c>
      <c r="AC23" s="0" t="n">
        <f aca="false">+Z23*1/MAX($Z$8:$Z$64)</f>
        <v>0.730696236531844</v>
      </c>
      <c r="AD23" s="0" t="n">
        <f aca="false">+AA23*1/MAX($AA$8:$AA$64)</f>
        <v>0.725351865199848</v>
      </c>
      <c r="AE23" s="0" t="n">
        <f aca="false">+AB23*1/MAX($AB$8:$AB$64)</f>
        <v>0.764281902655903</v>
      </c>
      <c r="AF23" s="0" t="n">
        <f aca="false">1-AC23</f>
        <v>0.269303763468156</v>
      </c>
      <c r="AG23" s="0" t="n">
        <f aca="false">1-AD23</f>
        <v>0.274648134800152</v>
      </c>
      <c r="AH23" s="0" t="n">
        <f aca="false">1-AE23</f>
        <v>0.235718097344097</v>
      </c>
    </row>
    <row r="24" customFormat="false" ht="15" hidden="false" customHeight="false" outlineLevel="0" collapsed="false">
      <c r="A24" s="21" t="n">
        <v>1966</v>
      </c>
      <c r="B24" s="21" t="n">
        <v>2190</v>
      </c>
      <c r="C24" s="21" t="n">
        <v>0</v>
      </c>
      <c r="D24" s="21" t="n">
        <v>4896</v>
      </c>
      <c r="E24" s="21" t="n">
        <v>0</v>
      </c>
      <c r="F24" s="21" t="n">
        <v>0</v>
      </c>
      <c r="G24" s="21" t="n">
        <v>478</v>
      </c>
      <c r="H24" s="21" t="n">
        <v>910</v>
      </c>
      <c r="I24" s="21" t="n">
        <v>409</v>
      </c>
      <c r="J24" s="21" t="n">
        <v>461</v>
      </c>
      <c r="K24" s="21" t="n">
        <v>1273</v>
      </c>
      <c r="L24" s="21" t="n">
        <v>200</v>
      </c>
      <c r="M24" s="21" t="n">
        <v>3022</v>
      </c>
      <c r="N24" s="21" t="n">
        <v>13838</v>
      </c>
      <c r="O24" s="0" t="n">
        <f aca="false">+K24+L24</f>
        <v>1473</v>
      </c>
      <c r="P24" s="0" t="n">
        <f aca="false">+O24*0.7</f>
        <v>1031.1</v>
      </c>
      <c r="Q24" s="0" t="n">
        <f aca="false">+$P24/3</f>
        <v>343.7</v>
      </c>
      <c r="R24" s="0" t="n">
        <f aca="false">+$P24/3</f>
        <v>343.7</v>
      </c>
      <c r="S24" s="0" t="n">
        <f aca="false">+$P24/3</f>
        <v>343.7</v>
      </c>
      <c r="T24" s="23" t="n">
        <f aca="false">+T23</f>
        <v>4469.7837</v>
      </c>
      <c r="U24" s="23" t="n">
        <f aca="false">+U23</f>
        <v>6269.9242</v>
      </c>
      <c r="V24" s="23" t="n">
        <f aca="false">+V23</f>
        <v>1312.2408</v>
      </c>
      <c r="W24" s="0" t="n">
        <f aca="false">+Q24/T24</f>
        <v>0.0768941011619869</v>
      </c>
      <c r="X24" s="0" t="n">
        <f aca="false">+R24/U24</f>
        <v>0.0548172496248041</v>
      </c>
      <c r="Y24" s="0" t="n">
        <f aca="false">+S24/V24</f>
        <v>0.261918391807357</v>
      </c>
      <c r="Z24" s="0" t="n">
        <f aca="false">+LOG(W24+1)</f>
        <v>0.0321729980591295</v>
      </c>
      <c r="AA24" s="0" t="n">
        <f aca="false">+LOG(X24+1)</f>
        <v>0.0231772232787846</v>
      </c>
      <c r="AB24" s="0" t="n">
        <f aca="false">+LOG(Y24+1)</f>
        <v>0.101031270016092</v>
      </c>
      <c r="AC24" s="0" t="n">
        <f aca="false">+Z24*1/MAX($Z$8:$Z$64)</f>
        <v>0.360885941524966</v>
      </c>
      <c r="AD24" s="0" t="n">
        <f aca="false">+AA24*1/MAX($AA$8:$AA$64)</f>
        <v>0.354547105595462</v>
      </c>
      <c r="AE24" s="0" t="n">
        <f aca="false">+AB24*1/MAX($AB$8:$AB$64)</f>
        <v>0.404966694843463</v>
      </c>
      <c r="AF24" s="0" t="n">
        <f aca="false">1-AC24</f>
        <v>0.639114058475034</v>
      </c>
      <c r="AG24" s="0" t="n">
        <f aca="false">1-AD24</f>
        <v>0.645452894404538</v>
      </c>
      <c r="AH24" s="0" t="n">
        <f aca="false">1-AE24</f>
        <v>0.595033305156538</v>
      </c>
    </row>
    <row r="25" customFormat="false" ht="15" hidden="false" customHeight="false" outlineLevel="0" collapsed="false">
      <c r="A25" s="21" t="n">
        <v>1967</v>
      </c>
      <c r="B25" s="21" t="n">
        <v>2298</v>
      </c>
      <c r="C25" s="21" t="n">
        <v>0</v>
      </c>
      <c r="D25" s="21" t="n">
        <v>4918</v>
      </c>
      <c r="E25" s="21" t="n">
        <v>0</v>
      </c>
      <c r="F25" s="21" t="n">
        <v>0</v>
      </c>
      <c r="G25" s="21" t="n">
        <v>501</v>
      </c>
      <c r="H25" s="21" t="n">
        <v>931</v>
      </c>
      <c r="I25" s="21" t="n">
        <v>430</v>
      </c>
      <c r="J25" s="21" t="n">
        <v>837</v>
      </c>
      <c r="K25" s="21" t="n">
        <v>1273</v>
      </c>
      <c r="L25" s="21" t="n">
        <v>200</v>
      </c>
      <c r="M25" s="21" t="n">
        <v>4254</v>
      </c>
      <c r="N25" s="21" t="n">
        <v>15642</v>
      </c>
      <c r="O25" s="0" t="n">
        <f aca="false">+K25+L25</f>
        <v>1473</v>
      </c>
      <c r="P25" s="0" t="n">
        <f aca="false">+O25*0.7</f>
        <v>1031.1</v>
      </c>
      <c r="Q25" s="0" t="n">
        <f aca="false">+$P25/3</f>
        <v>343.7</v>
      </c>
      <c r="R25" s="0" t="n">
        <f aca="false">+$P25/3</f>
        <v>343.7</v>
      </c>
      <c r="S25" s="0" t="n">
        <f aca="false">+$P25/3</f>
        <v>343.7</v>
      </c>
      <c r="T25" s="23" t="n">
        <f aca="false">+T24</f>
        <v>4469.7837</v>
      </c>
      <c r="U25" s="23" t="n">
        <f aca="false">+U24</f>
        <v>6269.9242</v>
      </c>
      <c r="V25" s="23" t="n">
        <f aca="false">+V24</f>
        <v>1312.2408</v>
      </c>
      <c r="W25" s="0" t="n">
        <f aca="false">+Q25/T25</f>
        <v>0.0768941011619869</v>
      </c>
      <c r="X25" s="0" t="n">
        <f aca="false">+R25/U25</f>
        <v>0.0548172496248041</v>
      </c>
      <c r="Y25" s="0" t="n">
        <f aca="false">+S25/V25</f>
        <v>0.261918391807357</v>
      </c>
      <c r="Z25" s="0" t="n">
        <f aca="false">+LOG(W25+1)</f>
        <v>0.0321729980591295</v>
      </c>
      <c r="AA25" s="0" t="n">
        <f aca="false">+LOG(X25+1)</f>
        <v>0.0231772232787846</v>
      </c>
      <c r="AB25" s="0" t="n">
        <f aca="false">+LOG(Y25+1)</f>
        <v>0.101031270016092</v>
      </c>
      <c r="AC25" s="0" t="n">
        <f aca="false">+Z25*1/MAX($Z$8:$Z$64)</f>
        <v>0.360885941524966</v>
      </c>
      <c r="AD25" s="0" t="n">
        <f aca="false">+AA25*1/MAX($AA$8:$AA$64)</f>
        <v>0.354547105595462</v>
      </c>
      <c r="AE25" s="0" t="n">
        <f aca="false">+AB25*1/MAX($AB$8:$AB$64)</f>
        <v>0.404966694843463</v>
      </c>
      <c r="AF25" s="0" t="n">
        <f aca="false">1-AC25</f>
        <v>0.639114058475034</v>
      </c>
      <c r="AG25" s="0" t="n">
        <f aca="false">1-AD25</f>
        <v>0.645452894404538</v>
      </c>
      <c r="AH25" s="0" t="n">
        <f aca="false">1-AE25</f>
        <v>0.595033305156538</v>
      </c>
    </row>
    <row r="26" customFormat="false" ht="15" hidden="false" customHeight="false" outlineLevel="0" collapsed="false">
      <c r="A26" s="21" t="n">
        <v>1968</v>
      </c>
      <c r="B26" s="21" t="n">
        <v>5759</v>
      </c>
      <c r="C26" s="21" t="n">
        <v>0</v>
      </c>
      <c r="D26" s="21" t="n">
        <v>5637</v>
      </c>
      <c r="E26" s="21" t="n">
        <v>0</v>
      </c>
      <c r="F26" s="21" t="n">
        <v>0</v>
      </c>
      <c r="G26" s="21" t="n">
        <v>1256</v>
      </c>
      <c r="H26" s="21" t="n">
        <v>1614</v>
      </c>
      <c r="I26" s="21" t="n">
        <v>1077</v>
      </c>
      <c r="J26" s="21" t="n">
        <v>969</v>
      </c>
      <c r="K26" s="21" t="n">
        <v>1273</v>
      </c>
      <c r="L26" s="21" t="n">
        <v>200</v>
      </c>
      <c r="M26" s="21" t="n">
        <v>3786</v>
      </c>
      <c r="N26" s="21" t="n">
        <v>21571</v>
      </c>
      <c r="O26" s="0" t="n">
        <f aca="false">+K26+L26</f>
        <v>1473</v>
      </c>
      <c r="P26" s="0" t="n">
        <f aca="false">+O26*0.7</f>
        <v>1031.1</v>
      </c>
      <c r="Q26" s="0" t="n">
        <f aca="false">+$P26/3</f>
        <v>343.7</v>
      </c>
      <c r="R26" s="0" t="n">
        <f aca="false">+$P26/3</f>
        <v>343.7</v>
      </c>
      <c r="S26" s="0" t="n">
        <f aca="false">+$P26/3</f>
        <v>343.7</v>
      </c>
      <c r="T26" s="23" t="n">
        <f aca="false">+T25</f>
        <v>4469.7837</v>
      </c>
      <c r="U26" s="23" t="n">
        <f aca="false">+U25</f>
        <v>6269.9242</v>
      </c>
      <c r="V26" s="23" t="n">
        <f aca="false">+V25</f>
        <v>1312.2408</v>
      </c>
      <c r="W26" s="0" t="n">
        <f aca="false">+Q26/T26</f>
        <v>0.0768941011619869</v>
      </c>
      <c r="X26" s="0" t="n">
        <f aca="false">+R26/U26</f>
        <v>0.0548172496248041</v>
      </c>
      <c r="Y26" s="0" t="n">
        <f aca="false">+S26/V26</f>
        <v>0.261918391807357</v>
      </c>
      <c r="Z26" s="0" t="n">
        <f aca="false">+LOG(W26+1)</f>
        <v>0.0321729980591295</v>
      </c>
      <c r="AA26" s="0" t="n">
        <f aca="false">+LOG(X26+1)</f>
        <v>0.0231772232787846</v>
      </c>
      <c r="AB26" s="0" t="n">
        <f aca="false">+LOG(Y26+1)</f>
        <v>0.101031270016092</v>
      </c>
      <c r="AC26" s="0" t="n">
        <f aca="false">+Z26*1/MAX($Z$8:$Z$64)</f>
        <v>0.360885941524966</v>
      </c>
      <c r="AD26" s="0" t="n">
        <f aca="false">+AA26*1/MAX($AA$8:$AA$64)</f>
        <v>0.354547105595462</v>
      </c>
      <c r="AE26" s="0" t="n">
        <f aca="false">+AB26*1/MAX($AB$8:$AB$64)</f>
        <v>0.404966694843463</v>
      </c>
      <c r="AF26" s="0" t="n">
        <f aca="false">1-AC26</f>
        <v>0.639114058475034</v>
      </c>
      <c r="AG26" s="0" t="n">
        <f aca="false">1-AD26</f>
        <v>0.645452894404538</v>
      </c>
      <c r="AH26" s="0" t="n">
        <f aca="false">1-AE26</f>
        <v>0.595033305156538</v>
      </c>
    </row>
    <row r="27" customFormat="false" ht="15" hidden="false" customHeight="false" outlineLevel="0" collapsed="false">
      <c r="A27" s="21" t="n">
        <v>1969</v>
      </c>
      <c r="B27" s="21" t="n">
        <v>6435</v>
      </c>
      <c r="C27" s="21" t="n">
        <v>0</v>
      </c>
      <c r="D27" s="21" t="n">
        <v>3294</v>
      </c>
      <c r="E27" s="21" t="n">
        <v>0</v>
      </c>
      <c r="F27" s="21" t="n">
        <v>0</v>
      </c>
      <c r="G27" s="21" t="n">
        <v>1403</v>
      </c>
      <c r="H27" s="21" t="n">
        <v>1713</v>
      </c>
      <c r="I27" s="21" t="n">
        <v>1203</v>
      </c>
      <c r="J27" s="21" t="n">
        <v>1830</v>
      </c>
      <c r="K27" s="21" t="n">
        <v>909</v>
      </c>
      <c r="L27" s="21" t="n">
        <v>200</v>
      </c>
      <c r="M27" s="21" t="n">
        <v>2901</v>
      </c>
      <c r="N27" s="21" t="n">
        <v>19888</v>
      </c>
      <c r="O27" s="0" t="n">
        <f aca="false">+K27+L27</f>
        <v>1109</v>
      </c>
      <c r="P27" s="0" t="n">
        <f aca="false">+O27*0.7</f>
        <v>776.3</v>
      </c>
      <c r="Q27" s="0" t="n">
        <f aca="false">+$P27/3</f>
        <v>258.766666666667</v>
      </c>
      <c r="R27" s="0" t="n">
        <f aca="false">+$P27/3</f>
        <v>258.766666666667</v>
      </c>
      <c r="S27" s="0" t="n">
        <f aca="false">+$P27/3</f>
        <v>258.766666666667</v>
      </c>
      <c r="T27" s="23" t="n">
        <f aca="false">+T26</f>
        <v>4469.7837</v>
      </c>
      <c r="U27" s="23" t="n">
        <f aca="false">+U26</f>
        <v>6269.9242</v>
      </c>
      <c r="V27" s="23" t="n">
        <f aca="false">+V26</f>
        <v>1312.2408</v>
      </c>
      <c r="W27" s="0" t="n">
        <f aca="false">+Q27/T27</f>
        <v>0.0578924359732814</v>
      </c>
      <c r="X27" s="0" t="n">
        <f aca="false">+R27/U27</f>
        <v>0.0412710996835762</v>
      </c>
      <c r="Y27" s="0" t="n">
        <f aca="false">+S27/V27</f>
        <v>0.197194498651975</v>
      </c>
      <c r="Z27" s="0" t="n">
        <f aca="false">+LOG(W27+1)</f>
        <v>0.0244415118975759</v>
      </c>
      <c r="AA27" s="0" t="n">
        <f aca="false">+LOG(X27+1)</f>
        <v>0.0175638147829639</v>
      </c>
      <c r="AB27" s="0" t="n">
        <f aca="false">+LOG(Y27+1)</f>
        <v>0.0781647125027849</v>
      </c>
      <c r="AC27" s="0" t="n">
        <f aca="false">+Z27*1/MAX($Z$8:$Z$64)</f>
        <v>0.274161519459247</v>
      </c>
      <c r="AD27" s="0" t="n">
        <f aca="false">+AA27*1/MAX($AA$8:$AA$64)</f>
        <v>0.268677555529905</v>
      </c>
      <c r="AE27" s="0" t="n">
        <f aca="false">+AB27*1/MAX($AB$8:$AB$64)</f>
        <v>0.313309980866325</v>
      </c>
      <c r="AF27" s="0" t="n">
        <f aca="false">1-AC27</f>
        <v>0.725838480540753</v>
      </c>
      <c r="AG27" s="0" t="n">
        <f aca="false">1-AD27</f>
        <v>0.731322444470095</v>
      </c>
      <c r="AH27" s="0" t="n">
        <f aca="false">1-AE27</f>
        <v>0.686690019133675</v>
      </c>
    </row>
    <row r="28" customFormat="false" ht="15" hidden="false" customHeight="false" outlineLevel="0" collapsed="false">
      <c r="A28" s="21" t="n">
        <v>1970</v>
      </c>
      <c r="B28" s="21" t="n">
        <v>9463</v>
      </c>
      <c r="C28" s="21" t="n">
        <v>0</v>
      </c>
      <c r="D28" s="21" t="n">
        <v>9443</v>
      </c>
      <c r="E28" s="21" t="n">
        <v>1</v>
      </c>
      <c r="F28" s="21" t="n">
        <v>1</v>
      </c>
      <c r="G28" s="21" t="n">
        <v>2064</v>
      </c>
      <c r="H28" s="21" t="n">
        <v>2311</v>
      </c>
      <c r="I28" s="21" t="n">
        <v>1769</v>
      </c>
      <c r="J28" s="21" t="n">
        <v>3152</v>
      </c>
      <c r="K28" s="21" t="n">
        <v>909</v>
      </c>
      <c r="L28" s="21" t="n">
        <v>200</v>
      </c>
      <c r="M28" s="21" t="n">
        <v>987</v>
      </c>
      <c r="N28" s="21" t="n">
        <v>30300</v>
      </c>
      <c r="O28" s="0" t="n">
        <f aca="false">+K28+L28</f>
        <v>1109</v>
      </c>
      <c r="P28" s="0" t="n">
        <f aca="false">+O28*0.7</f>
        <v>776.3</v>
      </c>
      <c r="Q28" s="0" t="n">
        <f aca="false">+$P28/3</f>
        <v>258.766666666667</v>
      </c>
      <c r="R28" s="0" t="n">
        <f aca="false">+$P28/3</f>
        <v>258.766666666667</v>
      </c>
      <c r="S28" s="0" t="n">
        <f aca="false">+$P28/3</f>
        <v>258.766666666667</v>
      </c>
      <c r="T28" s="23" t="n">
        <f aca="false">+T27</f>
        <v>4469.7837</v>
      </c>
      <c r="U28" s="23" t="n">
        <f aca="false">+U27</f>
        <v>6269.9242</v>
      </c>
      <c r="V28" s="23" t="n">
        <f aca="false">+V27</f>
        <v>1312.2408</v>
      </c>
      <c r="W28" s="0" t="n">
        <f aca="false">+Q28/T28</f>
        <v>0.0578924359732814</v>
      </c>
      <c r="X28" s="0" t="n">
        <f aca="false">+R28/U28</f>
        <v>0.0412710996835762</v>
      </c>
      <c r="Y28" s="0" t="n">
        <f aca="false">+S28/V28</f>
        <v>0.197194498651975</v>
      </c>
      <c r="Z28" s="0" t="n">
        <f aca="false">+LOG(W28+1)</f>
        <v>0.0244415118975759</v>
      </c>
      <c r="AA28" s="0" t="n">
        <f aca="false">+LOG(X28+1)</f>
        <v>0.0175638147829639</v>
      </c>
      <c r="AB28" s="0" t="n">
        <f aca="false">+LOG(Y28+1)</f>
        <v>0.0781647125027849</v>
      </c>
      <c r="AC28" s="0" t="n">
        <f aca="false">+Z28*1/MAX($Z$8:$Z$64)</f>
        <v>0.274161519459247</v>
      </c>
      <c r="AD28" s="0" t="n">
        <f aca="false">+AA28*1/MAX($AA$8:$AA$64)</f>
        <v>0.268677555529905</v>
      </c>
      <c r="AE28" s="0" t="n">
        <f aca="false">+AB28*1/MAX($AB$8:$AB$64)</f>
        <v>0.313309980866325</v>
      </c>
      <c r="AF28" s="0" t="n">
        <f aca="false">1-AC28</f>
        <v>0.725838480540753</v>
      </c>
      <c r="AG28" s="0" t="n">
        <f aca="false">1-AD28</f>
        <v>0.731322444470095</v>
      </c>
      <c r="AH28" s="0" t="n">
        <f aca="false">1-AE28</f>
        <v>0.686690019133675</v>
      </c>
    </row>
    <row r="29" customFormat="false" ht="15" hidden="false" customHeight="false" outlineLevel="0" collapsed="false">
      <c r="A29" s="21" t="n">
        <v>1971</v>
      </c>
      <c r="B29" s="21" t="n">
        <v>11328</v>
      </c>
      <c r="C29" s="21" t="n">
        <v>0</v>
      </c>
      <c r="D29" s="21" t="n">
        <v>10106</v>
      </c>
      <c r="E29" s="21" t="n">
        <v>0</v>
      </c>
      <c r="F29" s="21" t="n">
        <v>0</v>
      </c>
      <c r="G29" s="21" t="n">
        <v>2471</v>
      </c>
      <c r="H29" s="21" t="n">
        <v>2815</v>
      </c>
      <c r="I29" s="21" t="n">
        <v>2118</v>
      </c>
      <c r="J29" s="21" t="n">
        <v>2214</v>
      </c>
      <c r="K29" s="21" t="n">
        <v>982</v>
      </c>
      <c r="L29" s="21" t="n">
        <v>200</v>
      </c>
      <c r="M29" s="21" t="n">
        <v>2544</v>
      </c>
      <c r="N29" s="21" t="n">
        <v>34778</v>
      </c>
      <c r="O29" s="0" t="n">
        <f aca="false">+K29+L29</f>
        <v>1182</v>
      </c>
      <c r="P29" s="0" t="n">
        <f aca="false">+O29*0.7</f>
        <v>827.4</v>
      </c>
      <c r="Q29" s="0" t="n">
        <f aca="false">+$P29/3</f>
        <v>275.8</v>
      </c>
      <c r="R29" s="0" t="n">
        <f aca="false">+$P29/3</f>
        <v>275.8</v>
      </c>
      <c r="S29" s="0" t="n">
        <f aca="false">+$P29/3</f>
        <v>275.8</v>
      </c>
      <c r="T29" s="23" t="n">
        <f aca="false">+T28</f>
        <v>4469.7837</v>
      </c>
      <c r="U29" s="23" t="n">
        <f aca="false">+U28</f>
        <v>6269.9242</v>
      </c>
      <c r="V29" s="23" t="n">
        <f aca="false">+V28</f>
        <v>1312.2408</v>
      </c>
      <c r="W29" s="0" t="n">
        <f aca="false">+Q29/T29</f>
        <v>0.0617032094864009</v>
      </c>
      <c r="X29" s="0" t="n">
        <f aca="false">+R29/U29</f>
        <v>0.0439877726113499</v>
      </c>
      <c r="Y29" s="0" t="n">
        <f aca="false">+S29/V29</f>
        <v>0.210174839861708</v>
      </c>
      <c r="Z29" s="0" t="n">
        <f aca="false">+LOG(W29+1)</f>
        <v>0.026003130214036</v>
      </c>
      <c r="AA29" s="0" t="n">
        <f aca="false">+LOG(X29+1)</f>
        <v>0.0186954121542546</v>
      </c>
      <c r="AB29" s="0" t="n">
        <f aca="false">+LOG(Y29+1)</f>
        <v>0.0828481194914585</v>
      </c>
      <c r="AC29" s="0" t="n">
        <f aca="false">+Z29*1/MAX($Z$8:$Z$64)</f>
        <v>0.291678261150605</v>
      </c>
      <c r="AD29" s="0" t="n">
        <f aca="false">+AA29*1/MAX($AA$8:$AA$64)</f>
        <v>0.28598785054949</v>
      </c>
      <c r="AE29" s="0" t="n">
        <f aca="false">+AB29*1/MAX($AB$8:$AB$64)</f>
        <v>0.33208262272768</v>
      </c>
      <c r="AF29" s="0" t="n">
        <f aca="false">1-AC29</f>
        <v>0.708321738849395</v>
      </c>
      <c r="AG29" s="0" t="n">
        <f aca="false">1-AD29</f>
        <v>0.71401214945051</v>
      </c>
      <c r="AH29" s="0" t="n">
        <f aca="false">1-AE29</f>
        <v>0.66791737727232</v>
      </c>
    </row>
    <row r="30" customFormat="false" ht="15" hidden="false" customHeight="false" outlineLevel="0" collapsed="false">
      <c r="A30" s="21" t="n">
        <v>1972</v>
      </c>
      <c r="B30" s="21" t="n">
        <v>14924</v>
      </c>
      <c r="C30" s="21" t="n">
        <v>0</v>
      </c>
      <c r="D30" s="21" t="n">
        <v>11129</v>
      </c>
      <c r="E30" s="21" t="n">
        <v>0</v>
      </c>
      <c r="F30" s="21" t="n">
        <v>0</v>
      </c>
      <c r="G30" s="21" t="n">
        <v>3255</v>
      </c>
      <c r="H30" s="21" t="n">
        <v>3525</v>
      </c>
      <c r="I30" s="21" t="n">
        <v>2790</v>
      </c>
      <c r="J30" s="21" t="n">
        <v>901</v>
      </c>
      <c r="K30" s="21" t="n">
        <v>982</v>
      </c>
      <c r="L30" s="21" t="n">
        <v>500</v>
      </c>
      <c r="M30" s="21" t="n">
        <v>1632</v>
      </c>
      <c r="N30" s="21" t="n">
        <v>39637</v>
      </c>
      <c r="O30" s="0" t="n">
        <f aca="false">+K30+L30</f>
        <v>1482</v>
      </c>
      <c r="P30" s="0" t="n">
        <f aca="false">+O30*0.7</f>
        <v>1037.4</v>
      </c>
      <c r="Q30" s="0" t="n">
        <f aca="false">+$P30/3</f>
        <v>345.8</v>
      </c>
      <c r="R30" s="0" t="n">
        <f aca="false">+$P30/3</f>
        <v>345.8</v>
      </c>
      <c r="S30" s="0" t="n">
        <f aca="false">+$P30/3</f>
        <v>345.8</v>
      </c>
      <c r="T30" s="23" t="n">
        <f aca="false">+T29</f>
        <v>4469.7837</v>
      </c>
      <c r="U30" s="23" t="n">
        <f aca="false">+U29</f>
        <v>6269.9242</v>
      </c>
      <c r="V30" s="23" t="n">
        <f aca="false">+V29</f>
        <v>1312.2408</v>
      </c>
      <c r="W30" s="0" t="n">
        <f aca="false">+Q30/T30</f>
        <v>0.0773639225540153</v>
      </c>
      <c r="X30" s="0" t="n">
        <f aca="false">+R30/U30</f>
        <v>0.0551521819035707</v>
      </c>
      <c r="Y30" s="0" t="n">
        <f aca="false">+S30/V30</f>
        <v>0.263518707846913</v>
      </c>
      <c r="Z30" s="0" t="n">
        <f aca="false">+LOG(W30+1)</f>
        <v>0.0323624283307373</v>
      </c>
      <c r="AA30" s="0" t="n">
        <f aca="false">+LOG(X30+1)</f>
        <v>0.0233151013347676</v>
      </c>
      <c r="AB30" s="0" t="n">
        <f aca="false">+LOG(Y30+1)</f>
        <v>0.101581676532574</v>
      </c>
      <c r="AC30" s="0" t="n">
        <f aca="false">+Z30*1/MAX($Z$8:$Z$64)</f>
        <v>0.363010789255877</v>
      </c>
      <c r="AD30" s="0" t="n">
        <f aca="false">+AA30*1/MAX($AA$8:$AA$64)</f>
        <v>0.356656256682541</v>
      </c>
      <c r="AE30" s="0" t="n">
        <f aca="false">+AB30*1/MAX($AB$8:$AB$64)</f>
        <v>0.407172905928054</v>
      </c>
      <c r="AF30" s="0" t="n">
        <f aca="false">1-AC30</f>
        <v>0.636989210744123</v>
      </c>
      <c r="AG30" s="0" t="n">
        <f aca="false">1-AD30</f>
        <v>0.643343743317459</v>
      </c>
      <c r="AH30" s="0" t="n">
        <f aca="false">1-AE30</f>
        <v>0.592827094071946</v>
      </c>
    </row>
    <row r="31" customFormat="false" ht="15" hidden="false" customHeight="false" outlineLevel="0" collapsed="false">
      <c r="A31" s="21" t="n">
        <v>1973</v>
      </c>
      <c r="B31" s="21" t="n">
        <v>25089</v>
      </c>
      <c r="C31" s="21" t="n">
        <v>29</v>
      </c>
      <c r="D31" s="21" t="n">
        <v>12862</v>
      </c>
      <c r="E31" s="21" t="n">
        <v>1</v>
      </c>
      <c r="F31" s="21" t="n">
        <v>1</v>
      </c>
      <c r="G31" s="21" t="n">
        <v>5407</v>
      </c>
      <c r="H31" s="21" t="n">
        <v>5472</v>
      </c>
      <c r="I31" s="21" t="n">
        <v>4635</v>
      </c>
      <c r="J31" s="21" t="n">
        <v>627</v>
      </c>
      <c r="K31" s="21" t="n">
        <v>1018</v>
      </c>
      <c r="L31" s="21" t="n">
        <v>600</v>
      </c>
      <c r="M31" s="21" t="n">
        <v>1320</v>
      </c>
      <c r="N31" s="21" t="n">
        <v>57061</v>
      </c>
      <c r="O31" s="0" t="n">
        <f aca="false">+K31+L31</f>
        <v>1618</v>
      </c>
      <c r="P31" s="0" t="n">
        <f aca="false">+O31*0.7</f>
        <v>1132.6</v>
      </c>
      <c r="Q31" s="0" t="n">
        <f aca="false">+$P31/3</f>
        <v>377.533333333333</v>
      </c>
      <c r="R31" s="0" t="n">
        <f aca="false">+$P31/3</f>
        <v>377.533333333333</v>
      </c>
      <c r="S31" s="0" t="n">
        <f aca="false">+$P31/3</f>
        <v>377.533333333333</v>
      </c>
      <c r="T31" s="23" t="n">
        <f aca="false">+T30</f>
        <v>4469.7837</v>
      </c>
      <c r="U31" s="23" t="n">
        <f aca="false">+U30</f>
        <v>6269.9242</v>
      </c>
      <c r="V31" s="23" t="n">
        <f aca="false">+V30</f>
        <v>1312.2408</v>
      </c>
      <c r="W31" s="0" t="n">
        <f aca="false">+Q31/T31</f>
        <v>0.0844634458113339</v>
      </c>
      <c r="X31" s="0" t="n">
        <f aca="false">+R31/U31</f>
        <v>0.0602133807827108</v>
      </c>
      <c r="Y31" s="0" t="n">
        <f aca="false">+S31/V31</f>
        <v>0.28770126133354</v>
      </c>
      <c r="Z31" s="0" t="n">
        <f aca="false">+LOG(W31+1)</f>
        <v>0.0352149177610184</v>
      </c>
      <c r="AA31" s="0" t="n">
        <f aca="false">+LOG(X31+1)</f>
        <v>0.0253932810858648</v>
      </c>
      <c r="AB31" s="0" t="n">
        <f aca="false">+LOG(Y31+1)</f>
        <v>0.109815121096223</v>
      </c>
      <c r="AC31" s="0" t="n">
        <f aca="false">+Z31*1/MAX($Z$8:$Z$64)</f>
        <v>0.395007289297466</v>
      </c>
      <c r="AD31" s="0" t="n">
        <f aca="false">+AA31*1/MAX($AA$8:$AA$64)</f>
        <v>0.388446631517176</v>
      </c>
      <c r="AE31" s="0" t="n">
        <f aca="false">+AB31*1/MAX($AB$8:$AB$64)</f>
        <v>0.440175270756159</v>
      </c>
      <c r="AF31" s="0" t="n">
        <f aca="false">1-AC31</f>
        <v>0.604992710702534</v>
      </c>
      <c r="AG31" s="0" t="n">
        <f aca="false">1-AD31</f>
        <v>0.611553368482824</v>
      </c>
      <c r="AH31" s="0" t="n">
        <f aca="false">1-AE31</f>
        <v>0.559824729243841</v>
      </c>
    </row>
    <row r="32" customFormat="false" ht="15" hidden="false" customHeight="false" outlineLevel="0" collapsed="false">
      <c r="A32" s="21" t="n">
        <v>1974</v>
      </c>
      <c r="B32" s="21" t="n">
        <v>27891</v>
      </c>
      <c r="C32" s="21" t="n">
        <v>349</v>
      </c>
      <c r="D32" s="21" t="n">
        <v>12938</v>
      </c>
      <c r="E32" s="21" t="n">
        <v>12</v>
      </c>
      <c r="F32" s="21" t="n">
        <v>14</v>
      </c>
      <c r="G32" s="21" t="n">
        <v>5977</v>
      </c>
      <c r="H32" s="21" t="n">
        <v>6021</v>
      </c>
      <c r="I32" s="21" t="n">
        <v>5123</v>
      </c>
      <c r="J32" s="21" t="n">
        <v>920</v>
      </c>
      <c r="K32" s="21" t="n">
        <v>1090</v>
      </c>
      <c r="L32" s="21" t="n">
        <v>600</v>
      </c>
      <c r="M32" s="21" t="n">
        <v>1586</v>
      </c>
      <c r="N32" s="21" t="n">
        <v>62520</v>
      </c>
      <c r="O32" s="0" t="n">
        <f aca="false">+K32+L32</f>
        <v>1690</v>
      </c>
      <c r="P32" s="0" t="n">
        <f aca="false">+O32*0.7</f>
        <v>1183</v>
      </c>
      <c r="Q32" s="0" t="n">
        <f aca="false">+$P32/3</f>
        <v>394.333333333333</v>
      </c>
      <c r="R32" s="0" t="n">
        <f aca="false">+$P32/3</f>
        <v>394.333333333333</v>
      </c>
      <c r="S32" s="0" t="n">
        <f aca="false">+$P32/3</f>
        <v>394.333333333333</v>
      </c>
      <c r="T32" s="23" t="n">
        <f aca="false">+T31</f>
        <v>4469.7837</v>
      </c>
      <c r="U32" s="23" t="n">
        <f aca="false">+U31</f>
        <v>6269.9242</v>
      </c>
      <c r="V32" s="23" t="n">
        <f aca="false">+V31</f>
        <v>1312.2408</v>
      </c>
      <c r="W32" s="0" t="n">
        <f aca="false">+Q32/T32</f>
        <v>0.0882220169475613</v>
      </c>
      <c r="X32" s="0" t="n">
        <f aca="false">+R32/U32</f>
        <v>0.0628928390128438</v>
      </c>
      <c r="Y32" s="0" t="n">
        <f aca="false">+S32/V32</f>
        <v>0.300503789649989</v>
      </c>
      <c r="Z32" s="0" t="n">
        <f aca="false">+LOG(W32+1)</f>
        <v>0.0367175083205804</v>
      </c>
      <c r="AA32" s="0" t="n">
        <f aca="false">+LOG(X32+1)</f>
        <v>0.0264894811071409</v>
      </c>
      <c r="AB32" s="0" t="n">
        <f aca="false">+LOG(Y32+1)</f>
        <v>0.114111622061827</v>
      </c>
      <c r="AC32" s="0" t="n">
        <f aca="false">+Z32*1/MAX($Z$8:$Z$64)</f>
        <v>0.411861914030214</v>
      </c>
      <c r="AD32" s="0" t="n">
        <f aca="false">+AA32*1/MAX($AA$8:$AA$64)</f>
        <v>0.405215445452402</v>
      </c>
      <c r="AE32" s="0" t="n">
        <f aca="false">+AB32*1/MAX($AB$8:$AB$64)</f>
        <v>0.457397065505005</v>
      </c>
      <c r="AF32" s="0" t="n">
        <f aca="false">1-AC32</f>
        <v>0.588138085969786</v>
      </c>
      <c r="AG32" s="0" t="n">
        <f aca="false">1-AD32</f>
        <v>0.594784554547598</v>
      </c>
      <c r="AH32" s="0" t="n">
        <f aca="false">1-AE32</f>
        <v>0.542602934494995</v>
      </c>
    </row>
    <row r="33" customFormat="false" ht="15" hidden="false" customHeight="false" outlineLevel="0" collapsed="false">
      <c r="A33" s="21" t="n">
        <v>1975</v>
      </c>
      <c r="B33" s="21" t="n">
        <v>28639</v>
      </c>
      <c r="C33" s="21" t="n">
        <v>0</v>
      </c>
      <c r="D33" s="21" t="n">
        <v>12674</v>
      </c>
      <c r="E33" s="21" t="n">
        <v>2</v>
      </c>
      <c r="F33" s="21" t="n">
        <v>3</v>
      </c>
      <c r="G33" s="21" t="n">
        <v>6134</v>
      </c>
      <c r="H33" s="21" t="n">
        <v>6163</v>
      </c>
      <c r="I33" s="21" t="n">
        <v>5257</v>
      </c>
      <c r="J33" s="21" t="n">
        <v>1038</v>
      </c>
      <c r="K33" s="21" t="n">
        <v>1175</v>
      </c>
      <c r="L33" s="21" t="n">
        <v>38</v>
      </c>
      <c r="M33" s="21" t="n">
        <v>1636</v>
      </c>
      <c r="N33" s="21" t="n">
        <v>62759</v>
      </c>
      <c r="O33" s="0" t="n">
        <f aca="false">+K33+L33</f>
        <v>1213</v>
      </c>
      <c r="P33" s="0" t="n">
        <f aca="false">+O33*0.7</f>
        <v>849.1</v>
      </c>
      <c r="Q33" s="0" t="n">
        <f aca="false">+$P33/3</f>
        <v>283.033333333333</v>
      </c>
      <c r="R33" s="0" t="n">
        <f aca="false">+$P33/3</f>
        <v>283.033333333333</v>
      </c>
      <c r="S33" s="0" t="n">
        <f aca="false">+$P33/3</f>
        <v>283.033333333333</v>
      </c>
      <c r="T33" s="23" t="n">
        <f aca="false">+T32</f>
        <v>4469.7837</v>
      </c>
      <c r="U33" s="23" t="n">
        <f aca="false">+U32</f>
        <v>6269.9242</v>
      </c>
      <c r="V33" s="23" t="n">
        <f aca="false">+V32</f>
        <v>1312.2408</v>
      </c>
      <c r="W33" s="0" t="n">
        <f aca="false">+Q33/T33</f>
        <v>0.0633214831700544</v>
      </c>
      <c r="X33" s="0" t="n">
        <f aca="false">+R33/U33</f>
        <v>0.0451414282382127</v>
      </c>
      <c r="Y33" s="0" t="n">
        <f aca="false">+S33/V33</f>
        <v>0.215687039553513</v>
      </c>
      <c r="Z33" s="0" t="n">
        <f aca="false">+LOG(W33+1)</f>
        <v>0.0266645883790244</v>
      </c>
      <c r="AA33" s="0" t="n">
        <f aca="false">+LOG(X33+1)</f>
        <v>0.0191750630283968</v>
      </c>
      <c r="AB33" s="0" t="n">
        <f aca="false">+LOG(Y33+1)</f>
        <v>0.0848217867061561</v>
      </c>
      <c r="AC33" s="0" t="n">
        <f aca="false">+Z33*1/MAX($Z$8:$Z$64)</f>
        <v>0.299097866628854</v>
      </c>
      <c r="AD33" s="0" t="n">
        <f aca="false">+AA33*1/MAX($AA$8:$AA$64)</f>
        <v>0.293325175952015</v>
      </c>
      <c r="AE33" s="0" t="n">
        <f aca="false">+AB33*1/MAX($AB$8:$AB$64)</f>
        <v>0.339993732709071</v>
      </c>
      <c r="AF33" s="0" t="n">
        <f aca="false">1-AC33</f>
        <v>0.700902133371145</v>
      </c>
      <c r="AG33" s="0" t="n">
        <f aca="false">1-AD33</f>
        <v>0.706674824047985</v>
      </c>
      <c r="AH33" s="0" t="n">
        <f aca="false">1-AE33</f>
        <v>0.660006267290929</v>
      </c>
    </row>
    <row r="34" customFormat="false" ht="15" hidden="false" customHeight="false" outlineLevel="0" collapsed="false">
      <c r="A34" s="21" t="n">
        <v>1976</v>
      </c>
      <c r="B34" s="21" t="n">
        <v>41462</v>
      </c>
      <c r="C34" s="21" t="n">
        <v>3</v>
      </c>
      <c r="D34" s="21" t="n">
        <v>10826</v>
      </c>
      <c r="E34" s="21" t="n">
        <v>7</v>
      </c>
      <c r="F34" s="21" t="n">
        <v>8</v>
      </c>
      <c r="G34" s="21" t="n">
        <v>9012</v>
      </c>
      <c r="H34" s="21" t="n">
        <v>8661</v>
      </c>
      <c r="I34" s="21" t="n">
        <v>7724</v>
      </c>
      <c r="J34" s="21" t="n">
        <v>273</v>
      </c>
      <c r="K34" s="21" t="n">
        <v>1349</v>
      </c>
      <c r="L34" s="21" t="n">
        <v>48</v>
      </c>
      <c r="M34" s="21" t="n">
        <v>1417</v>
      </c>
      <c r="N34" s="21" t="n">
        <v>80791</v>
      </c>
      <c r="O34" s="0" t="n">
        <f aca="false">+K34+L34</f>
        <v>1397</v>
      </c>
      <c r="P34" s="0" t="n">
        <f aca="false">+O34*0.7</f>
        <v>977.9</v>
      </c>
      <c r="Q34" s="0" t="n">
        <f aca="false">+$P34/3</f>
        <v>325.966666666667</v>
      </c>
      <c r="R34" s="0" t="n">
        <f aca="false">+$P34/3</f>
        <v>325.966666666667</v>
      </c>
      <c r="S34" s="0" t="n">
        <f aca="false">+$P34/3</f>
        <v>325.966666666667</v>
      </c>
      <c r="T34" s="23" t="n">
        <f aca="false">+T33</f>
        <v>4469.7837</v>
      </c>
      <c r="U34" s="23" t="n">
        <f aca="false">+U33</f>
        <v>6269.9242</v>
      </c>
      <c r="V34" s="23" t="n">
        <f aca="false">+V33</f>
        <v>1312.2408</v>
      </c>
      <c r="W34" s="0" t="n">
        <f aca="false">+Q34/T34</f>
        <v>0.0729267205181912</v>
      </c>
      <c r="X34" s="0" t="n">
        <f aca="false">+R34/U34</f>
        <v>0.0519889326041082</v>
      </c>
      <c r="Y34" s="0" t="n">
        <f aca="false">+S34/V34</f>
        <v>0.248404611917772</v>
      </c>
      <c r="Z34" s="0" t="n">
        <f aca="false">+LOG(W34+1)</f>
        <v>0.0305700612377497</v>
      </c>
      <c r="AA34" s="0" t="n">
        <f aca="false">+LOG(X34+1)</f>
        <v>0.0220111708688152</v>
      </c>
      <c r="AB34" s="0" t="n">
        <f aca="false">+LOG(Y34+1)</f>
        <v>0.0963553643883125</v>
      </c>
      <c r="AC34" s="0" t="n">
        <f aca="false">+Z34*1/MAX($Z$8:$Z$64)</f>
        <v>0.342905728337326</v>
      </c>
      <c r="AD34" s="0" t="n">
        <f aca="false">+AA34*1/MAX($AA$8:$AA$64)</f>
        <v>0.336709744236231</v>
      </c>
      <c r="AE34" s="0" t="n">
        <f aca="false">+AB34*1/MAX($AB$8:$AB$64)</f>
        <v>0.386224120913825</v>
      </c>
      <c r="AF34" s="0" t="n">
        <f aca="false">1-AC34</f>
        <v>0.657094271662674</v>
      </c>
      <c r="AG34" s="0" t="n">
        <f aca="false">1-AD34</f>
        <v>0.663290255763769</v>
      </c>
      <c r="AH34" s="0" t="n">
        <f aca="false">1-AE34</f>
        <v>0.613775879086175</v>
      </c>
    </row>
    <row r="35" customFormat="false" ht="15" hidden="false" customHeight="false" outlineLevel="0" collapsed="false">
      <c r="A35" s="21" t="n">
        <v>1977</v>
      </c>
      <c r="B35" s="21" t="n">
        <v>47862</v>
      </c>
      <c r="C35" s="21" t="n">
        <v>10</v>
      </c>
      <c r="D35" s="21" t="n">
        <v>11634</v>
      </c>
      <c r="E35" s="21" t="n">
        <v>9</v>
      </c>
      <c r="F35" s="21" t="n">
        <v>13</v>
      </c>
      <c r="G35" s="21" t="n">
        <v>10415</v>
      </c>
      <c r="H35" s="21" t="n">
        <v>10006</v>
      </c>
      <c r="I35" s="21" t="n">
        <v>8928</v>
      </c>
      <c r="J35" s="21" t="n">
        <v>213</v>
      </c>
      <c r="K35" s="21" t="n">
        <v>1205</v>
      </c>
      <c r="L35" s="21" t="n">
        <v>50</v>
      </c>
      <c r="M35" s="21" t="n">
        <v>1241</v>
      </c>
      <c r="N35" s="21" t="n">
        <v>91585</v>
      </c>
      <c r="O35" s="0" t="n">
        <f aca="false">+K35+L35</f>
        <v>1255</v>
      </c>
      <c r="P35" s="0" t="n">
        <f aca="false">+O35*0.7</f>
        <v>878.5</v>
      </c>
      <c r="Q35" s="0" t="n">
        <f aca="false">+$P35/3</f>
        <v>292.833333333333</v>
      </c>
      <c r="R35" s="0" t="n">
        <f aca="false">+$P35/3</f>
        <v>292.833333333333</v>
      </c>
      <c r="S35" s="0" t="n">
        <f aca="false">+$P35/3</f>
        <v>292.833333333333</v>
      </c>
      <c r="T35" s="23" t="n">
        <f aca="false">+T34</f>
        <v>4469.7837</v>
      </c>
      <c r="U35" s="23" t="n">
        <f aca="false">+U34</f>
        <v>6269.9242</v>
      </c>
      <c r="V35" s="23" t="n">
        <f aca="false">+V34</f>
        <v>1312.2408</v>
      </c>
      <c r="W35" s="0" t="n">
        <f aca="false">+Q35/T35</f>
        <v>0.0655139829995204</v>
      </c>
      <c r="X35" s="0" t="n">
        <f aca="false">+R35/U35</f>
        <v>0.0467044455391236</v>
      </c>
      <c r="Y35" s="0" t="n">
        <f aca="false">+S35/V35</f>
        <v>0.223155181071442</v>
      </c>
      <c r="Z35" s="0" t="n">
        <f aca="false">+LOG(W35+1)</f>
        <v>0.0275591534398829</v>
      </c>
      <c r="AA35" s="0" t="n">
        <f aca="false">+LOG(X35+1)</f>
        <v>0.0198240686972569</v>
      </c>
      <c r="AB35" s="0" t="n">
        <f aca="false">+LOG(Y35+1)</f>
        <v>0.0874815592502699</v>
      </c>
      <c r="AC35" s="0" t="n">
        <f aca="false">+Z35*1/MAX($Z$8:$Z$64)</f>
        <v>0.309132242463208</v>
      </c>
      <c r="AD35" s="0" t="n">
        <f aca="false">+AA35*1/MAX($AA$8:$AA$64)</f>
        <v>0.30325315906896</v>
      </c>
      <c r="AE35" s="0" t="n">
        <f aca="false">+AB35*1/MAX($AB$8:$AB$64)</f>
        <v>0.350654979430543</v>
      </c>
      <c r="AF35" s="0" t="n">
        <f aca="false">1-AC35</f>
        <v>0.690867757536792</v>
      </c>
      <c r="AG35" s="0" t="n">
        <f aca="false">1-AD35</f>
        <v>0.69674684093104</v>
      </c>
      <c r="AH35" s="0" t="n">
        <f aca="false">1-AE35</f>
        <v>0.649345020569457</v>
      </c>
    </row>
    <row r="36" customFormat="false" ht="15" hidden="false" customHeight="false" outlineLevel="0" collapsed="false">
      <c r="A36" s="21" t="n">
        <v>1978</v>
      </c>
      <c r="B36" s="21" t="n">
        <v>75472</v>
      </c>
      <c r="C36" s="21" t="n">
        <v>72</v>
      </c>
      <c r="D36" s="21" t="n">
        <v>17475</v>
      </c>
      <c r="E36" s="21" t="n">
        <v>4</v>
      </c>
      <c r="F36" s="21" t="n">
        <v>7</v>
      </c>
      <c r="G36" s="21" t="n">
        <v>16432</v>
      </c>
      <c r="H36" s="21" t="n">
        <v>15707</v>
      </c>
      <c r="I36" s="21" t="n">
        <v>14084</v>
      </c>
      <c r="J36" s="21" t="n">
        <v>278</v>
      </c>
      <c r="K36" s="21" t="n">
        <v>1437</v>
      </c>
      <c r="L36" s="21" t="n">
        <v>50</v>
      </c>
      <c r="M36" s="21" t="n">
        <v>1469</v>
      </c>
      <c r="N36" s="21" t="n">
        <v>142487</v>
      </c>
      <c r="O36" s="0" t="n">
        <f aca="false">+K36+L36</f>
        <v>1487</v>
      </c>
      <c r="P36" s="0" t="n">
        <f aca="false">+O36*0.7</f>
        <v>1040.9</v>
      </c>
      <c r="Q36" s="0" t="n">
        <f aca="false">+$P36/3</f>
        <v>346.966666666667</v>
      </c>
      <c r="R36" s="0" t="n">
        <f aca="false">+$P36/3</f>
        <v>346.966666666667</v>
      </c>
      <c r="S36" s="0" t="n">
        <f aca="false">+$P36/3</f>
        <v>346.966666666667</v>
      </c>
      <c r="T36" s="23" t="n">
        <f aca="false">+T35</f>
        <v>4469.7837</v>
      </c>
      <c r="U36" s="23" t="n">
        <f aca="false">+U35</f>
        <v>6269.9242</v>
      </c>
      <c r="V36" s="23" t="n">
        <f aca="false">+V35</f>
        <v>1312.2408</v>
      </c>
      <c r="W36" s="0" t="n">
        <f aca="false">+Q36/T36</f>
        <v>0.0776249344384756</v>
      </c>
      <c r="X36" s="0" t="n">
        <f aca="false">+R36/U36</f>
        <v>0.0553382553917744</v>
      </c>
      <c r="Y36" s="0" t="n">
        <f aca="false">+S36/V36</f>
        <v>0.264407772313334</v>
      </c>
      <c r="Z36" s="0" t="n">
        <f aca="false">+LOG(W36+1)</f>
        <v>0.0324676316790691</v>
      </c>
      <c r="AA36" s="0" t="n">
        <f aca="false">+LOG(X36+1)</f>
        <v>0.0233916813447375</v>
      </c>
      <c r="AB36" s="0" t="n">
        <f aca="false">+LOG(Y36+1)</f>
        <v>0.101887156783501</v>
      </c>
      <c r="AC36" s="0" t="n">
        <f aca="false">+Z36*1/MAX($Z$8:$Z$64)</f>
        <v>0.364190859864917</v>
      </c>
      <c r="AD36" s="0" t="n">
        <f aca="false">+AA36*1/MAX($AA$8:$AA$64)</f>
        <v>0.357827718015708</v>
      </c>
      <c r="AE36" s="0" t="n">
        <f aca="false">+AB36*1/MAX($AB$8:$AB$64)</f>
        <v>0.408397371655726</v>
      </c>
      <c r="AF36" s="0" t="n">
        <f aca="false">1-AC36</f>
        <v>0.635809140135083</v>
      </c>
      <c r="AG36" s="0" t="n">
        <f aca="false">1-AD36</f>
        <v>0.642172281984292</v>
      </c>
      <c r="AH36" s="0" t="n">
        <f aca="false">1-AE36</f>
        <v>0.591602628344274</v>
      </c>
    </row>
    <row r="37" customFormat="false" ht="15" hidden="false" customHeight="false" outlineLevel="0" collapsed="false">
      <c r="A37" s="21" t="n">
        <v>1979</v>
      </c>
      <c r="B37" s="21" t="n">
        <v>72589</v>
      </c>
      <c r="C37" s="21" t="n">
        <v>37</v>
      </c>
      <c r="D37" s="21" t="n">
        <v>16945</v>
      </c>
      <c r="E37" s="21" t="n">
        <v>2</v>
      </c>
      <c r="F37" s="21" t="n">
        <v>6</v>
      </c>
      <c r="G37" s="21" t="n">
        <v>15793</v>
      </c>
      <c r="H37" s="21" t="n">
        <v>14961</v>
      </c>
      <c r="I37" s="21" t="n">
        <v>13537</v>
      </c>
      <c r="J37" s="21" t="n">
        <v>373</v>
      </c>
      <c r="K37" s="21" t="n">
        <v>1437</v>
      </c>
      <c r="L37" s="21" t="n">
        <v>250</v>
      </c>
      <c r="M37" s="21" t="n">
        <v>1504</v>
      </c>
      <c r="N37" s="21" t="n">
        <v>137435</v>
      </c>
      <c r="O37" s="0" t="n">
        <f aca="false">+K37+L37</f>
        <v>1687</v>
      </c>
      <c r="P37" s="0" t="n">
        <f aca="false">+O37*0.7</f>
        <v>1180.9</v>
      </c>
      <c r="Q37" s="0" t="n">
        <f aca="false">+$P37/3</f>
        <v>393.633333333333</v>
      </c>
      <c r="R37" s="0" t="n">
        <f aca="false">+$P37/3</f>
        <v>393.633333333333</v>
      </c>
      <c r="S37" s="0" t="n">
        <f aca="false">+$P37/3</f>
        <v>393.633333333333</v>
      </c>
      <c r="T37" s="23" t="n">
        <f aca="false">+T36</f>
        <v>4469.7837</v>
      </c>
      <c r="U37" s="23" t="n">
        <f aca="false">+U36</f>
        <v>6269.9242</v>
      </c>
      <c r="V37" s="23" t="n">
        <f aca="false">+V36</f>
        <v>1312.2408</v>
      </c>
      <c r="W37" s="0" t="n">
        <f aca="false">+Q37/T37</f>
        <v>0.0880654098168852</v>
      </c>
      <c r="X37" s="0" t="n">
        <f aca="false">+R37/U37</f>
        <v>0.0627811949199216</v>
      </c>
      <c r="Y37" s="0" t="n">
        <f aca="false">+S37/V37</f>
        <v>0.299970350970137</v>
      </c>
      <c r="Z37" s="0" t="n">
        <f aca="false">+LOG(W37+1)</f>
        <v>0.0366550040649748</v>
      </c>
      <c r="AA37" s="0" t="n">
        <f aca="false">+LOG(X37+1)</f>
        <v>0.0264438613058319</v>
      </c>
      <c r="AB37" s="0" t="n">
        <f aca="false">+LOG(Y37+1)</f>
        <v>0.113933447263067</v>
      </c>
      <c r="AC37" s="0" t="n">
        <f aca="false">+Z37*1/MAX($Z$8:$Z$64)</f>
        <v>0.411160801031915</v>
      </c>
      <c r="AD37" s="0" t="n">
        <f aca="false">+AA37*1/MAX($AA$8:$AA$64)</f>
        <v>0.404517589271902</v>
      </c>
      <c r="AE37" s="0" t="n">
        <f aca="false">+AB37*1/MAX($AB$8:$AB$64)</f>
        <v>0.456682882071037</v>
      </c>
      <c r="AF37" s="0" t="n">
        <f aca="false">1-AC37</f>
        <v>0.588839198968085</v>
      </c>
      <c r="AG37" s="0" t="n">
        <f aca="false">1-AD37</f>
        <v>0.595482410728098</v>
      </c>
      <c r="AH37" s="0" t="n">
        <f aca="false">1-AE37</f>
        <v>0.543317117928963</v>
      </c>
    </row>
    <row r="38" customFormat="false" ht="15" hidden="false" customHeight="false" outlineLevel="0" collapsed="false">
      <c r="A38" s="21" t="n">
        <v>1980</v>
      </c>
      <c r="B38" s="21" t="n">
        <v>78243</v>
      </c>
      <c r="C38" s="21" t="n">
        <v>333</v>
      </c>
      <c r="D38" s="21" t="n">
        <v>18140</v>
      </c>
      <c r="E38" s="21" t="n">
        <v>5</v>
      </c>
      <c r="F38" s="21" t="n">
        <v>6</v>
      </c>
      <c r="G38" s="21" t="n">
        <v>17047</v>
      </c>
      <c r="H38" s="21" t="n">
        <v>16096</v>
      </c>
      <c r="I38" s="21" t="n">
        <v>14612</v>
      </c>
      <c r="J38" s="21" t="n">
        <v>168</v>
      </c>
      <c r="K38" s="21" t="n">
        <v>1450</v>
      </c>
      <c r="L38" s="21" t="n">
        <v>250</v>
      </c>
      <c r="M38" s="21" t="n">
        <v>1449</v>
      </c>
      <c r="N38" s="21" t="n">
        <v>147800</v>
      </c>
      <c r="O38" s="0" t="n">
        <f aca="false">+K38+L38</f>
        <v>1700</v>
      </c>
      <c r="P38" s="0" t="n">
        <f aca="false">+O38*0.7</f>
        <v>1190</v>
      </c>
      <c r="Q38" s="0" t="n">
        <f aca="false">+$P38/3</f>
        <v>396.666666666667</v>
      </c>
      <c r="R38" s="0" t="n">
        <f aca="false">+$P38/3</f>
        <v>396.666666666667</v>
      </c>
      <c r="S38" s="0" t="n">
        <f aca="false">+$P38/3</f>
        <v>396.666666666667</v>
      </c>
      <c r="T38" s="23" t="n">
        <f aca="false">+T37</f>
        <v>4469.7837</v>
      </c>
      <c r="U38" s="23" t="n">
        <f aca="false">+U37</f>
        <v>6269.9242</v>
      </c>
      <c r="V38" s="23" t="n">
        <f aca="false">+V37</f>
        <v>1312.2408</v>
      </c>
      <c r="W38" s="0" t="n">
        <f aca="false">+Q38/T38</f>
        <v>0.0887440407164818</v>
      </c>
      <c r="X38" s="0" t="n">
        <f aca="false">+R38/U38</f>
        <v>0.0632649859892511</v>
      </c>
      <c r="Y38" s="0" t="n">
        <f aca="false">+S38/V38</f>
        <v>0.302281918582829</v>
      </c>
      <c r="Z38" s="0" t="n">
        <f aca="false">+LOG(W38+1)</f>
        <v>0.0369257908942216</v>
      </c>
      <c r="AA38" s="0" t="n">
        <f aca="false">+LOG(X38+1)</f>
        <v>0.0266415125114521</v>
      </c>
      <c r="AB38" s="0" t="n">
        <f aca="false">+LOG(Y38+1)</f>
        <v>0.114705010677216</v>
      </c>
      <c r="AC38" s="0" t="n">
        <f aca="false">+Z38*1/MAX($Z$8:$Z$64)</f>
        <v>0.414198228866451</v>
      </c>
      <c r="AD38" s="0" t="n">
        <f aca="false">+AA38*1/MAX($AA$8:$AA$64)</f>
        <v>0.407541103436096</v>
      </c>
      <c r="AE38" s="0" t="n">
        <f aca="false">+AB38*1/MAX($AB$8:$AB$64)</f>
        <v>0.45977556303645</v>
      </c>
      <c r="AF38" s="0" t="n">
        <f aca="false">1-AC38</f>
        <v>0.585801771133549</v>
      </c>
      <c r="AG38" s="0" t="n">
        <f aca="false">1-AD38</f>
        <v>0.592458896563904</v>
      </c>
      <c r="AH38" s="0" t="n">
        <f aca="false">1-AE38</f>
        <v>0.54022443696355</v>
      </c>
    </row>
    <row r="39" customFormat="false" ht="15" hidden="false" customHeight="false" outlineLevel="0" collapsed="false">
      <c r="A39" s="21" t="n">
        <v>1981</v>
      </c>
      <c r="B39" s="21" t="n">
        <v>166245</v>
      </c>
      <c r="C39" s="21" t="n">
        <v>49518</v>
      </c>
      <c r="D39" s="21" t="n">
        <v>13577</v>
      </c>
      <c r="E39" s="21" t="n">
        <v>3657</v>
      </c>
      <c r="F39" s="21" t="n">
        <v>3220</v>
      </c>
      <c r="G39" s="21" t="n">
        <v>3940</v>
      </c>
      <c r="H39" s="21" t="n">
        <v>4304</v>
      </c>
      <c r="I39" s="21" t="n">
        <v>3377</v>
      </c>
      <c r="J39" s="21" t="n">
        <v>211</v>
      </c>
      <c r="K39" s="21" t="n">
        <v>1380</v>
      </c>
      <c r="L39" s="21" t="n">
        <v>193</v>
      </c>
      <c r="M39" s="21" t="n">
        <v>1440</v>
      </c>
      <c r="N39" s="21" t="n">
        <v>251064</v>
      </c>
      <c r="O39" s="0" t="n">
        <f aca="false">+K39+L39</f>
        <v>1573</v>
      </c>
      <c r="P39" s="0" t="n">
        <f aca="false">+O39*0.7</f>
        <v>1101.1</v>
      </c>
      <c r="Q39" s="0" t="n">
        <f aca="false">+$P39/3</f>
        <v>367.033333333333</v>
      </c>
      <c r="R39" s="0" t="n">
        <f aca="false">+$P39/3</f>
        <v>367.033333333333</v>
      </c>
      <c r="S39" s="0" t="n">
        <f aca="false">+$P39/3</f>
        <v>367.033333333333</v>
      </c>
      <c r="T39" s="23" t="n">
        <f aca="false">+T38</f>
        <v>4469.7837</v>
      </c>
      <c r="U39" s="23" t="n">
        <f aca="false">+U38</f>
        <v>6269.9242</v>
      </c>
      <c r="V39" s="23" t="n">
        <f aca="false">+V38</f>
        <v>1312.2408</v>
      </c>
      <c r="W39" s="0" t="n">
        <f aca="false">+Q39/T39</f>
        <v>0.0821143388511917</v>
      </c>
      <c r="X39" s="0" t="n">
        <f aca="false">+R39/U39</f>
        <v>0.0585387193888777</v>
      </c>
      <c r="Y39" s="0" t="n">
        <f aca="false">+S39/V39</f>
        <v>0.279699681135759</v>
      </c>
      <c r="Z39" s="0" t="n">
        <f aca="false">+LOG(W39+1)</f>
        <v>0.0342731518136388</v>
      </c>
      <c r="AA39" s="0" t="n">
        <f aca="false">+LOG(X39+1)</f>
        <v>0.0247067483350118</v>
      </c>
      <c r="AB39" s="0" t="n">
        <f aca="false">+LOG(Y39+1)</f>
        <v>0.107108061734912</v>
      </c>
      <c r="AC39" s="0" t="n">
        <f aca="false">+Z39*1/MAX($Z$8:$Z$64)</f>
        <v>0.38444345903236</v>
      </c>
      <c r="AD39" s="0" t="n">
        <f aca="false">+AA39*1/MAX($AA$8:$AA$64)</f>
        <v>0.377944588335229</v>
      </c>
      <c r="AE39" s="0" t="n">
        <f aca="false">+AB39*1/MAX($AB$8:$AB$64)</f>
        <v>0.42932448285534</v>
      </c>
      <c r="AF39" s="0" t="n">
        <f aca="false">1-AC39</f>
        <v>0.61555654096764</v>
      </c>
      <c r="AG39" s="0" t="n">
        <f aca="false">1-AD39</f>
        <v>0.622055411664771</v>
      </c>
      <c r="AH39" s="0" t="n">
        <f aca="false">1-AE39</f>
        <v>0.57067551714466</v>
      </c>
    </row>
    <row r="40" customFormat="false" ht="15" hidden="false" customHeight="false" outlineLevel="0" collapsed="false">
      <c r="A40" s="21" t="n">
        <v>1982</v>
      </c>
      <c r="B40" s="21" t="n">
        <v>112008</v>
      </c>
      <c r="C40" s="21" t="n">
        <v>61322</v>
      </c>
      <c r="D40" s="21" t="n">
        <v>20383</v>
      </c>
      <c r="E40" s="21" t="n">
        <v>9230</v>
      </c>
      <c r="F40" s="21" t="n">
        <v>8124</v>
      </c>
      <c r="G40" s="21" t="n">
        <v>7694</v>
      </c>
      <c r="H40" s="21" t="n">
        <v>7801</v>
      </c>
      <c r="I40" s="21" t="n">
        <v>6595</v>
      </c>
      <c r="J40" s="21" t="n">
        <v>217</v>
      </c>
      <c r="K40" s="21" t="n">
        <v>1577</v>
      </c>
      <c r="L40" s="21" t="n">
        <v>167</v>
      </c>
      <c r="M40" s="21" t="n">
        <v>1613</v>
      </c>
      <c r="N40" s="21" t="n">
        <v>236731</v>
      </c>
      <c r="O40" s="0" t="n">
        <f aca="false">+K40+L40</f>
        <v>1744</v>
      </c>
      <c r="P40" s="0" t="n">
        <f aca="false">+O40*0.7</f>
        <v>1220.8</v>
      </c>
      <c r="Q40" s="0" t="n">
        <f aca="false">+$P40/3</f>
        <v>406.933333333333</v>
      </c>
      <c r="R40" s="0" t="n">
        <f aca="false">+$P40/3</f>
        <v>406.933333333333</v>
      </c>
      <c r="S40" s="0" t="n">
        <f aca="false">+$P40/3</f>
        <v>406.933333333333</v>
      </c>
      <c r="T40" s="23" t="n">
        <f aca="false">+T39</f>
        <v>4469.7837</v>
      </c>
      <c r="U40" s="23" t="n">
        <f aca="false">+U39</f>
        <v>6269.9242</v>
      </c>
      <c r="V40" s="23" t="n">
        <f aca="false">+V39</f>
        <v>1312.2408</v>
      </c>
      <c r="W40" s="0" t="n">
        <f aca="false">+Q40/T40</f>
        <v>0.0910409452997319</v>
      </c>
      <c r="X40" s="0" t="n">
        <f aca="false">+R40/U40</f>
        <v>0.0649024326854435</v>
      </c>
      <c r="Y40" s="0" t="n">
        <f aca="false">+S40/V40</f>
        <v>0.310105685887326</v>
      </c>
      <c r="Z40" s="0" t="n">
        <f aca="false">+LOG(W40+1)</f>
        <v>0.0378410493821604</v>
      </c>
      <c r="AA40" s="0" t="n">
        <f aca="false">+LOG(X40+1)</f>
        <v>0.0273098191480989</v>
      </c>
      <c r="AB40" s="0" t="n">
        <f aca="false">+LOG(Y40+1)</f>
        <v>0.117306331492641</v>
      </c>
      <c r="AC40" s="0" t="n">
        <f aca="false">+Z40*1/MAX($Z$8:$Z$64)</f>
        <v>0.424464723787175</v>
      </c>
      <c r="AD40" s="0" t="n">
        <f aca="false">+AA40*1/MAX($AA$8:$AA$64)</f>
        <v>0.417764337721898</v>
      </c>
      <c r="AE40" s="0" t="n">
        <f aca="false">+AB40*1/MAX($AB$8:$AB$64)</f>
        <v>0.470202515926209</v>
      </c>
      <c r="AF40" s="0" t="n">
        <f aca="false">1-AC40</f>
        <v>0.575535276212825</v>
      </c>
      <c r="AG40" s="0" t="n">
        <f aca="false">1-AD40</f>
        <v>0.582235662278102</v>
      </c>
      <c r="AH40" s="0" t="n">
        <f aca="false">1-AE40</f>
        <v>0.529797484073791</v>
      </c>
    </row>
    <row r="41" customFormat="false" ht="15" hidden="false" customHeight="false" outlineLevel="0" collapsed="false">
      <c r="A41" s="21" t="n">
        <v>1983</v>
      </c>
      <c r="B41" s="21" t="n">
        <v>71377</v>
      </c>
      <c r="C41" s="21" t="n">
        <v>25445</v>
      </c>
      <c r="D41" s="21" t="n">
        <v>12143</v>
      </c>
      <c r="E41" s="21" t="n">
        <v>5907</v>
      </c>
      <c r="F41" s="21" t="n">
        <v>5182</v>
      </c>
      <c r="G41" s="21" t="n">
        <v>2885</v>
      </c>
      <c r="H41" s="21" t="n">
        <v>3451</v>
      </c>
      <c r="I41" s="21" t="n">
        <v>2489</v>
      </c>
      <c r="J41" s="21" t="n">
        <v>210</v>
      </c>
      <c r="K41" s="21" t="n">
        <v>1524</v>
      </c>
      <c r="L41" s="21" t="n">
        <v>170</v>
      </c>
      <c r="M41" s="21" t="n">
        <v>1575</v>
      </c>
      <c r="N41" s="21" t="n">
        <v>132357</v>
      </c>
      <c r="O41" s="0" t="n">
        <f aca="false">+K41+L41</f>
        <v>1694</v>
      </c>
      <c r="P41" s="0" t="n">
        <f aca="false">+O41*0.7</f>
        <v>1185.8</v>
      </c>
      <c r="Q41" s="0" t="n">
        <f aca="false">+$P41/3</f>
        <v>395.266666666667</v>
      </c>
      <c r="R41" s="0" t="n">
        <f aca="false">+$P41/3</f>
        <v>395.266666666667</v>
      </c>
      <c r="S41" s="0" t="n">
        <f aca="false">+$P41/3</f>
        <v>395.266666666667</v>
      </c>
      <c r="T41" s="23" t="n">
        <f aca="false">+T40</f>
        <v>4469.7837</v>
      </c>
      <c r="U41" s="23" t="n">
        <f aca="false">+U40</f>
        <v>6269.9242</v>
      </c>
      <c r="V41" s="23" t="n">
        <f aca="false">+V40</f>
        <v>1312.2408</v>
      </c>
      <c r="W41" s="0" t="n">
        <f aca="false">+Q41/T41</f>
        <v>0.0884308264551295</v>
      </c>
      <c r="X41" s="0" t="n">
        <f aca="false">+R41/U41</f>
        <v>0.0630416978034067</v>
      </c>
      <c r="Y41" s="0" t="n">
        <f aca="false">+S41/V41</f>
        <v>0.301215041223125</v>
      </c>
      <c r="Z41" s="0" t="n">
        <f aca="false">+LOG(W41+1)</f>
        <v>0.0368008333372074</v>
      </c>
      <c r="AA41" s="0" t="n">
        <f aca="false">+LOG(X41+1)</f>
        <v>0.0265503000555237</v>
      </c>
      <c r="AB41" s="0" t="n">
        <f aca="false">+LOG(Y41+1)</f>
        <v>0.11434907480844</v>
      </c>
      <c r="AC41" s="0" t="n">
        <f aca="false">+Z41*1/MAX($Z$8:$Z$64)</f>
        <v>0.412796574425331</v>
      </c>
      <c r="AD41" s="0" t="n">
        <f aca="false">+AA41*1/MAX($AA$8:$AA$64)</f>
        <v>0.406145806344003</v>
      </c>
      <c r="AE41" s="0" t="n">
        <f aca="false">+AB41*1/MAX($AB$8:$AB$64)</f>
        <v>0.458348854529949</v>
      </c>
      <c r="AF41" s="0" t="n">
        <f aca="false">1-AC41</f>
        <v>0.587203425574669</v>
      </c>
      <c r="AG41" s="0" t="n">
        <f aca="false">1-AD41</f>
        <v>0.593854193655997</v>
      </c>
      <c r="AH41" s="0" t="n">
        <f aca="false">1-AE41</f>
        <v>0.541651145470051</v>
      </c>
    </row>
    <row r="42" customFormat="false" ht="15" hidden="false" customHeight="false" outlineLevel="0" collapsed="false">
      <c r="A42" s="21" t="n">
        <v>1984</v>
      </c>
      <c r="B42" s="21" t="n">
        <v>185683</v>
      </c>
      <c r="C42" s="21" t="n">
        <v>118537</v>
      </c>
      <c r="D42" s="21" t="n">
        <v>24653</v>
      </c>
      <c r="E42" s="21" t="n">
        <v>13048</v>
      </c>
      <c r="F42" s="21" t="n">
        <v>11477</v>
      </c>
      <c r="G42" s="21" t="n">
        <v>8719</v>
      </c>
      <c r="H42" s="21" t="n">
        <v>8897</v>
      </c>
      <c r="I42" s="21" t="n">
        <v>7480</v>
      </c>
      <c r="J42" s="21" t="n">
        <v>297</v>
      </c>
      <c r="K42" s="21" t="n">
        <v>1629</v>
      </c>
      <c r="L42" s="21" t="n">
        <v>296</v>
      </c>
      <c r="M42" s="21" t="n">
        <v>1726</v>
      </c>
      <c r="N42" s="21" t="n">
        <v>382441</v>
      </c>
      <c r="O42" s="0" t="n">
        <f aca="false">+K42+L42</f>
        <v>1925</v>
      </c>
      <c r="P42" s="0" t="n">
        <f aca="false">+O42*0.7</f>
        <v>1347.5</v>
      </c>
      <c r="Q42" s="0" t="n">
        <f aca="false">+$P42/3</f>
        <v>449.166666666667</v>
      </c>
      <c r="R42" s="0" t="n">
        <f aca="false">+$P42/3</f>
        <v>449.166666666667</v>
      </c>
      <c r="S42" s="0" t="n">
        <f aca="false">+$P42/3</f>
        <v>449.166666666667</v>
      </c>
      <c r="T42" s="23" t="n">
        <f aca="false">+T41</f>
        <v>4469.7837</v>
      </c>
      <c r="U42" s="23" t="n">
        <f aca="false">+U41</f>
        <v>6269.9242</v>
      </c>
      <c r="V42" s="23" t="n">
        <f aca="false">+V41</f>
        <v>1312.2408</v>
      </c>
      <c r="W42" s="0" t="n">
        <f aca="false">+Q42/T42</f>
        <v>0.100489575517193</v>
      </c>
      <c r="X42" s="0" t="n">
        <f aca="false">+R42/U42</f>
        <v>0.0716382929584167</v>
      </c>
      <c r="Y42" s="0" t="n">
        <f aca="false">+S42/V42</f>
        <v>0.342289819571733</v>
      </c>
      <c r="Z42" s="0" t="n">
        <f aca="false">+LOG(W42+1)</f>
        <v>0.0415859330167612</v>
      </c>
      <c r="AA42" s="0" t="n">
        <f aca="false">+LOG(X42+1)</f>
        <v>0.0300482239016475</v>
      </c>
      <c r="AB42" s="0" t="n">
        <f aca="false">+LOG(Y42+1)</f>
        <v>0.127846296348268</v>
      </c>
      <c r="AC42" s="0" t="n">
        <f aca="false">+Z42*1/MAX($Z$8:$Z$64)</f>
        <v>0.466471249069354</v>
      </c>
      <c r="AD42" s="0" t="n">
        <f aca="false">+AA42*1/MAX($AA$8:$AA$64)</f>
        <v>0.45965432029838</v>
      </c>
      <c r="AE42" s="0" t="n">
        <f aca="false">+AB42*1/MAX($AB$8:$AB$64)</f>
        <v>0.512450175791018</v>
      </c>
      <c r="AF42" s="0" t="n">
        <f aca="false">1-AC42</f>
        <v>0.533528750930646</v>
      </c>
      <c r="AG42" s="0" t="n">
        <f aca="false">1-AD42</f>
        <v>0.54034567970162</v>
      </c>
      <c r="AH42" s="0" t="n">
        <f aca="false">1-AE42</f>
        <v>0.487549824208982</v>
      </c>
    </row>
    <row r="43" customFormat="false" ht="15" hidden="false" customHeight="false" outlineLevel="0" collapsed="false">
      <c r="A43" s="21" t="n">
        <v>1985</v>
      </c>
      <c r="B43" s="21" t="n">
        <v>226796</v>
      </c>
      <c r="C43" s="21" t="n">
        <v>205600</v>
      </c>
      <c r="D43" s="21" t="n">
        <v>22324</v>
      </c>
      <c r="E43" s="21" t="n">
        <v>7380</v>
      </c>
      <c r="F43" s="21" t="n">
        <v>6494</v>
      </c>
      <c r="G43" s="21" t="n">
        <v>3415</v>
      </c>
      <c r="H43" s="21" t="n">
        <v>4166</v>
      </c>
      <c r="I43" s="21" t="n">
        <v>2927</v>
      </c>
      <c r="J43" s="21" t="n">
        <v>357</v>
      </c>
      <c r="K43" s="21" t="n">
        <v>1702</v>
      </c>
      <c r="L43" s="21" t="n">
        <v>343</v>
      </c>
      <c r="M43" s="21" t="n">
        <v>1824</v>
      </c>
      <c r="N43" s="21" t="n">
        <v>483328</v>
      </c>
      <c r="O43" s="0" t="n">
        <f aca="false">+K43+L43</f>
        <v>2045</v>
      </c>
      <c r="P43" s="0" t="n">
        <f aca="false">+O43*0.7</f>
        <v>1431.5</v>
      </c>
      <c r="Q43" s="0" t="n">
        <f aca="false">+$P43/3</f>
        <v>477.166666666667</v>
      </c>
      <c r="R43" s="0" t="n">
        <f aca="false">+$P43/3</f>
        <v>477.166666666667</v>
      </c>
      <c r="S43" s="0" t="n">
        <f aca="false">+$P43/3</f>
        <v>477.166666666667</v>
      </c>
      <c r="T43" s="23" t="n">
        <f aca="false">+T42</f>
        <v>4469.7837</v>
      </c>
      <c r="U43" s="23" t="n">
        <f aca="false">+U42</f>
        <v>6269.9242</v>
      </c>
      <c r="V43" s="23" t="n">
        <f aca="false">+V42</f>
        <v>1312.2408</v>
      </c>
      <c r="W43" s="0" t="n">
        <f aca="false">+Q43/T43</f>
        <v>0.106753860744238</v>
      </c>
      <c r="X43" s="0" t="n">
        <f aca="false">+R43/U43</f>
        <v>0.0761040566753051</v>
      </c>
      <c r="Y43" s="0" t="n">
        <f aca="false">+S43/V43</f>
        <v>0.363627366765815</v>
      </c>
      <c r="Z43" s="0" t="n">
        <f aca="false">+LOG(W43+1)</f>
        <v>0.0440510456244517</v>
      </c>
      <c r="AA43" s="0" t="n">
        <f aca="false">+LOG(X43+1)</f>
        <v>0.0318542685932678</v>
      </c>
      <c r="AB43" s="0" t="n">
        <f aca="false">+LOG(Y43+1)</f>
        <v>0.134695708541099</v>
      </c>
      <c r="AC43" s="0" t="n">
        <f aca="false">+Z43*1/MAX($Z$8:$Z$64)</f>
        <v>0.49412252616689</v>
      </c>
      <c r="AD43" s="0" t="n">
        <f aca="false">+AA43*1/MAX($AA$8:$AA$64)</f>
        <v>0.487281784998871</v>
      </c>
      <c r="AE43" s="0" t="n">
        <f aca="false">+AB43*1/MAX($AB$8:$AB$64)</f>
        <v>0.539904881813316</v>
      </c>
      <c r="AF43" s="0" t="n">
        <f aca="false">1-AC43</f>
        <v>0.50587747383311</v>
      </c>
      <c r="AG43" s="0" t="n">
        <f aca="false">1-AD43</f>
        <v>0.512718215001129</v>
      </c>
      <c r="AH43" s="0" t="n">
        <f aca="false">1-AE43</f>
        <v>0.460095118186684</v>
      </c>
    </row>
    <row r="44" customFormat="false" ht="15" hidden="false" customHeight="false" outlineLevel="0" collapsed="false">
      <c r="A44" s="21" t="n">
        <v>1986</v>
      </c>
      <c r="B44" s="21" t="n">
        <v>228263</v>
      </c>
      <c r="C44" s="21" t="n">
        <v>186164</v>
      </c>
      <c r="D44" s="21" t="n">
        <v>18113</v>
      </c>
      <c r="E44" s="21" t="n">
        <v>7234</v>
      </c>
      <c r="F44" s="21" t="n">
        <v>6367</v>
      </c>
      <c r="G44" s="21" t="n">
        <v>3228</v>
      </c>
      <c r="H44" s="21" t="n">
        <v>3710</v>
      </c>
      <c r="I44" s="21" t="n">
        <v>2766</v>
      </c>
      <c r="J44" s="21" t="n">
        <v>533</v>
      </c>
      <c r="K44" s="21" t="n">
        <v>1154</v>
      </c>
      <c r="L44" s="21" t="n">
        <v>319</v>
      </c>
      <c r="M44" s="21" t="n">
        <v>1162</v>
      </c>
      <c r="N44" s="21" t="n">
        <v>459014</v>
      </c>
      <c r="O44" s="0" t="n">
        <f aca="false">+K44+L44</f>
        <v>1473</v>
      </c>
      <c r="P44" s="0" t="n">
        <f aca="false">+O44*0.7</f>
        <v>1031.1</v>
      </c>
      <c r="Q44" s="0" t="n">
        <f aca="false">+$P44/3</f>
        <v>343.7</v>
      </c>
      <c r="R44" s="0" t="n">
        <f aca="false">+$P44/3</f>
        <v>343.7</v>
      </c>
      <c r="S44" s="0" t="n">
        <f aca="false">+$P44/3</f>
        <v>343.7</v>
      </c>
      <c r="T44" s="23" t="n">
        <f aca="false">+T43</f>
        <v>4469.7837</v>
      </c>
      <c r="U44" s="23" t="n">
        <f aca="false">+U43</f>
        <v>6269.9242</v>
      </c>
      <c r="V44" s="23" t="n">
        <f aca="false">+V43</f>
        <v>1312.2408</v>
      </c>
      <c r="W44" s="0" t="n">
        <f aca="false">+Q44/T44</f>
        <v>0.0768941011619869</v>
      </c>
      <c r="X44" s="0" t="n">
        <f aca="false">+R44/U44</f>
        <v>0.0548172496248041</v>
      </c>
      <c r="Y44" s="0" t="n">
        <f aca="false">+S44/V44</f>
        <v>0.261918391807357</v>
      </c>
      <c r="Z44" s="0" t="n">
        <f aca="false">+LOG(W44+1)</f>
        <v>0.0321729980591295</v>
      </c>
      <c r="AA44" s="0" t="n">
        <f aca="false">+LOG(X44+1)</f>
        <v>0.0231772232787846</v>
      </c>
      <c r="AB44" s="0" t="n">
        <f aca="false">+LOG(Y44+1)</f>
        <v>0.101031270016092</v>
      </c>
      <c r="AC44" s="0" t="n">
        <f aca="false">+Z44*1/MAX($Z$8:$Z$64)</f>
        <v>0.360885941524966</v>
      </c>
      <c r="AD44" s="0" t="n">
        <f aca="false">+AA44*1/MAX($AA$8:$AA$64)</f>
        <v>0.354547105595462</v>
      </c>
      <c r="AE44" s="0" t="n">
        <f aca="false">+AB44*1/MAX($AB$8:$AB$64)</f>
        <v>0.404966694843463</v>
      </c>
      <c r="AF44" s="0" t="n">
        <f aca="false">1-AC44</f>
        <v>0.639114058475034</v>
      </c>
      <c r="AG44" s="0" t="n">
        <f aca="false">1-AD44</f>
        <v>0.645452894404538</v>
      </c>
      <c r="AH44" s="0" t="n">
        <f aca="false">1-AE44</f>
        <v>0.595033305156538</v>
      </c>
    </row>
    <row r="45" customFormat="false" ht="15" hidden="false" customHeight="false" outlineLevel="0" collapsed="false">
      <c r="A45" s="21" t="n">
        <v>1987</v>
      </c>
      <c r="B45" s="21" t="n">
        <v>163080</v>
      </c>
      <c r="C45" s="21" t="n">
        <v>82020</v>
      </c>
      <c r="D45" s="21" t="n">
        <v>16787</v>
      </c>
      <c r="E45" s="21" t="n">
        <v>7414</v>
      </c>
      <c r="F45" s="21" t="n">
        <v>6525</v>
      </c>
      <c r="G45" s="21" t="n">
        <v>3507</v>
      </c>
      <c r="H45" s="21" t="n">
        <v>3263</v>
      </c>
      <c r="I45" s="21" t="n">
        <v>3006</v>
      </c>
      <c r="J45" s="21" t="n">
        <v>538</v>
      </c>
      <c r="K45" s="21" t="n">
        <v>518</v>
      </c>
      <c r="L45" s="21" t="n">
        <v>239</v>
      </c>
      <c r="M45" s="21" t="n">
        <v>492</v>
      </c>
      <c r="N45" s="21" t="n">
        <v>287389</v>
      </c>
      <c r="O45" s="0" t="n">
        <f aca="false">+K45+L45</f>
        <v>757</v>
      </c>
      <c r="P45" s="0" t="n">
        <f aca="false">+O45*0.7</f>
        <v>529.9</v>
      </c>
      <c r="Q45" s="0" t="n">
        <f aca="false">+$P45/3</f>
        <v>176.633333333333</v>
      </c>
      <c r="R45" s="0" t="n">
        <f aca="false">+$P45/3</f>
        <v>176.633333333333</v>
      </c>
      <c r="S45" s="0" t="n">
        <f aca="false">+$P45/3</f>
        <v>176.633333333333</v>
      </c>
      <c r="T45" s="23" t="n">
        <f aca="false">+T44</f>
        <v>4469.7837</v>
      </c>
      <c r="U45" s="23" t="n">
        <f aca="false">+U44</f>
        <v>6269.9242</v>
      </c>
      <c r="V45" s="23" t="n">
        <f aca="false">+V44</f>
        <v>1312.2408</v>
      </c>
      <c r="W45" s="0" t="n">
        <f aca="false">+Q45/T45</f>
        <v>0.0395171993072804</v>
      </c>
      <c r="X45" s="0" t="n">
        <f aca="false">+R45/U45</f>
        <v>0.0281715261140371</v>
      </c>
      <c r="Y45" s="0" t="n">
        <f aca="false">+S45/V45</f>
        <v>0.134604360216001</v>
      </c>
      <c r="Z45" s="0" t="n">
        <f aca="false">+LOG(W45+1)</f>
        <v>0.0168316793360309</v>
      </c>
      <c r="AA45" s="0" t="n">
        <f aca="false">+LOG(X45+1)</f>
        <v>0.0120655724713172</v>
      </c>
      <c r="AB45" s="0" t="n">
        <f aca="false">+LOG(Y45+1)</f>
        <v>0.0548444481993431</v>
      </c>
      <c r="AC45" s="0" t="n">
        <f aca="false">+Z45*1/MAX($Z$8:$Z$64)</f>
        <v>0.188801691202856</v>
      </c>
      <c r="AD45" s="0" t="n">
        <f aca="false">+AA45*1/MAX($AA$8:$AA$64)</f>
        <v>0.184569728030084</v>
      </c>
      <c r="AE45" s="0" t="n">
        <f aca="false">+AB45*1/MAX($AB$8:$AB$64)</f>
        <v>0.219834660241962</v>
      </c>
      <c r="AF45" s="0" t="n">
        <f aca="false">1-AC45</f>
        <v>0.811198308797144</v>
      </c>
      <c r="AG45" s="0" t="n">
        <f aca="false">1-AD45</f>
        <v>0.815430271969916</v>
      </c>
      <c r="AH45" s="0" t="n">
        <f aca="false">1-AE45</f>
        <v>0.780165339758038</v>
      </c>
    </row>
    <row r="46" customFormat="false" ht="15" hidden="false" customHeight="false" outlineLevel="0" collapsed="false">
      <c r="A46" s="21" t="n">
        <v>1988</v>
      </c>
      <c r="B46" s="21" t="n">
        <v>176305</v>
      </c>
      <c r="C46" s="21" t="n">
        <v>117268</v>
      </c>
      <c r="D46" s="21" t="n">
        <v>20597</v>
      </c>
      <c r="E46" s="21" t="n">
        <v>7813</v>
      </c>
      <c r="F46" s="21" t="n">
        <v>7005</v>
      </c>
      <c r="G46" s="21" t="n">
        <v>5413</v>
      </c>
      <c r="H46" s="21" t="n">
        <v>5125</v>
      </c>
      <c r="I46" s="21" t="n">
        <v>4640</v>
      </c>
      <c r="J46" s="21" t="n">
        <v>953</v>
      </c>
      <c r="K46" s="21" t="n">
        <v>603</v>
      </c>
      <c r="L46" s="21" t="n">
        <v>204</v>
      </c>
      <c r="M46" s="21" t="n">
        <v>574</v>
      </c>
      <c r="N46" s="21" t="n">
        <v>346500</v>
      </c>
      <c r="O46" s="0" t="n">
        <f aca="false">+K46+L46</f>
        <v>807</v>
      </c>
      <c r="P46" s="0" t="n">
        <f aca="false">+O46*0.7</f>
        <v>564.9</v>
      </c>
      <c r="Q46" s="0" t="n">
        <f aca="false">+$P46/3</f>
        <v>188.3</v>
      </c>
      <c r="R46" s="0" t="n">
        <f aca="false">+$P46/3</f>
        <v>188.3</v>
      </c>
      <c r="S46" s="0" t="n">
        <f aca="false">+$P46/3</f>
        <v>188.3</v>
      </c>
      <c r="T46" s="23" t="n">
        <f aca="false">+T45</f>
        <v>4469.7837</v>
      </c>
      <c r="U46" s="23" t="n">
        <f aca="false">+U45</f>
        <v>6269.9242</v>
      </c>
      <c r="V46" s="23" t="n">
        <f aca="false">+V45</f>
        <v>1312.2408</v>
      </c>
      <c r="W46" s="0" t="n">
        <f aca="false">+Q46/T46</f>
        <v>0.0421273181518828</v>
      </c>
      <c r="X46" s="0" t="n">
        <f aca="false">+R46/U46</f>
        <v>0.0300322609960739</v>
      </c>
      <c r="Y46" s="0" t="n">
        <f aca="false">+S46/V46</f>
        <v>0.143495004880202</v>
      </c>
      <c r="Z46" s="0" t="n">
        <f aca="false">+LOG(W46+1)</f>
        <v>0.0179207805690957</v>
      </c>
      <c r="AA46" s="0" t="n">
        <f aca="false">+LOG(X46+1)</f>
        <v>0.0128508271839703</v>
      </c>
      <c r="AB46" s="0" t="n">
        <f aca="false">+LOG(Y46+1)</f>
        <v>0.0582342718219077</v>
      </c>
      <c r="AC46" s="0" t="n">
        <f aca="false">+Z46*1/MAX($Z$8:$Z$64)</f>
        <v>0.201018187880854</v>
      </c>
      <c r="AD46" s="0" t="n">
        <f aca="false">+AA46*1/MAX($AA$8:$AA$64)</f>
        <v>0.196581942874698</v>
      </c>
      <c r="AE46" s="0" t="n">
        <f aca="false">+AB46*1/MAX($AB$8:$AB$64)</f>
        <v>0.233422192778311</v>
      </c>
      <c r="AF46" s="0" t="n">
        <f aca="false">1-AC46</f>
        <v>0.798981812119146</v>
      </c>
      <c r="AG46" s="0" t="n">
        <f aca="false">1-AD46</f>
        <v>0.803418057125302</v>
      </c>
      <c r="AH46" s="0" t="n">
        <f aca="false">1-AE46</f>
        <v>0.766577807221689</v>
      </c>
    </row>
    <row r="47" customFormat="false" ht="15" hidden="false" customHeight="false" outlineLevel="0" collapsed="false">
      <c r="A47" s="21" t="n">
        <v>1989</v>
      </c>
      <c r="B47" s="21" t="n">
        <v>135867</v>
      </c>
      <c r="C47" s="21" t="n">
        <v>86337</v>
      </c>
      <c r="D47" s="21" t="n">
        <v>24913</v>
      </c>
      <c r="E47" s="21" t="n">
        <v>18408</v>
      </c>
      <c r="F47" s="21" t="n">
        <v>16198</v>
      </c>
      <c r="G47" s="21" t="n">
        <v>4593</v>
      </c>
      <c r="H47" s="21" t="n">
        <v>4173</v>
      </c>
      <c r="I47" s="21" t="n">
        <v>3747</v>
      </c>
      <c r="J47" s="21" t="n">
        <v>949</v>
      </c>
      <c r="K47" s="21" t="n">
        <v>627</v>
      </c>
      <c r="L47" s="21" t="n">
        <v>205</v>
      </c>
      <c r="M47" s="21" t="n">
        <v>809</v>
      </c>
      <c r="N47" s="21" t="n">
        <v>296825</v>
      </c>
      <c r="O47" s="0" t="n">
        <f aca="false">+K47+L47</f>
        <v>832</v>
      </c>
      <c r="P47" s="0" t="n">
        <f aca="false">+O47*0.7</f>
        <v>582.4</v>
      </c>
      <c r="Q47" s="0" t="n">
        <f aca="false">+$P47/3</f>
        <v>194.133333333333</v>
      </c>
      <c r="R47" s="0" t="n">
        <f aca="false">+$P47/3</f>
        <v>194.133333333333</v>
      </c>
      <c r="S47" s="0" t="n">
        <f aca="false">+$P47/3</f>
        <v>194.133333333333</v>
      </c>
      <c r="T47" s="23" t="n">
        <f aca="false">+T46</f>
        <v>4469.7837</v>
      </c>
      <c r="U47" s="23" t="n">
        <f aca="false">+U46</f>
        <v>6269.9242</v>
      </c>
      <c r="V47" s="23" t="n">
        <f aca="false">+V46</f>
        <v>1312.2408</v>
      </c>
      <c r="W47" s="0" t="n">
        <f aca="false">+Q47/T47</f>
        <v>0.043432377574184</v>
      </c>
      <c r="X47" s="0" t="n">
        <f aca="false">+R47/U47</f>
        <v>0.0309626284370923</v>
      </c>
      <c r="Y47" s="0" t="n">
        <f aca="false">+S47/V47</f>
        <v>0.147940327212302</v>
      </c>
      <c r="Z47" s="0" t="n">
        <f aca="false">+LOG(W47+1)</f>
        <v>0.0184643086980693</v>
      </c>
      <c r="AA47" s="0" t="n">
        <f aca="false">+LOG(X47+1)</f>
        <v>0.0132429227445114</v>
      </c>
      <c r="AB47" s="0" t="n">
        <f aca="false">+LOG(Y47+1)</f>
        <v>0.0599193129435028</v>
      </c>
      <c r="AC47" s="0" t="n">
        <f aca="false">+Z47*1/MAX($Z$8:$Z$64)</f>
        <v>0.207114966931703</v>
      </c>
      <c r="AD47" s="0" t="n">
        <f aca="false">+AA47*1/MAX($AA$8:$AA$64)</f>
        <v>0.202579915299372</v>
      </c>
      <c r="AE47" s="0" t="n">
        <f aca="false">+AB47*1/MAX($AB$8:$AB$64)</f>
        <v>0.240176394062517</v>
      </c>
      <c r="AF47" s="0" t="n">
        <f aca="false">1-AC47</f>
        <v>0.792885033068297</v>
      </c>
      <c r="AG47" s="0" t="n">
        <f aca="false">1-AD47</f>
        <v>0.797420084700628</v>
      </c>
      <c r="AH47" s="0" t="n">
        <f aca="false">1-AE47</f>
        <v>0.759823605937483</v>
      </c>
    </row>
    <row r="48" customFormat="false" ht="15" hidden="false" customHeight="false" outlineLevel="0" collapsed="false">
      <c r="A48" s="21" t="n">
        <v>1990</v>
      </c>
      <c r="B48" s="21" t="n">
        <v>115116</v>
      </c>
      <c r="C48" s="21" t="n">
        <v>77579</v>
      </c>
      <c r="D48" s="21" t="n">
        <v>14684</v>
      </c>
      <c r="E48" s="21" t="n">
        <v>8422</v>
      </c>
      <c r="F48" s="21" t="n">
        <v>7710</v>
      </c>
      <c r="G48" s="21" t="n">
        <v>1635</v>
      </c>
      <c r="H48" s="21" t="n">
        <v>1532</v>
      </c>
      <c r="I48" s="21" t="n">
        <v>1292</v>
      </c>
      <c r="J48" s="21" t="n">
        <v>1036</v>
      </c>
      <c r="K48" s="21" t="n">
        <v>251</v>
      </c>
      <c r="L48" s="21" t="n">
        <v>171</v>
      </c>
      <c r="M48" s="21" t="n">
        <v>1343</v>
      </c>
      <c r="N48" s="21" t="n">
        <v>230773</v>
      </c>
      <c r="O48" s="0" t="n">
        <f aca="false">+K48+L48</f>
        <v>422</v>
      </c>
      <c r="P48" s="0" t="n">
        <f aca="false">+O48*0.7</f>
        <v>295.4</v>
      </c>
      <c r="Q48" s="0" t="n">
        <f aca="false">+$P48/3</f>
        <v>98.4666666666667</v>
      </c>
      <c r="R48" s="0" t="n">
        <f aca="false">+$P48/3</f>
        <v>98.4666666666667</v>
      </c>
      <c r="S48" s="0" t="n">
        <f aca="false">+$P48/3</f>
        <v>98.4666666666667</v>
      </c>
      <c r="T48" s="23" t="n">
        <f aca="false">+T47</f>
        <v>4469.7837</v>
      </c>
      <c r="U48" s="23" t="n">
        <f aca="false">+U47</f>
        <v>6269.9242</v>
      </c>
      <c r="V48" s="23" t="n">
        <f aca="false">+V47</f>
        <v>1312.2408</v>
      </c>
      <c r="W48" s="0" t="n">
        <f aca="false">+Q48/T48</f>
        <v>0.0220294030484443</v>
      </c>
      <c r="X48" s="0" t="n">
        <f aca="false">+R48/U48</f>
        <v>0.0157046024043906</v>
      </c>
      <c r="Y48" s="0" t="n">
        <f aca="false">+S48/V48</f>
        <v>0.0750370409658553</v>
      </c>
      <c r="Z48" s="0" t="n">
        <f aca="false">+LOG(W48+1)</f>
        <v>0.00946339031728775</v>
      </c>
      <c r="AA48" s="0" t="n">
        <f aca="false">+LOG(X48+1)</f>
        <v>0.00676742035029119</v>
      </c>
      <c r="AB48" s="0" t="n">
        <f aca="false">+LOG(Y48+1)</f>
        <v>0.0314234283538887</v>
      </c>
      <c r="AC48" s="0" t="n">
        <f aca="false">+Z48*1/MAX($Z$8:$Z$64)</f>
        <v>0.106151267544168</v>
      </c>
      <c r="AD48" s="0" t="n">
        <f aca="false">+AA48*1/MAX($AA$8:$AA$64)</f>
        <v>0.103522724386913</v>
      </c>
      <c r="AE48" s="0" t="n">
        <f aca="false">+AB48*1/MAX($AB$8:$AB$64)</f>
        <v>0.12595547813165</v>
      </c>
      <c r="AF48" s="0" t="n">
        <f aca="false">1-AC48</f>
        <v>0.893848732455832</v>
      </c>
      <c r="AG48" s="0" t="n">
        <f aca="false">1-AD48</f>
        <v>0.896477275613086</v>
      </c>
      <c r="AH48" s="0" t="n">
        <f aca="false">1-AE48</f>
        <v>0.87404452186835</v>
      </c>
    </row>
    <row r="49" customFormat="false" ht="15" hidden="false" customHeight="false" outlineLevel="0" collapsed="false">
      <c r="A49" s="21" t="n">
        <v>1991</v>
      </c>
      <c r="B49" s="21" t="n">
        <v>177585</v>
      </c>
      <c r="C49" s="21" t="n">
        <v>135474</v>
      </c>
      <c r="D49" s="21" t="n">
        <v>14258</v>
      </c>
      <c r="E49" s="21" t="n">
        <v>4742</v>
      </c>
      <c r="F49" s="21" t="n">
        <v>4584</v>
      </c>
      <c r="G49" s="21" t="n">
        <v>1327</v>
      </c>
      <c r="H49" s="21" t="n">
        <v>1193</v>
      </c>
      <c r="I49" s="21" t="n">
        <v>1049</v>
      </c>
      <c r="J49" s="21" t="n">
        <v>491</v>
      </c>
      <c r="K49" s="21" t="n">
        <v>681</v>
      </c>
      <c r="L49" s="21" t="n">
        <v>420</v>
      </c>
      <c r="M49" s="21" t="n">
        <v>2462</v>
      </c>
      <c r="N49" s="21" t="n">
        <v>344265</v>
      </c>
      <c r="O49" s="0" t="n">
        <f aca="false">+K49+L49</f>
        <v>1101</v>
      </c>
      <c r="P49" s="0" t="n">
        <f aca="false">+O49*0.7</f>
        <v>770.7</v>
      </c>
      <c r="Q49" s="0" t="n">
        <f aca="false">+$P49/3</f>
        <v>256.9</v>
      </c>
      <c r="R49" s="0" t="n">
        <f aca="false">+$P49/3</f>
        <v>256.9</v>
      </c>
      <c r="S49" s="0" t="n">
        <f aca="false">+$P49/3</f>
        <v>256.9</v>
      </c>
      <c r="T49" s="23" t="n">
        <f aca="false">+T48</f>
        <v>4469.7837</v>
      </c>
      <c r="U49" s="23" t="n">
        <f aca="false">+U48</f>
        <v>6269.9242</v>
      </c>
      <c r="V49" s="23" t="n">
        <f aca="false">+V48</f>
        <v>1312.2408</v>
      </c>
      <c r="W49" s="0" t="n">
        <f aca="false">+Q49/T49</f>
        <v>0.057474816958145</v>
      </c>
      <c r="X49" s="0" t="n">
        <f aca="false">+R49/U49</f>
        <v>0.0409733821024503</v>
      </c>
      <c r="Y49" s="0" t="n">
        <f aca="false">+S49/V49</f>
        <v>0.195771995505703</v>
      </c>
      <c r="Z49" s="0" t="n">
        <f aca="false">+LOG(W49+1)</f>
        <v>0.0242700337432113</v>
      </c>
      <c r="AA49" s="0" t="n">
        <f aca="false">+LOG(X49+1)</f>
        <v>0.0174396246557616</v>
      </c>
      <c r="AB49" s="0" t="n">
        <f aca="false">+LOG(Y49+1)</f>
        <v>0.0776483782029158</v>
      </c>
      <c r="AC49" s="0" t="n">
        <f aca="false">+Z49*1/MAX($Z$8:$Z$64)</f>
        <v>0.272238041421077</v>
      </c>
      <c r="AD49" s="0" t="n">
        <f aca="false">+AA49*1/MAX($AA$8:$AA$64)</f>
        <v>0.266777791713788</v>
      </c>
      <c r="AE49" s="0" t="n">
        <f aca="false">+AB49*1/MAX($AB$8:$AB$64)</f>
        <v>0.311240342477943</v>
      </c>
      <c r="AF49" s="0" t="n">
        <f aca="false">1-AC49</f>
        <v>0.727761958578923</v>
      </c>
      <c r="AG49" s="0" t="n">
        <f aca="false">1-AD49</f>
        <v>0.733222208286212</v>
      </c>
      <c r="AH49" s="0" t="n">
        <f aca="false">1-AE49</f>
        <v>0.688759657522057</v>
      </c>
    </row>
    <row r="50" customFormat="false" ht="15" hidden="false" customHeight="false" outlineLevel="0" collapsed="false">
      <c r="A50" s="21" t="n">
        <v>1992</v>
      </c>
      <c r="B50" s="21" t="n">
        <v>256151</v>
      </c>
      <c r="C50" s="21" t="n">
        <v>155222</v>
      </c>
      <c r="D50" s="21" t="n">
        <v>10220</v>
      </c>
      <c r="E50" s="21" t="n">
        <v>7101</v>
      </c>
      <c r="F50" s="21" t="n">
        <v>6797</v>
      </c>
      <c r="G50" s="21" t="n">
        <v>817</v>
      </c>
      <c r="H50" s="21" t="n">
        <v>1133</v>
      </c>
      <c r="I50" s="21" t="n">
        <v>581</v>
      </c>
      <c r="J50" s="21" t="n">
        <v>576</v>
      </c>
      <c r="K50" s="21" t="n">
        <v>1154</v>
      </c>
      <c r="L50" s="21" t="n">
        <v>272</v>
      </c>
      <c r="M50" s="21" t="n">
        <v>3454</v>
      </c>
      <c r="N50" s="21" t="n">
        <v>443478</v>
      </c>
      <c r="O50" s="0" t="n">
        <f aca="false">+K50+L50</f>
        <v>1426</v>
      </c>
      <c r="P50" s="0" t="n">
        <f aca="false">+O50*0.7</f>
        <v>998.2</v>
      </c>
      <c r="Q50" s="0" t="n">
        <f aca="false">+$P50/3</f>
        <v>332.733333333333</v>
      </c>
      <c r="R50" s="0" t="n">
        <f aca="false">+$P50/3</f>
        <v>332.733333333333</v>
      </c>
      <c r="S50" s="0" t="n">
        <f aca="false">+$P50/3</f>
        <v>332.733333333333</v>
      </c>
      <c r="T50" s="23" t="n">
        <f aca="false">+T49</f>
        <v>4469.7837</v>
      </c>
      <c r="U50" s="23" t="n">
        <f aca="false">+U49</f>
        <v>6269.9242</v>
      </c>
      <c r="V50" s="23" t="n">
        <f aca="false">+V49</f>
        <v>1312.2408</v>
      </c>
      <c r="W50" s="0" t="n">
        <f aca="false">+Q50/T50</f>
        <v>0.0744405894480606</v>
      </c>
      <c r="X50" s="0" t="n">
        <f aca="false">+R50/U50</f>
        <v>0.0530681588356895</v>
      </c>
      <c r="Y50" s="0" t="n">
        <f aca="false">+S50/V50</f>
        <v>0.253561185823008</v>
      </c>
      <c r="Z50" s="0" t="n">
        <f aca="false">+LOG(W50+1)</f>
        <v>0.0311824064368571</v>
      </c>
      <c r="AA50" s="0" t="n">
        <f aca="false">+LOG(X50+1)</f>
        <v>0.0224564813927645</v>
      </c>
      <c r="AB50" s="0" t="n">
        <f aca="false">+LOG(Y50+1)</f>
        <v>0.0981455365525457</v>
      </c>
      <c r="AC50" s="0" t="n">
        <f aca="false">+Z50*1/MAX($Z$8:$Z$64)</f>
        <v>0.349774431506115</v>
      </c>
      <c r="AD50" s="0" t="n">
        <f aca="false">+AA50*1/MAX($AA$8:$AA$64)</f>
        <v>0.343521757714219</v>
      </c>
      <c r="AE50" s="0" t="n">
        <f aca="false">+AB50*1/MAX($AB$8:$AB$64)</f>
        <v>0.393399722135455</v>
      </c>
      <c r="AF50" s="0" t="n">
        <f aca="false">1-AC50</f>
        <v>0.650225568493885</v>
      </c>
      <c r="AG50" s="0" t="n">
        <f aca="false">1-AD50</f>
        <v>0.656478242285781</v>
      </c>
      <c r="AH50" s="0" t="n">
        <f aca="false">1-AE50</f>
        <v>0.606600277864545</v>
      </c>
    </row>
    <row r="51" customFormat="false" ht="15" hidden="false" customHeight="false" outlineLevel="0" collapsed="false">
      <c r="A51" s="21" t="n">
        <v>1993</v>
      </c>
      <c r="B51" s="21" t="n">
        <v>382125</v>
      </c>
      <c r="C51" s="21" t="n">
        <v>163800</v>
      </c>
      <c r="D51" s="21" t="n">
        <v>11343</v>
      </c>
      <c r="E51" s="21" t="n">
        <v>10557</v>
      </c>
      <c r="F51" s="21" t="n">
        <v>6355</v>
      </c>
      <c r="G51" s="21" t="n">
        <v>1380</v>
      </c>
      <c r="H51" s="21" t="n">
        <v>1648</v>
      </c>
      <c r="I51" s="21" t="n">
        <v>1087</v>
      </c>
      <c r="J51" s="21" t="n">
        <v>508</v>
      </c>
      <c r="K51" s="21" t="n">
        <v>960</v>
      </c>
      <c r="L51" s="21" t="n">
        <v>411</v>
      </c>
      <c r="M51" s="21" t="n">
        <v>9448</v>
      </c>
      <c r="N51" s="21" t="n">
        <v>589622</v>
      </c>
      <c r="O51" s="0" t="n">
        <f aca="false">+K51+L51</f>
        <v>1371</v>
      </c>
      <c r="P51" s="0" t="n">
        <f aca="false">+O51*0.7</f>
        <v>959.7</v>
      </c>
      <c r="Q51" s="0" t="n">
        <f aca="false">+$P51/3</f>
        <v>319.9</v>
      </c>
      <c r="R51" s="0" t="n">
        <f aca="false">+$P51/3</f>
        <v>319.9</v>
      </c>
      <c r="S51" s="0" t="n">
        <f aca="false">+$P51/3</f>
        <v>319.9</v>
      </c>
      <c r="T51" s="23" t="n">
        <f aca="false">+T50</f>
        <v>4469.7837</v>
      </c>
      <c r="U51" s="23" t="n">
        <f aca="false">+U50</f>
        <v>6269.9242</v>
      </c>
      <c r="V51" s="23" t="n">
        <f aca="false">+V50</f>
        <v>1312.2408</v>
      </c>
      <c r="W51" s="0" t="n">
        <f aca="false">+Q51/T51</f>
        <v>0.071569458718998</v>
      </c>
      <c r="X51" s="0" t="n">
        <f aca="false">+R51/U51</f>
        <v>0.051021350465449</v>
      </c>
      <c r="Y51" s="0" t="n">
        <f aca="false">+S51/V51</f>
        <v>0.243781476692388</v>
      </c>
      <c r="Z51" s="0" t="n">
        <f aca="false">+LOG(W51+1)</f>
        <v>0.0300203270910537</v>
      </c>
      <c r="AA51" s="0" t="n">
        <f aca="false">+LOG(X51+1)</f>
        <v>0.0216115383832853</v>
      </c>
      <c r="AB51" s="0" t="n">
        <f aca="false">+LOG(Y51+1)</f>
        <v>0.0947440846931459</v>
      </c>
      <c r="AC51" s="0" t="n">
        <f aca="false">+Z51*1/MAX($Z$8:$Z$64)</f>
        <v>0.33673933611133</v>
      </c>
      <c r="AD51" s="0" t="n">
        <f aca="false">+AA51*1/MAX($AA$8:$AA$64)</f>
        <v>0.330596477804689</v>
      </c>
      <c r="AE51" s="0" t="n">
        <f aca="false">+AB51*1/MAX($AB$8:$AB$64)</f>
        <v>0.379765579785756</v>
      </c>
      <c r="AF51" s="0" t="n">
        <f aca="false">1-AC51</f>
        <v>0.66326066388867</v>
      </c>
      <c r="AG51" s="0" t="n">
        <f aca="false">1-AD51</f>
        <v>0.669403522195311</v>
      </c>
      <c r="AH51" s="0" t="n">
        <f aca="false">1-AE51</f>
        <v>0.620234420214244</v>
      </c>
    </row>
    <row r="52" customFormat="false" ht="15" hidden="false" customHeight="false" outlineLevel="0" collapsed="false">
      <c r="A52" s="21" t="n">
        <v>1994</v>
      </c>
      <c r="B52" s="21" t="n">
        <v>506891</v>
      </c>
      <c r="C52" s="21" t="n">
        <v>202271</v>
      </c>
      <c r="D52" s="21" t="n">
        <v>21505</v>
      </c>
      <c r="E52" s="21" t="n">
        <v>25339</v>
      </c>
      <c r="F52" s="21" t="n">
        <v>14816</v>
      </c>
      <c r="G52" s="21" t="n">
        <v>2036</v>
      </c>
      <c r="H52" s="21" t="n">
        <v>1681</v>
      </c>
      <c r="I52" s="21" t="n">
        <v>1270</v>
      </c>
      <c r="J52" s="21" t="n">
        <v>431</v>
      </c>
      <c r="K52" s="21" t="n">
        <v>622</v>
      </c>
      <c r="L52" s="21" t="n">
        <v>568</v>
      </c>
      <c r="M52" s="21" t="n">
        <v>11694</v>
      </c>
      <c r="N52" s="21" t="n">
        <v>789123</v>
      </c>
      <c r="O52" s="0" t="n">
        <f aca="false">+K52+L52</f>
        <v>1190</v>
      </c>
      <c r="P52" s="0" t="n">
        <f aca="false">+O52*0.7</f>
        <v>833</v>
      </c>
      <c r="Q52" s="0" t="n">
        <f aca="false">+$P52/3</f>
        <v>277.666666666667</v>
      </c>
      <c r="R52" s="0" t="n">
        <f aca="false">+$P52/3</f>
        <v>277.666666666667</v>
      </c>
      <c r="S52" s="0" t="n">
        <f aca="false">+$P52/3</f>
        <v>277.666666666667</v>
      </c>
      <c r="T52" s="23" t="n">
        <f aca="false">+T51</f>
        <v>4469.7837</v>
      </c>
      <c r="U52" s="23" t="n">
        <f aca="false">+U51</f>
        <v>6269.9242</v>
      </c>
      <c r="V52" s="23" t="n">
        <f aca="false">+V51</f>
        <v>1312.2408</v>
      </c>
      <c r="W52" s="0" t="n">
        <f aca="false">+Q52/T52</f>
        <v>0.0621208285015373</v>
      </c>
      <c r="X52" s="0" t="n">
        <f aca="false">+R52/U52</f>
        <v>0.0442854901924758</v>
      </c>
      <c r="Y52" s="0" t="n">
        <f aca="false">+S52/V52</f>
        <v>0.21159734300798</v>
      </c>
      <c r="Z52" s="0" t="n">
        <f aca="false">+LOG(W52+1)</f>
        <v>0.0261739255651622</v>
      </c>
      <c r="AA52" s="0" t="n">
        <f aca="false">+LOG(X52+1)</f>
        <v>0.0188192437483545</v>
      </c>
      <c r="AB52" s="0" t="n">
        <f aca="false">+LOG(Y52+1)</f>
        <v>0.0833583122687434</v>
      </c>
      <c r="AC52" s="0" t="n">
        <f aca="false">+Z52*1/MAX($Z$8:$Z$64)</f>
        <v>0.293594080154665</v>
      </c>
      <c r="AD52" s="0" t="n">
        <f aca="false">+AA52*1/MAX($AA$8:$AA$64)</f>
        <v>0.28788212980552</v>
      </c>
      <c r="AE52" s="0" t="n">
        <f aca="false">+AB52*1/MAX($AB$8:$AB$64)</f>
        <v>0.334127643865365</v>
      </c>
      <c r="AF52" s="0" t="n">
        <f aca="false">1-AC52</f>
        <v>0.706405919845335</v>
      </c>
      <c r="AG52" s="0" t="n">
        <f aca="false">1-AD52</f>
        <v>0.71211787019448</v>
      </c>
      <c r="AH52" s="0" t="n">
        <f aca="false">1-AE52</f>
        <v>0.665872356134635</v>
      </c>
    </row>
    <row r="53" customFormat="false" ht="15" hidden="false" customHeight="false" outlineLevel="0" collapsed="false">
      <c r="A53" s="21" t="n">
        <v>1995</v>
      </c>
      <c r="B53" s="21" t="n">
        <v>400363</v>
      </c>
      <c r="C53" s="21" t="n">
        <v>172771</v>
      </c>
      <c r="D53" s="21" t="n">
        <v>18619</v>
      </c>
      <c r="E53" s="21" t="n">
        <v>32291</v>
      </c>
      <c r="F53" s="21" t="n">
        <v>10243</v>
      </c>
      <c r="G53" s="21" t="n">
        <v>2233</v>
      </c>
      <c r="H53" s="21" t="n">
        <v>3169</v>
      </c>
      <c r="I53" s="21" t="n">
        <v>1711</v>
      </c>
      <c r="J53" s="21" t="n">
        <v>587</v>
      </c>
      <c r="K53" s="21" t="n">
        <v>1317</v>
      </c>
      <c r="L53" s="21" t="n">
        <v>874</v>
      </c>
      <c r="M53" s="21" t="n">
        <v>22110</v>
      </c>
      <c r="N53" s="21" t="n">
        <v>666288</v>
      </c>
      <c r="O53" s="0" t="n">
        <f aca="false">+K53+L53</f>
        <v>2191</v>
      </c>
      <c r="P53" s="0" t="n">
        <f aca="false">+O53*0.7</f>
        <v>1533.7</v>
      </c>
      <c r="Q53" s="0" t="n">
        <f aca="false">+$P53/3</f>
        <v>511.233333333333</v>
      </c>
      <c r="R53" s="0" t="n">
        <f aca="false">+$P53/3</f>
        <v>511.233333333333</v>
      </c>
      <c r="S53" s="0" t="n">
        <f aca="false">+$P53/3</f>
        <v>511.233333333333</v>
      </c>
      <c r="T53" s="23" t="n">
        <f aca="false">+T52</f>
        <v>4469.7837</v>
      </c>
      <c r="U53" s="23" t="n">
        <f aca="false">+U52</f>
        <v>6269.9242</v>
      </c>
      <c r="V53" s="23" t="n">
        <f aca="false">+V52</f>
        <v>1312.2408</v>
      </c>
      <c r="W53" s="0" t="n">
        <f aca="false">+Q53/T53</f>
        <v>0.114375407770477</v>
      </c>
      <c r="X53" s="0" t="n">
        <f aca="false">+R53/U53</f>
        <v>0.0815374025308525</v>
      </c>
      <c r="Y53" s="0" t="n">
        <f aca="false">+S53/V53</f>
        <v>0.389588049185282</v>
      </c>
      <c r="Z53" s="0" t="n">
        <f aca="false">+LOG(W53+1)</f>
        <v>0.0470315194358052</v>
      </c>
      <c r="AA53" s="0" t="n">
        <f aca="false">+LOG(X53+1)</f>
        <v>0.0340415431295986</v>
      </c>
      <c r="AB53" s="0" t="n">
        <f aca="false">+LOG(Y53+1)</f>
        <v>0.142886070410829</v>
      </c>
      <c r="AC53" s="0" t="n">
        <f aca="false">+Z53*1/MAX($Z$8:$Z$64)</f>
        <v>0.52755463266887</v>
      </c>
      <c r="AD53" s="0" t="n">
        <f aca="false">+AA53*1/MAX($AA$8:$AA$64)</f>
        <v>0.520741006868153</v>
      </c>
      <c r="AE53" s="0" t="n">
        <f aca="false">+AB53*1/MAX($AB$8:$AB$64)</f>
        <v>0.572734556976542</v>
      </c>
      <c r="AF53" s="0" t="n">
        <f aca="false">1-AC53</f>
        <v>0.47244536733113</v>
      </c>
      <c r="AG53" s="0" t="n">
        <f aca="false">1-AD53</f>
        <v>0.479258993131847</v>
      </c>
      <c r="AH53" s="0" t="n">
        <f aca="false">1-AE53</f>
        <v>0.427265443023458</v>
      </c>
    </row>
    <row r="54" customFormat="false" ht="15" hidden="false" customHeight="false" outlineLevel="0" collapsed="false">
      <c r="A54" s="21" t="n">
        <v>1996</v>
      </c>
      <c r="B54" s="21" t="n">
        <v>150895</v>
      </c>
      <c r="C54" s="21" t="n">
        <v>111424</v>
      </c>
      <c r="D54" s="21" t="n">
        <v>12384</v>
      </c>
      <c r="E54" s="21" t="n">
        <v>11151</v>
      </c>
      <c r="F54" s="21" t="n">
        <v>7416</v>
      </c>
      <c r="G54" s="21" t="n">
        <v>2808</v>
      </c>
      <c r="H54" s="21" t="n">
        <v>2401</v>
      </c>
      <c r="I54" s="21" t="n">
        <v>2071</v>
      </c>
      <c r="J54" s="21" t="n">
        <v>596</v>
      </c>
      <c r="K54" s="21" t="n">
        <v>13</v>
      </c>
      <c r="L54" s="21" t="n">
        <v>466</v>
      </c>
      <c r="M54" s="21" t="n">
        <v>560</v>
      </c>
      <c r="N54" s="21" t="n">
        <v>302184</v>
      </c>
      <c r="O54" s="0" t="n">
        <f aca="false">+K54+L54</f>
        <v>479</v>
      </c>
      <c r="P54" s="0" t="n">
        <f aca="false">+O54*0.7</f>
        <v>335.3</v>
      </c>
      <c r="Q54" s="0" t="n">
        <f aca="false">+$P54/3</f>
        <v>111.766666666667</v>
      </c>
      <c r="R54" s="0" t="n">
        <f aca="false">+$P54/3</f>
        <v>111.766666666667</v>
      </c>
      <c r="S54" s="0" t="n">
        <f aca="false">+$P54/3</f>
        <v>111.766666666667</v>
      </c>
      <c r="T54" s="23" t="n">
        <f aca="false">+T53</f>
        <v>4469.7837</v>
      </c>
      <c r="U54" s="23" t="n">
        <f aca="false">+U53</f>
        <v>6269.9242</v>
      </c>
      <c r="V54" s="23" t="n">
        <f aca="false">+V53</f>
        <v>1312.2408</v>
      </c>
      <c r="W54" s="0" t="n">
        <f aca="false">+Q54/T54</f>
        <v>0.025004938531291</v>
      </c>
      <c r="X54" s="0" t="n">
        <f aca="false">+R54/U54</f>
        <v>0.0178258401699125</v>
      </c>
      <c r="Y54" s="0" t="n">
        <f aca="false">+S54/V54</f>
        <v>0.0851723758830442</v>
      </c>
      <c r="Z54" s="0" t="n">
        <f aca="false">+LOG(W54+1)</f>
        <v>0.0107259578519893</v>
      </c>
      <c r="AA54" s="0" t="n">
        <f aca="false">+LOG(X54+1)</f>
        <v>0.00767347237806015</v>
      </c>
      <c r="AB54" s="0" t="n">
        <f aca="false">+LOG(Y54+1)</f>
        <v>0.0354987298423619</v>
      </c>
      <c r="AC54" s="0" t="n">
        <f aca="false">+Z54*1/MAX($Z$8:$Z$64)</f>
        <v>0.120313543396179</v>
      </c>
      <c r="AD54" s="0" t="n">
        <f aca="false">+AA54*1/MAX($AA$8:$AA$64)</f>
        <v>0.117382802451503</v>
      </c>
      <c r="AE54" s="0" t="n">
        <f aca="false">+AB54*1/MAX($AB$8:$AB$64)</f>
        <v>0.142290632327126</v>
      </c>
      <c r="AF54" s="0" t="n">
        <f aca="false">1-AC54</f>
        <v>0.879686456603821</v>
      </c>
      <c r="AG54" s="0" t="n">
        <f aca="false">1-AD54</f>
        <v>0.882617197548497</v>
      </c>
      <c r="AH54" s="0" t="n">
        <f aca="false">1-AE54</f>
        <v>0.857709367672874</v>
      </c>
    </row>
    <row r="55" customFormat="false" ht="15" hidden="false" customHeight="false" outlineLevel="0" collapsed="false">
      <c r="A55" s="21" t="n">
        <v>1997</v>
      </c>
      <c r="B55" s="21" t="n">
        <v>142822</v>
      </c>
      <c r="C55" s="21" t="n">
        <v>24319</v>
      </c>
      <c r="D55" s="21" t="n">
        <v>15705</v>
      </c>
      <c r="E55" s="21" t="n">
        <v>9828</v>
      </c>
      <c r="F55" s="21" t="n">
        <v>7786</v>
      </c>
      <c r="G55" s="21" t="n">
        <v>6498</v>
      </c>
      <c r="H55" s="21" t="n">
        <v>5447</v>
      </c>
      <c r="I55" s="21" t="n">
        <v>4940</v>
      </c>
      <c r="J55" s="21" t="n">
        <v>857</v>
      </c>
      <c r="K55" s="21" t="n">
        <v>14</v>
      </c>
      <c r="L55" s="21" t="n">
        <v>450</v>
      </c>
      <c r="M55" s="21" t="n">
        <v>684</v>
      </c>
      <c r="N55" s="21" t="n">
        <v>219350</v>
      </c>
      <c r="O55" s="0" t="n">
        <f aca="false">+K55+L55</f>
        <v>464</v>
      </c>
      <c r="P55" s="0" t="n">
        <f aca="false">+O55*0.7</f>
        <v>324.8</v>
      </c>
      <c r="Q55" s="0" t="n">
        <f aca="false">+$P55/3</f>
        <v>108.266666666667</v>
      </c>
      <c r="R55" s="0" t="n">
        <f aca="false">+$P55/3</f>
        <v>108.266666666667</v>
      </c>
      <c r="S55" s="0" t="n">
        <f aca="false">+$P55/3</f>
        <v>108.266666666667</v>
      </c>
      <c r="T55" s="23" t="n">
        <f aca="false">+T54</f>
        <v>4469.7837</v>
      </c>
      <c r="U55" s="23" t="n">
        <f aca="false">+U54</f>
        <v>6269.9242</v>
      </c>
      <c r="V55" s="23" t="n">
        <f aca="false">+V54</f>
        <v>1312.2408</v>
      </c>
      <c r="W55" s="0" t="n">
        <f aca="false">+Q55/T55</f>
        <v>0.0242219028779103</v>
      </c>
      <c r="X55" s="0" t="n">
        <f aca="false">+R55/U55</f>
        <v>0.0172676197053015</v>
      </c>
      <c r="Y55" s="0" t="n">
        <f aca="false">+S55/V55</f>
        <v>0.082505182483784</v>
      </c>
      <c r="Z55" s="0" t="n">
        <f aca="false">+LOG(W55+1)</f>
        <v>0.0103940589396033</v>
      </c>
      <c r="AA55" s="0" t="n">
        <f aca="false">+LOG(X55+1)</f>
        <v>0.0074352208399111</v>
      </c>
      <c r="AB55" s="0" t="n">
        <f aca="false">+LOG(Y55+1)</f>
        <v>0.0344299842112896</v>
      </c>
      <c r="AC55" s="0" t="n">
        <f aca="false">+Z55*1/MAX($Z$8:$Z$64)</f>
        <v>0.116590618623443</v>
      </c>
      <c r="AD55" s="0" t="n">
        <f aca="false">+AA55*1/MAX($AA$8:$AA$64)</f>
        <v>0.11373821602981</v>
      </c>
      <c r="AE55" s="0" t="n">
        <f aca="false">+AB55*1/MAX($AB$8:$AB$64)</f>
        <v>0.138006746894677</v>
      </c>
      <c r="AF55" s="0" t="n">
        <f aca="false">1-AC55</f>
        <v>0.883409381376557</v>
      </c>
      <c r="AG55" s="0" t="n">
        <f aca="false">1-AD55</f>
        <v>0.88626178397019</v>
      </c>
      <c r="AH55" s="0" t="n">
        <f aca="false">1-AE55</f>
        <v>0.861993253105323</v>
      </c>
    </row>
    <row r="56" customFormat="false" ht="15" hidden="false" customHeight="false" outlineLevel="0" collapsed="false">
      <c r="A56" s="21" t="n">
        <v>1998</v>
      </c>
      <c r="B56" s="21" t="n">
        <v>61433</v>
      </c>
      <c r="C56" s="21" t="n">
        <v>8353</v>
      </c>
      <c r="D56" s="21" t="n">
        <v>10954</v>
      </c>
      <c r="E56" s="21" t="n">
        <v>10947</v>
      </c>
      <c r="F56" s="21" t="n">
        <v>7420</v>
      </c>
      <c r="G56" s="21" t="n">
        <v>1837</v>
      </c>
      <c r="H56" s="21" t="n">
        <v>1411</v>
      </c>
      <c r="I56" s="21" t="n">
        <v>1161</v>
      </c>
      <c r="J56" s="21" t="n">
        <v>894</v>
      </c>
      <c r="K56" s="21" t="n">
        <v>14</v>
      </c>
      <c r="L56" s="21" t="n">
        <v>390</v>
      </c>
      <c r="M56" s="21" t="n">
        <v>677</v>
      </c>
      <c r="N56" s="21" t="n">
        <v>105492</v>
      </c>
      <c r="O56" s="0" t="n">
        <f aca="false">+K56+L56</f>
        <v>404</v>
      </c>
      <c r="P56" s="0" t="n">
        <f aca="false">+O56*0.7</f>
        <v>282.8</v>
      </c>
      <c r="Q56" s="0" t="n">
        <f aca="false">+$P56/3</f>
        <v>94.2666666666667</v>
      </c>
      <c r="R56" s="0" t="n">
        <f aca="false">+$P56/3</f>
        <v>94.2666666666667</v>
      </c>
      <c r="S56" s="0" t="n">
        <f aca="false">+$P56/3</f>
        <v>94.2666666666667</v>
      </c>
      <c r="T56" s="23" t="n">
        <f aca="false">+T55</f>
        <v>4469.7837</v>
      </c>
      <c r="U56" s="23" t="n">
        <f aca="false">+U55</f>
        <v>6269.9242</v>
      </c>
      <c r="V56" s="23" t="n">
        <f aca="false">+V55</f>
        <v>1312.2408</v>
      </c>
      <c r="W56" s="0" t="n">
        <f aca="false">+Q56/T56</f>
        <v>0.0210897602643874</v>
      </c>
      <c r="X56" s="0" t="n">
        <f aca="false">+R56/U56</f>
        <v>0.0150347378468573</v>
      </c>
      <c r="Y56" s="0" t="n">
        <f aca="false">+S56/V56</f>
        <v>0.0718364088867429</v>
      </c>
      <c r="Z56" s="0" t="n">
        <f aca="false">+LOG(W56+1)</f>
        <v>0.00906392100372501</v>
      </c>
      <c r="AA56" s="0" t="n">
        <f aca="false">+LOG(X56+1)</f>
        <v>0.00648090549755311</v>
      </c>
      <c r="AB56" s="0" t="n">
        <f aca="false">+LOG(Y56+1)</f>
        <v>0.0301285053760406</v>
      </c>
      <c r="AC56" s="0" t="n">
        <f aca="false">+Z56*1/MAX($Z$8:$Z$64)</f>
        <v>0.101670402594297</v>
      </c>
      <c r="AD56" s="0" t="n">
        <f aca="false">+AA56*1/MAX($AA$8:$AA$64)</f>
        <v>0.09913984337798</v>
      </c>
      <c r="AE56" s="0" t="n">
        <f aca="false">+AB56*1/MAX($AB$8:$AB$64)</f>
        <v>0.120764999200399</v>
      </c>
      <c r="AF56" s="0" t="n">
        <f aca="false">1-AC56</f>
        <v>0.898329597405703</v>
      </c>
      <c r="AG56" s="0" t="n">
        <f aca="false">1-AD56</f>
        <v>0.90086015662202</v>
      </c>
      <c r="AH56" s="0" t="n">
        <f aca="false">1-AE56</f>
        <v>0.879235000799601</v>
      </c>
    </row>
    <row r="57" customFormat="false" ht="15" hidden="false" customHeight="false" outlineLevel="0" collapsed="false">
      <c r="A57" s="21" t="n">
        <v>1999</v>
      </c>
      <c r="B57" s="21" t="n">
        <v>45150</v>
      </c>
      <c r="C57" s="21" t="n">
        <v>6870</v>
      </c>
      <c r="D57" s="21" t="n">
        <v>18074</v>
      </c>
      <c r="E57" s="21" t="n">
        <v>12119</v>
      </c>
      <c r="F57" s="21" t="n">
        <v>4627</v>
      </c>
      <c r="G57" s="21" t="n">
        <v>5747</v>
      </c>
      <c r="H57" s="21" t="n">
        <v>967</v>
      </c>
      <c r="I57" s="21" t="n">
        <v>737</v>
      </c>
      <c r="J57" s="21" t="n">
        <v>1514</v>
      </c>
      <c r="K57" s="21" t="n">
        <v>14</v>
      </c>
      <c r="L57" s="21" t="n">
        <v>190</v>
      </c>
      <c r="M57" s="21" t="n">
        <v>2867</v>
      </c>
      <c r="N57" s="21" t="n">
        <v>98877</v>
      </c>
      <c r="O57" s="0" t="n">
        <f aca="false">+K57+L57</f>
        <v>204</v>
      </c>
      <c r="P57" s="0" t="n">
        <f aca="false">+O57*0.7</f>
        <v>142.8</v>
      </c>
      <c r="Q57" s="0" t="n">
        <f aca="false">+$P57/3</f>
        <v>47.6</v>
      </c>
      <c r="R57" s="0" t="n">
        <f aca="false">+$P57/3</f>
        <v>47.6</v>
      </c>
      <c r="S57" s="0" t="n">
        <f aca="false">+$P57/3</f>
        <v>47.6</v>
      </c>
      <c r="T57" s="23" t="n">
        <f aca="false">+T56</f>
        <v>4469.7837</v>
      </c>
      <c r="U57" s="23" t="n">
        <f aca="false">+U56</f>
        <v>6269.9242</v>
      </c>
      <c r="V57" s="23" t="n">
        <f aca="false">+V56</f>
        <v>1312.2408</v>
      </c>
      <c r="W57" s="0" t="n">
        <f aca="false">+Q57/T57</f>
        <v>0.0106492848859778</v>
      </c>
      <c r="X57" s="0" t="n">
        <f aca="false">+R57/U57</f>
        <v>0.00759179831871014</v>
      </c>
      <c r="Y57" s="0" t="n">
        <f aca="false">+S57/V57</f>
        <v>0.0362738302299395</v>
      </c>
      <c r="Z57" s="0" t="n">
        <f aca="false">+LOG(W57+1)</f>
        <v>0.00460047303551869</v>
      </c>
      <c r="AA57" s="0" t="n">
        <f aca="false">+LOG(X57+1)</f>
        <v>0.00328462373335671</v>
      </c>
      <c r="AB57" s="0" t="n">
        <f aca="false">+LOG(Y57+1)</f>
        <v>0.015474530741314</v>
      </c>
      <c r="AC57" s="0" t="n">
        <f aca="false">+Z57*1/MAX($Z$8:$Z$64)</f>
        <v>0.0516037094159544</v>
      </c>
      <c r="AD57" s="0" t="n">
        <f aca="false">+AA57*1/MAX($AA$8:$AA$64)</f>
        <v>0.0502456149998677</v>
      </c>
      <c r="AE57" s="0" t="n">
        <f aca="false">+AB57*1/MAX($AB$8:$AB$64)</f>
        <v>0.0620270295282377</v>
      </c>
      <c r="AF57" s="0" t="n">
        <f aca="false">1-AC57</f>
        <v>0.948396290584046</v>
      </c>
      <c r="AG57" s="0" t="n">
        <f aca="false">1-AD57</f>
        <v>0.949754385000132</v>
      </c>
      <c r="AH57" s="0" t="n">
        <f aca="false">1-AE57</f>
        <v>0.937972970471762</v>
      </c>
    </row>
    <row r="58" customFormat="false" ht="15" hidden="false" customHeight="false" outlineLevel="0" collapsed="false">
      <c r="A58" s="21" t="n">
        <v>2000</v>
      </c>
      <c r="B58" s="21" t="n">
        <v>46858</v>
      </c>
      <c r="C58" s="21" t="n">
        <v>18880</v>
      </c>
      <c r="D58" s="21" t="n">
        <v>22445</v>
      </c>
      <c r="E58" s="21" t="n">
        <v>10254</v>
      </c>
      <c r="F58" s="21" t="n">
        <v>4198</v>
      </c>
      <c r="G58" s="21" t="n">
        <v>3566</v>
      </c>
      <c r="H58" s="21" t="n">
        <v>2481</v>
      </c>
      <c r="I58" s="21" t="n">
        <v>2164</v>
      </c>
      <c r="J58" s="21" t="n">
        <v>1284</v>
      </c>
      <c r="K58" s="21" t="n">
        <v>14</v>
      </c>
      <c r="L58" s="21" t="n">
        <v>1861</v>
      </c>
      <c r="M58" s="21" t="n">
        <v>3961</v>
      </c>
      <c r="N58" s="21" t="n">
        <v>117965</v>
      </c>
      <c r="O58" s="0" t="n">
        <f aca="false">+K58+L58</f>
        <v>1875</v>
      </c>
      <c r="P58" s="0" t="n">
        <f aca="false">+O58*0.7</f>
        <v>1312.5</v>
      </c>
      <c r="Q58" s="0" t="n">
        <f aca="false">+$P58/3</f>
        <v>437.5</v>
      </c>
      <c r="R58" s="0" t="n">
        <f aca="false">+$P58/3</f>
        <v>437.5</v>
      </c>
      <c r="S58" s="0" t="n">
        <f aca="false">+$P58/3</f>
        <v>437.5</v>
      </c>
      <c r="T58" s="23" t="n">
        <f aca="false">+T57</f>
        <v>4469.7837</v>
      </c>
      <c r="U58" s="23" t="n">
        <f aca="false">+U57</f>
        <v>6269.9242</v>
      </c>
      <c r="V58" s="23" t="n">
        <f aca="false">+V57</f>
        <v>1312.2408</v>
      </c>
      <c r="W58" s="0" t="n">
        <f aca="false">+Q58/T58</f>
        <v>0.0978794566725902</v>
      </c>
      <c r="X58" s="0" t="n">
        <f aca="false">+R58/U58</f>
        <v>0.0697775580763799</v>
      </c>
      <c r="Y58" s="0" t="n">
        <f aca="false">+S58/V58</f>
        <v>0.333399174907532</v>
      </c>
      <c r="Z58" s="0" t="n">
        <f aca="false">+LOG(W58+1)</f>
        <v>0.0405546587153353</v>
      </c>
      <c r="AA58" s="0" t="n">
        <f aca="false">+LOG(X58+1)</f>
        <v>0.0292934829721396</v>
      </c>
      <c r="AB58" s="0" t="n">
        <f aca="false">+LOG(Y58+1)</f>
        <v>0.124960182053069</v>
      </c>
      <c r="AC58" s="0" t="n">
        <f aca="false">+Z58*1/MAX($Z$8:$Z$64)</f>
        <v>0.454903399639948</v>
      </c>
      <c r="AD58" s="0" t="n">
        <f aca="false">+AA58*1/MAX($AA$8:$AA$64)</f>
        <v>0.44810888153668</v>
      </c>
      <c r="AE58" s="0" t="n">
        <f aca="false">+AB58*1/MAX($AB$8:$AB$64)</f>
        <v>0.50088167658398</v>
      </c>
      <c r="AF58" s="0" t="n">
        <f aca="false">1-AC58</f>
        <v>0.545096600360052</v>
      </c>
      <c r="AG58" s="0" t="n">
        <f aca="false">1-AD58</f>
        <v>0.55189111846332</v>
      </c>
      <c r="AH58" s="0" t="n">
        <f aca="false">1-AE58</f>
        <v>0.49911832341602</v>
      </c>
    </row>
    <row r="59" customFormat="false" ht="15" hidden="false" customHeight="false" outlineLevel="0" collapsed="false">
      <c r="A59" s="21" t="n">
        <v>2001</v>
      </c>
      <c r="B59" s="21" t="n">
        <v>103816</v>
      </c>
      <c r="C59" s="21" t="n">
        <v>16912</v>
      </c>
      <c r="D59" s="21" t="n">
        <v>12371</v>
      </c>
      <c r="E59" s="21" t="n">
        <v>6702</v>
      </c>
      <c r="F59" s="21" t="n">
        <v>4069</v>
      </c>
      <c r="G59" s="21" t="n">
        <v>3218</v>
      </c>
      <c r="H59" s="21" t="n">
        <v>2425</v>
      </c>
      <c r="I59" s="21" t="n">
        <v>2271</v>
      </c>
      <c r="J59" s="21" t="n">
        <v>1246</v>
      </c>
      <c r="K59" s="21" t="n">
        <v>14</v>
      </c>
      <c r="L59" s="21" t="n">
        <v>1804</v>
      </c>
      <c r="M59" s="21" t="n">
        <v>1548</v>
      </c>
      <c r="N59" s="21" t="n">
        <v>156397</v>
      </c>
      <c r="O59" s="0" t="n">
        <f aca="false">+K59+L59</f>
        <v>1818</v>
      </c>
      <c r="P59" s="0" t="n">
        <f aca="false">+O59*0.7</f>
        <v>1272.6</v>
      </c>
      <c r="Q59" s="0" t="n">
        <f aca="false">+$P59/3</f>
        <v>424.2</v>
      </c>
      <c r="R59" s="0" t="n">
        <f aca="false">+$P59/3</f>
        <v>424.2</v>
      </c>
      <c r="S59" s="0" t="n">
        <f aca="false">+$P59/3</f>
        <v>424.2</v>
      </c>
      <c r="T59" s="23" t="n">
        <f aca="false">+T58</f>
        <v>4469.7837</v>
      </c>
      <c r="U59" s="23" t="n">
        <f aca="false">+U58</f>
        <v>6269.9242</v>
      </c>
      <c r="V59" s="23" t="n">
        <f aca="false">+V58</f>
        <v>1312.2408</v>
      </c>
      <c r="W59" s="0" t="n">
        <f aca="false">+Q59/T59</f>
        <v>0.0949039211897435</v>
      </c>
      <c r="X59" s="0" t="n">
        <f aca="false">+R59/U59</f>
        <v>0.067656320310858</v>
      </c>
      <c r="Y59" s="0" t="n">
        <f aca="false">+S59/V59</f>
        <v>0.323263839990343</v>
      </c>
      <c r="Z59" s="0" t="n">
        <f aca="false">+LOG(W59+1)</f>
        <v>0.039376011114185</v>
      </c>
      <c r="AA59" s="0" t="n">
        <f aca="false">+LOG(X59+1)</f>
        <v>0.0284314753394068</v>
      </c>
      <c r="AB59" s="0" t="n">
        <f aca="false">+LOG(Y59+1)</f>
        <v>0.12164644496446</v>
      </c>
      <c r="AC59" s="0" t="n">
        <f aca="false">+Z59*1/MAX($Z$8:$Z$64)</f>
        <v>0.441682457392492</v>
      </c>
      <c r="AD59" s="0" t="n">
        <f aca="false">+AA59*1/MAX($AA$8:$AA$64)</f>
        <v>0.434922560314743</v>
      </c>
      <c r="AE59" s="0" t="n">
        <f aca="false">+AB59*1/MAX($AB$8:$AB$64)</f>
        <v>0.487599124002581</v>
      </c>
      <c r="AF59" s="0" t="n">
        <f aca="false">1-AC59</f>
        <v>0.558317542607508</v>
      </c>
      <c r="AG59" s="0" t="n">
        <f aca="false">1-AD59</f>
        <v>0.565077439685257</v>
      </c>
      <c r="AH59" s="0" t="n">
        <f aca="false">1-AE59</f>
        <v>0.512400875997419</v>
      </c>
    </row>
    <row r="60" customFormat="false" ht="15" hidden="false" customHeight="false" outlineLevel="0" collapsed="false">
      <c r="A60" s="21" t="n">
        <v>2002</v>
      </c>
      <c r="B60" s="21" t="n">
        <v>41580</v>
      </c>
      <c r="C60" s="21" t="n">
        <v>15667</v>
      </c>
      <c r="D60" s="21" t="n">
        <v>21652</v>
      </c>
      <c r="E60" s="21" t="n">
        <v>19165</v>
      </c>
      <c r="F60" s="21" t="n">
        <v>14882</v>
      </c>
      <c r="G60" s="21" t="n">
        <v>1581</v>
      </c>
      <c r="H60" s="21" t="n">
        <v>596</v>
      </c>
      <c r="I60" s="21" t="n">
        <v>438</v>
      </c>
      <c r="J60" s="21" t="n">
        <v>1467</v>
      </c>
      <c r="K60" s="21" t="n">
        <v>14</v>
      </c>
      <c r="L60" s="21" t="n">
        <v>1947</v>
      </c>
      <c r="M60" s="21" t="n">
        <v>1323</v>
      </c>
      <c r="N60" s="21" t="n">
        <v>120313</v>
      </c>
      <c r="O60" s="0" t="n">
        <f aca="false">+K60+L60</f>
        <v>1961</v>
      </c>
      <c r="P60" s="0" t="n">
        <f aca="false">+O60*0.7</f>
        <v>1372.7</v>
      </c>
      <c r="Q60" s="0" t="n">
        <f aca="false">+$P60/3</f>
        <v>457.566666666667</v>
      </c>
      <c r="R60" s="0" t="n">
        <f aca="false">+$P60/3</f>
        <v>457.566666666667</v>
      </c>
      <c r="S60" s="0" t="n">
        <f aca="false">+$P60/3</f>
        <v>457.566666666667</v>
      </c>
      <c r="T60" s="23" t="n">
        <f aca="false">+T59</f>
        <v>4469.7837</v>
      </c>
      <c r="U60" s="23" t="n">
        <f aca="false">+U59</f>
        <v>6269.9242</v>
      </c>
      <c r="V60" s="23" t="n">
        <f aca="false">+V59</f>
        <v>1312.2408</v>
      </c>
      <c r="W60" s="0" t="n">
        <f aca="false">+Q60/T60</f>
        <v>0.102368861085306</v>
      </c>
      <c r="X60" s="0" t="n">
        <f aca="false">+R60/U60</f>
        <v>0.0729780220734832</v>
      </c>
      <c r="Y60" s="0" t="n">
        <f aca="false">+S60/V60</f>
        <v>0.348691083729958</v>
      </c>
      <c r="Z60" s="0" t="n">
        <f aca="false">+LOG(W60+1)</f>
        <v>0.0423269371018103</v>
      </c>
      <c r="AA60" s="0" t="n">
        <f aca="false">+LOG(X60+1)</f>
        <v>0.0305908263555468</v>
      </c>
      <c r="AB60" s="0" t="n">
        <f aca="false">+LOG(Y60+1)</f>
        <v>0.129912486369493</v>
      </c>
      <c r="AC60" s="0" t="n">
        <f aca="false">+Z60*1/MAX($Z$8:$Z$64)</f>
        <v>0.47478312464947</v>
      </c>
      <c r="AD60" s="0" t="n">
        <f aca="false">+AA60*1/MAX($AA$8:$AA$64)</f>
        <v>0.467954629925853</v>
      </c>
      <c r="AE60" s="0" t="n">
        <f aca="false">+AB60*1/MAX($AB$8:$AB$64)</f>
        <v>0.520732147735752</v>
      </c>
      <c r="AF60" s="0" t="n">
        <f aca="false">1-AC60</f>
        <v>0.52521687535053</v>
      </c>
      <c r="AG60" s="0" t="n">
        <f aca="false">1-AD60</f>
        <v>0.532045370074147</v>
      </c>
      <c r="AH60" s="0" t="n">
        <f aca="false">1-AE60</f>
        <v>0.479267852264248</v>
      </c>
    </row>
    <row r="61" customFormat="false" ht="15" hidden="false" customHeight="false" outlineLevel="0" collapsed="false">
      <c r="A61" s="21" t="n">
        <v>2003</v>
      </c>
      <c r="B61" s="21" t="n">
        <v>38893</v>
      </c>
      <c r="C61" s="21" t="n">
        <v>7555</v>
      </c>
      <c r="D61" s="21" t="n">
        <v>17459</v>
      </c>
      <c r="E61" s="21" t="n">
        <v>11942</v>
      </c>
      <c r="F61" s="21" t="n">
        <v>7335</v>
      </c>
      <c r="G61" s="21" t="n">
        <v>4655</v>
      </c>
      <c r="H61" s="21" t="n">
        <v>977</v>
      </c>
      <c r="I61" s="21" t="n">
        <v>852</v>
      </c>
      <c r="J61" s="21" t="n">
        <v>1931</v>
      </c>
      <c r="K61" s="21" t="n">
        <v>14</v>
      </c>
      <c r="L61" s="21" t="n">
        <v>1907</v>
      </c>
      <c r="M61" s="21" t="n">
        <v>1106</v>
      </c>
      <c r="N61" s="21" t="n">
        <v>94626</v>
      </c>
      <c r="O61" s="0" t="n">
        <f aca="false">+K61+L61</f>
        <v>1921</v>
      </c>
      <c r="P61" s="0" t="n">
        <f aca="false">+O61*0.7</f>
        <v>1344.7</v>
      </c>
      <c r="Q61" s="0" t="n">
        <f aca="false">+$P61/3</f>
        <v>448.233333333333</v>
      </c>
      <c r="R61" s="0" t="n">
        <f aca="false">+$P61/3</f>
        <v>448.233333333333</v>
      </c>
      <c r="S61" s="0" t="n">
        <f aca="false">+$P61/3</f>
        <v>448.233333333333</v>
      </c>
      <c r="T61" s="23" t="n">
        <f aca="false">+T60</f>
        <v>4469.7837</v>
      </c>
      <c r="U61" s="23" t="n">
        <f aca="false">+U60</f>
        <v>6269.9242</v>
      </c>
      <c r="V61" s="23" t="n">
        <f aca="false">+V60</f>
        <v>1312.2408</v>
      </c>
      <c r="W61" s="0" t="n">
        <f aca="false">+Q61/T61</f>
        <v>0.100280766009624</v>
      </c>
      <c r="X61" s="0" t="n">
        <f aca="false">+R61/U61</f>
        <v>0.0714894341678538</v>
      </c>
      <c r="Y61" s="0" t="n">
        <f aca="false">+S61/V61</f>
        <v>0.341578567998597</v>
      </c>
      <c r="Z61" s="0" t="n">
        <f aca="false">+LOG(W61+1)</f>
        <v>0.0415035211308257</v>
      </c>
      <c r="AA61" s="0" t="n">
        <f aca="false">+LOG(X61+1)</f>
        <v>0.0299878928718074</v>
      </c>
      <c r="AB61" s="0" t="n">
        <f aca="false">+LOG(Y61+1)</f>
        <v>0.127616111707233</v>
      </c>
      <c r="AC61" s="0" t="n">
        <f aca="false">+Z61*1/MAX($Z$8:$Z$64)</f>
        <v>0.465546831301573</v>
      </c>
      <c r="AD61" s="0" t="n">
        <f aca="false">+AA61*1/MAX($AA$8:$AA$64)</f>
        <v>0.458731423204534</v>
      </c>
      <c r="AE61" s="0" t="n">
        <f aca="false">+AB61*1/MAX($AB$8:$AB$64)</f>
        <v>0.511527519733454</v>
      </c>
      <c r="AF61" s="0" t="n">
        <f aca="false">1-AC61</f>
        <v>0.534453168698427</v>
      </c>
      <c r="AG61" s="0" t="n">
        <f aca="false">1-AD61</f>
        <v>0.541268576795466</v>
      </c>
      <c r="AH61" s="0" t="n">
        <f aca="false">1-AE61</f>
        <v>0.488472480266546</v>
      </c>
    </row>
    <row r="62" customFormat="false" ht="15" hidden="false" customHeight="false" outlineLevel="0" collapsed="false">
      <c r="A62" s="21" t="n">
        <v>2004</v>
      </c>
      <c r="B62" s="21" t="n">
        <v>20388</v>
      </c>
      <c r="C62" s="21" t="n">
        <v>4047</v>
      </c>
      <c r="D62" s="21" t="n">
        <v>12180</v>
      </c>
      <c r="E62" s="21" t="n">
        <v>8618</v>
      </c>
      <c r="F62" s="21" t="n">
        <v>3667</v>
      </c>
      <c r="G62" s="21" t="n">
        <v>3580</v>
      </c>
      <c r="H62" s="21" t="n">
        <v>1420</v>
      </c>
      <c r="I62" s="21" t="n">
        <v>1327</v>
      </c>
      <c r="J62" s="21" t="n">
        <v>1445</v>
      </c>
      <c r="K62" s="21" t="n">
        <v>14</v>
      </c>
      <c r="L62" s="21" t="n">
        <v>1605</v>
      </c>
      <c r="M62" s="21" t="n">
        <v>911</v>
      </c>
      <c r="N62" s="21" t="n">
        <v>59203</v>
      </c>
      <c r="O62" s="0" t="n">
        <f aca="false">+K62+L62</f>
        <v>1619</v>
      </c>
      <c r="P62" s="0" t="n">
        <f aca="false">+O62*0.7</f>
        <v>1133.3</v>
      </c>
      <c r="Q62" s="0" t="n">
        <f aca="false">+$P62/3</f>
        <v>377.766666666667</v>
      </c>
      <c r="R62" s="0" t="n">
        <f aca="false">+$P62/3</f>
        <v>377.766666666667</v>
      </c>
      <c r="S62" s="0" t="n">
        <f aca="false">+$P62/3</f>
        <v>377.766666666667</v>
      </c>
      <c r="T62" s="23" t="n">
        <f aca="false">+T61</f>
        <v>4469.7837</v>
      </c>
      <c r="U62" s="23" t="n">
        <f aca="false">+U61</f>
        <v>6269.9242</v>
      </c>
      <c r="V62" s="23" t="n">
        <f aca="false">+V61</f>
        <v>1312.2408</v>
      </c>
      <c r="W62" s="0" t="n">
        <f aca="false">+Q62/T62</f>
        <v>0.0845156481882259</v>
      </c>
      <c r="X62" s="0" t="n">
        <f aca="false">+R62/U62</f>
        <v>0.0602505954803515</v>
      </c>
      <c r="Y62" s="0" t="n">
        <f aca="false">+S62/V62</f>
        <v>0.287879074226824</v>
      </c>
      <c r="Z62" s="0" t="n">
        <f aca="false">+LOG(W62+1)</f>
        <v>0.035235822715145</v>
      </c>
      <c r="AA62" s="0" t="n">
        <f aca="false">+LOG(X62+1)</f>
        <v>0.025408525049463</v>
      </c>
      <c r="AB62" s="0" t="n">
        <f aca="false">+LOG(Y62+1)</f>
        <v>0.109875086733808</v>
      </c>
      <c r="AC62" s="0" t="n">
        <f aca="false">+Z62*1/MAX($Z$8:$Z$64)</f>
        <v>0.395241781092066</v>
      </c>
      <c r="AD62" s="0" t="n">
        <f aca="false">+AA62*1/MAX($AA$8:$AA$64)</f>
        <v>0.388679821796553</v>
      </c>
      <c r="AE62" s="0" t="n">
        <f aca="false">+AB62*1/MAX($AB$8:$AB$64)</f>
        <v>0.440415632834684</v>
      </c>
      <c r="AF62" s="0" t="n">
        <f aca="false">1-AC62</f>
        <v>0.604758218907934</v>
      </c>
      <c r="AG62" s="0" t="n">
        <f aca="false">1-AD62</f>
        <v>0.611320178203447</v>
      </c>
      <c r="AH62" s="0" t="n">
        <f aca="false">1-AE62</f>
        <v>0.559584367165316</v>
      </c>
    </row>
    <row r="63" customFormat="false" ht="15" hidden="false" customHeight="false" outlineLevel="0" collapsed="false">
      <c r="A63" s="21" t="n">
        <v>2005</v>
      </c>
      <c r="B63" s="21" t="n">
        <v>29705</v>
      </c>
      <c r="C63" s="21" t="n">
        <v>3020</v>
      </c>
      <c r="D63" s="21" t="n">
        <v>9335</v>
      </c>
      <c r="E63" s="21" t="n">
        <v>8201</v>
      </c>
      <c r="F63" s="21" t="n">
        <v>2769</v>
      </c>
      <c r="G63" s="21" t="n">
        <v>4026</v>
      </c>
      <c r="H63" s="21" t="n">
        <v>3084</v>
      </c>
      <c r="I63" s="21" t="n">
        <v>2903</v>
      </c>
      <c r="J63" s="21" t="n">
        <v>1624</v>
      </c>
      <c r="K63" s="21" t="n">
        <v>14</v>
      </c>
      <c r="L63" s="21" t="n">
        <v>2049</v>
      </c>
      <c r="M63" s="21" t="n">
        <v>1240</v>
      </c>
      <c r="N63" s="21" t="n">
        <v>67970</v>
      </c>
      <c r="O63" s="0" t="n">
        <f aca="false">+K63+L63</f>
        <v>2063</v>
      </c>
      <c r="P63" s="0" t="n">
        <f aca="false">+O63*0.7</f>
        <v>1444.1</v>
      </c>
      <c r="Q63" s="0" t="n">
        <f aca="false">+$P63/3</f>
        <v>481.366666666667</v>
      </c>
      <c r="R63" s="0" t="n">
        <f aca="false">+$P63/3</f>
        <v>481.366666666667</v>
      </c>
      <c r="S63" s="0" t="n">
        <f aca="false">+$P63/3</f>
        <v>481.366666666667</v>
      </c>
      <c r="T63" s="23" t="n">
        <f aca="false">+T62</f>
        <v>4469.7837</v>
      </c>
      <c r="U63" s="23" t="n">
        <f aca="false">+U62</f>
        <v>6269.9242</v>
      </c>
      <c r="V63" s="23" t="n">
        <f aca="false">+V62</f>
        <v>1312.2408</v>
      </c>
      <c r="W63" s="0" t="n">
        <f aca="false">+Q63/T63</f>
        <v>0.107693503528295</v>
      </c>
      <c r="X63" s="0" t="n">
        <f aca="false">+R63/U63</f>
        <v>0.0767739212328383</v>
      </c>
      <c r="Y63" s="0" t="n">
        <f aca="false">+S63/V63</f>
        <v>0.366827998844927</v>
      </c>
      <c r="Z63" s="0" t="n">
        <f aca="false">+LOG(W63+1)</f>
        <v>0.0444196086412583</v>
      </c>
      <c r="AA63" s="0" t="n">
        <f aca="false">+LOG(X63+1)</f>
        <v>0.0321245286761269</v>
      </c>
      <c r="AB63" s="0" t="n">
        <f aca="false">+LOG(Y63+1)</f>
        <v>0.135713866541202</v>
      </c>
      <c r="AC63" s="0" t="n">
        <f aca="false">+Z63*1/MAX($Z$8:$Z$64)</f>
        <v>0.49825671381975</v>
      </c>
      <c r="AD63" s="0" t="n">
        <f aca="false">+AA63*1/MAX($AA$8:$AA$64)</f>
        <v>0.491416013201409</v>
      </c>
      <c r="AE63" s="0" t="n">
        <f aca="false">+AB63*1/MAX($AB$8:$AB$64)</f>
        <v>0.543985995314755</v>
      </c>
      <c r="AF63" s="0" t="n">
        <f aca="false">1-AC63</f>
        <v>0.50174328618025</v>
      </c>
      <c r="AG63" s="0" t="n">
        <f aca="false">1-AD63</f>
        <v>0.508583986798591</v>
      </c>
      <c r="AH63" s="0" t="n">
        <f aca="false">1-AE63</f>
        <v>0.456014004685245</v>
      </c>
    </row>
    <row r="64" customFormat="false" ht="15" hidden="false" customHeight="false" outlineLevel="0" collapsed="false">
      <c r="A64" s="21" t="n">
        <v>2006</v>
      </c>
      <c r="B64" s="21" t="n">
        <v>44930</v>
      </c>
      <c r="C64" s="21" t="n">
        <v>24701</v>
      </c>
      <c r="D64" s="21" t="n">
        <v>23154</v>
      </c>
      <c r="E64" s="21" t="n">
        <v>29752</v>
      </c>
      <c r="F64" s="21" t="n">
        <v>16947</v>
      </c>
      <c r="G64" s="21" t="n">
        <v>2502</v>
      </c>
      <c r="H64" s="21" t="n">
        <v>1018</v>
      </c>
      <c r="I64" s="21" t="n">
        <v>4110</v>
      </c>
      <c r="J64" s="21" t="n">
        <v>1859</v>
      </c>
      <c r="K64" s="21" t="n">
        <v>14</v>
      </c>
      <c r="L64" s="21" t="n">
        <v>4351</v>
      </c>
      <c r="M64" s="21" t="n">
        <v>12951</v>
      </c>
      <c r="N64" s="21" t="n">
        <v>166290</v>
      </c>
      <c r="O64" s="0" t="n">
        <f aca="false">+K64+L64</f>
        <v>4365</v>
      </c>
      <c r="P64" s="0" t="n">
        <f aca="false">+O64*0.7</f>
        <v>3055.5</v>
      </c>
      <c r="Q64" s="0" t="n">
        <f aca="false">+$P64/3</f>
        <v>1018.5</v>
      </c>
      <c r="R64" s="0" t="n">
        <f aca="false">+$P64/3</f>
        <v>1018.5</v>
      </c>
      <c r="S64" s="0" t="n">
        <f aca="false">+$P64/3</f>
        <v>1018.5</v>
      </c>
      <c r="T64" s="23" t="n">
        <f aca="false">+T63</f>
        <v>4469.7837</v>
      </c>
      <c r="U64" s="23" t="n">
        <f aca="false">+U63</f>
        <v>6269.9242</v>
      </c>
      <c r="V64" s="23" t="n">
        <f aca="false">+V63</f>
        <v>1312.2408</v>
      </c>
      <c r="W64" s="0" t="n">
        <f aca="false">+Q64/T64</f>
        <v>0.22786337513379</v>
      </c>
      <c r="X64" s="0" t="n">
        <f aca="false">+R64/U64</f>
        <v>0.162442155201812</v>
      </c>
      <c r="Y64" s="0" t="n">
        <f aca="false">+S64/V64</f>
        <v>0.776153279184735</v>
      </c>
      <c r="Z64" s="0" t="n">
        <f aca="false">+LOG(W64+1)</f>
        <v>0.0891500453666293</v>
      </c>
      <c r="AA64" s="0" t="n">
        <f aca="false">+LOG(X64+1)</f>
        <v>0.0653713509798886</v>
      </c>
      <c r="AB64" s="0" t="n">
        <f aca="false">+LOG(Y64+1)</f>
        <v>0.249480441978432</v>
      </c>
      <c r="AC64" s="0" t="n">
        <f aca="false">+Z64*1/MAX($Z$8:$Z$64)</f>
        <v>1</v>
      </c>
      <c r="AD64" s="0" t="n">
        <f aca="false">+AA64*1/MAX($AA$8:$AA$64)</f>
        <v>1</v>
      </c>
      <c r="AE64" s="0" t="n">
        <f aca="false">+AB64*1/MAX($AB$8:$AB$64)</f>
        <v>1</v>
      </c>
      <c r="AF64" s="0" t="n">
        <f aca="false">1-AC64</f>
        <v>0</v>
      </c>
      <c r="AG64" s="0" t="n">
        <f aca="false">1-AD64</f>
        <v>0</v>
      </c>
      <c r="AH64" s="0" t="n">
        <f aca="false">1-AE64</f>
        <v>0</v>
      </c>
    </row>
  </sheetData>
  <mergeCells count="8">
    <mergeCell ref="Q6:S6"/>
    <mergeCell ref="T6:V6"/>
    <mergeCell ref="W6:Y6"/>
    <mergeCell ref="Z6:AB6"/>
    <mergeCell ref="AC6:AE6"/>
    <mergeCell ref="AF6:AH6"/>
    <mergeCell ref="AI6:AK6"/>
    <mergeCell ref="AL6:AN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49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1" ySplit="7" topLeftCell="B8" activePane="bottomRight" state="frozen"/>
      <selection pane="topLeft" activeCell="A1" activeCellId="0" sqref="A1"/>
      <selection pane="topRight" activeCell="B1" activeCellId="0" sqref="B1"/>
      <selection pane="bottomLeft" activeCell="A8" activeCellId="0" sqref="A8"/>
      <selection pane="bottomRight" activeCell="L7" activeCellId="0" sqref="L7"/>
    </sheetView>
  </sheetViews>
  <sheetFormatPr defaultRowHeight="15"/>
  <cols>
    <col collapsed="false" hidden="false" max="1025" min="1" style="0" width="11.4251012145749"/>
  </cols>
  <sheetData>
    <row r="1" customFormat="false" ht="13.8" hidden="false" customHeight="false" outlineLevel="0" collapsed="false"/>
    <row r="2" customFormat="false" ht="15" hidden="false" customHeight="false" outlineLevel="0" collapsed="false">
      <c r="A2" s="0" t="s">
        <v>0</v>
      </c>
    </row>
    <row r="3" customFormat="false" ht="15" hidden="false" customHeight="false" outlineLevel="0" collapsed="false">
      <c r="A3" s="1" t="s">
        <v>1</v>
      </c>
    </row>
    <row r="4" customFormat="false" ht="15" hidden="false" customHeight="false" outlineLevel="0" collapsed="false">
      <c r="A4" s="1" t="s">
        <v>2</v>
      </c>
    </row>
    <row r="5" customFormat="false" ht="15" hidden="false" customHeight="false" outlineLevel="0" collapsed="false">
      <c r="A5" s="0" t="s">
        <v>3</v>
      </c>
    </row>
    <row r="6" s="2" customFormat="true" ht="26.25" hidden="false" customHeight="true" outlineLevel="0" collapsed="false">
      <c r="F6" s="3" t="s">
        <v>4</v>
      </c>
      <c r="G6" s="3"/>
      <c r="H6" s="3"/>
      <c r="I6" s="4" t="s">
        <v>5</v>
      </c>
      <c r="J6" s="4"/>
      <c r="K6" s="4"/>
      <c r="L6" s="5" t="s">
        <v>6</v>
      </c>
      <c r="M6" s="5"/>
      <c r="N6" s="5"/>
      <c r="O6" s="6" t="s">
        <v>7</v>
      </c>
      <c r="P6" s="6"/>
      <c r="Q6" s="6"/>
      <c r="R6" s="7" t="s">
        <v>8</v>
      </c>
      <c r="S6" s="7"/>
      <c r="T6" s="7"/>
      <c r="U6" s="8" t="s">
        <v>9</v>
      </c>
      <c r="V6" s="8"/>
      <c r="W6" s="8"/>
      <c r="X6" s="9" t="s">
        <v>10</v>
      </c>
      <c r="Y6" s="9"/>
      <c r="Z6" s="9"/>
      <c r="AA6" s="10" t="s">
        <v>11</v>
      </c>
      <c r="AB6" s="10"/>
      <c r="AC6" s="10"/>
    </row>
    <row r="7" customFormat="false" ht="43.8" hidden="false" customHeight="false" outlineLevel="0" collapsed="false">
      <c r="A7" s="26" t="s">
        <v>12</v>
      </c>
      <c r="B7" s="27" t="s">
        <v>31</v>
      </c>
      <c r="C7" s="28" t="s">
        <v>32</v>
      </c>
      <c r="D7" s="27" t="s">
        <v>33</v>
      </c>
      <c r="E7" s="27" t="s">
        <v>34</v>
      </c>
      <c r="F7" s="29" t="s">
        <v>28</v>
      </c>
      <c r="G7" s="29" t="s">
        <v>29</v>
      </c>
      <c r="H7" s="29" t="s">
        <v>30</v>
      </c>
      <c r="I7" s="30" t="s">
        <v>28</v>
      </c>
      <c r="J7" s="30" t="s">
        <v>29</v>
      </c>
      <c r="K7" s="30" t="s">
        <v>30</v>
      </c>
      <c r="L7" s="31" t="s">
        <v>28</v>
      </c>
      <c r="M7" s="31" t="s">
        <v>29</v>
      </c>
      <c r="N7" s="31" t="s">
        <v>30</v>
      </c>
      <c r="O7" s="32" t="s">
        <v>28</v>
      </c>
      <c r="P7" s="32" t="s">
        <v>29</v>
      </c>
      <c r="Q7" s="32" t="s">
        <v>30</v>
      </c>
      <c r="R7" s="33" t="s">
        <v>28</v>
      </c>
      <c r="S7" s="33" t="s">
        <v>29</v>
      </c>
      <c r="T7" s="33" t="s">
        <v>30</v>
      </c>
      <c r="U7" s="33" t="s">
        <v>28</v>
      </c>
      <c r="V7" s="33" t="s">
        <v>29</v>
      </c>
      <c r="W7" s="33" t="s">
        <v>30</v>
      </c>
      <c r="X7" s="34" t="s">
        <v>28</v>
      </c>
      <c r="Y7" s="34" t="s">
        <v>29</v>
      </c>
      <c r="Z7" s="34" t="s">
        <v>30</v>
      </c>
      <c r="AA7" s="35" t="s">
        <v>28</v>
      </c>
      <c r="AB7" s="35" t="s">
        <v>29</v>
      </c>
      <c r="AC7" s="35" t="s">
        <v>30</v>
      </c>
    </row>
    <row r="8" customFormat="false" ht="15" hidden="false" customHeight="false" outlineLevel="0" collapsed="false">
      <c r="A8" s="36" t="n">
        <v>2000</v>
      </c>
      <c r="B8" s="37" t="n">
        <v>2748.7</v>
      </c>
      <c r="C8" s="38"/>
      <c r="D8" s="38"/>
      <c r="E8" s="37" t="n">
        <f aca="false">+B8+C8+D8</f>
        <v>2748.7</v>
      </c>
      <c r="F8" s="39" t="n">
        <f aca="false">$E8/3</f>
        <v>916.233333333333</v>
      </c>
      <c r="G8" s="36" t="n">
        <f aca="false">$E8/3</f>
        <v>916.233333333333</v>
      </c>
      <c r="H8" s="36" t="n">
        <f aca="false">$E8/3</f>
        <v>916.233333333333</v>
      </c>
      <c r="I8" s="40" t="n">
        <v>4469.7837</v>
      </c>
      <c r="J8" s="40" t="n">
        <v>6269.9242</v>
      </c>
      <c r="K8" s="40" t="n">
        <v>1312.2408</v>
      </c>
      <c r="L8" s="36" t="n">
        <f aca="false">+F8/I8</f>
        <v>0.204983819090247</v>
      </c>
      <c r="M8" s="36" t="n">
        <f aca="false">+G8/J8</f>
        <v>0.146131484864416</v>
      </c>
      <c r="N8" s="36" t="n">
        <f aca="false">+H8/K8</f>
        <v>0.69822042824254</v>
      </c>
      <c r="O8" s="36" t="n">
        <f aca="false">+LOG(L8+1)</f>
        <v>0.0809812151042481</v>
      </c>
      <c r="P8" s="36" t="n">
        <f aca="false">+LOG(M8+1)</f>
        <v>0.0592344430026548</v>
      </c>
      <c r="Q8" s="36" t="n">
        <f aca="false">+LOG(N8+1)</f>
        <v>0.229994060793809</v>
      </c>
      <c r="R8" s="36" t="n">
        <f aca="false">+O8*1/MAX($O$8:$O$22)</f>
        <v>0.217159985789234</v>
      </c>
      <c r="S8" s="36" t="n">
        <f aca="false">+P8*1/MAX($P$8:$P$22)</f>
        <v>0.201229825123894</v>
      </c>
      <c r="T8" s="36" t="n">
        <f aca="false">+Q8*1/MAX($Q$8:$Q$22)</f>
        <v>0.306374440286999</v>
      </c>
      <c r="U8" s="41" t="n">
        <f aca="false">1-R8</f>
        <v>0.782840014210766</v>
      </c>
      <c r="V8" s="41" t="n">
        <f aca="false">1-S8</f>
        <v>0.798770174876106</v>
      </c>
      <c r="W8" s="41" t="n">
        <f aca="false">1-T8</f>
        <v>0.693625559713001</v>
      </c>
      <c r="X8" s="42" t="n">
        <f aca="false">+MEDIAN(U8:U22)</f>
        <v>0.311834625512818</v>
      </c>
      <c r="Y8" s="42" t="n">
        <f aca="false">+MEDIAN(V8:V22)</f>
        <v>0.330446212277083</v>
      </c>
      <c r="Z8" s="42" t="n">
        <f aca="false">+MEDIAN(W8:W22)</f>
        <v>0.236247408664742</v>
      </c>
      <c r="AA8" s="43" t="n">
        <f aca="false">1-X8</f>
        <v>0.688165374487182</v>
      </c>
      <c r="AB8" s="43" t="n">
        <f aca="false">1-Y8</f>
        <v>0.669553787722917</v>
      </c>
      <c r="AC8" s="43" t="n">
        <f aca="false">1-Z8</f>
        <v>0.763752591335258</v>
      </c>
    </row>
    <row r="9" customFormat="false" ht="15" hidden="false" customHeight="false" outlineLevel="0" collapsed="false">
      <c r="A9" s="36" t="n">
        <v>2001</v>
      </c>
      <c r="B9" s="37" t="n">
        <v>2479</v>
      </c>
      <c r="C9" s="38"/>
      <c r="D9" s="38"/>
      <c r="E9" s="37" t="n">
        <f aca="false">+B9+C9+D9</f>
        <v>2479</v>
      </c>
      <c r="F9" s="36" t="n">
        <f aca="false">$E9/3</f>
        <v>826.333333333333</v>
      </c>
      <c r="G9" s="36" t="n">
        <f aca="false">$E9/3</f>
        <v>826.333333333333</v>
      </c>
      <c r="H9" s="36" t="n">
        <f aca="false">$E9/3</f>
        <v>826.333333333333</v>
      </c>
      <c r="I9" s="40" t="n">
        <f aca="false">+I8</f>
        <v>4469.7837</v>
      </c>
      <c r="J9" s="40" t="n">
        <f aca="false">+J8</f>
        <v>6269.9242</v>
      </c>
      <c r="K9" s="40" t="n">
        <f aca="false">+K8</f>
        <v>1312.2408</v>
      </c>
      <c r="L9" s="36" t="n">
        <f aca="false">+F9/I9</f>
        <v>0.184870989021982</v>
      </c>
      <c r="M9" s="36" t="n">
        <f aca="false">+G9/J9</f>
        <v>0.131793193501978</v>
      </c>
      <c r="N9" s="36" t="n">
        <f aca="false">+H9/K9</f>
        <v>0.629711660644398</v>
      </c>
      <c r="O9" s="36" t="n">
        <f aca="false">+LOG(L9+1)</f>
        <v>0.0736710661216453</v>
      </c>
      <c r="P9" s="36" t="n">
        <f aca="false">+LOG(M9+1)</f>
        <v>0.0537670778009166</v>
      </c>
      <c r="Q9" s="36" t="n">
        <f aca="false">+LOG(N9+1)</f>
        <v>0.212110772951108</v>
      </c>
      <c r="R9" s="36" t="n">
        <f aca="false">+O9*1/MAX($O$8:$O$22)</f>
        <v>0.197557021729783</v>
      </c>
      <c r="S9" s="36" t="n">
        <f aca="false">+P9*1/MAX($P$8:$P$22)</f>
        <v>0.182656223555885</v>
      </c>
      <c r="T9" s="36" t="n">
        <f aca="false">+Q9*1/MAX($Q$8:$Q$22)</f>
        <v>0.282552162944755</v>
      </c>
      <c r="U9" s="41" t="n">
        <f aca="false">1-R9</f>
        <v>0.802442978270217</v>
      </c>
      <c r="V9" s="41" t="n">
        <f aca="false">1-S9</f>
        <v>0.817343776444115</v>
      </c>
      <c r="W9" s="41" t="n">
        <f aca="false">1-T9</f>
        <v>0.717447837055245</v>
      </c>
    </row>
    <row r="10" customFormat="false" ht="15" hidden="false" customHeight="false" outlineLevel="0" collapsed="false">
      <c r="A10" s="36" t="n">
        <v>2002</v>
      </c>
      <c r="B10" s="37" t="n">
        <v>2669</v>
      </c>
      <c r="C10" s="38"/>
      <c r="D10" s="38"/>
      <c r="E10" s="37" t="n">
        <f aca="false">+B10+C10+D10</f>
        <v>2669</v>
      </c>
      <c r="F10" s="36" t="n">
        <f aca="false">$E10/3</f>
        <v>889.666666666667</v>
      </c>
      <c r="G10" s="36" t="n">
        <f aca="false">$E10/3</f>
        <v>889.666666666667</v>
      </c>
      <c r="H10" s="36" t="n">
        <f aca="false">$E10/3</f>
        <v>889.666666666667</v>
      </c>
      <c r="I10" s="40" t="n">
        <f aca="false">+I9</f>
        <v>4469.7837</v>
      </c>
      <c r="J10" s="40" t="n">
        <f aca="false">+J9</f>
        <v>6269.9242</v>
      </c>
      <c r="K10" s="40" t="n">
        <f aca="false">+K9</f>
        <v>1312.2408</v>
      </c>
      <c r="L10" s="36" t="n">
        <f aca="false">+F10/I10</f>
        <v>0.199040205606966</v>
      </c>
      <c r="M10" s="36" t="n">
        <f aca="false">+G10/J10</f>
        <v>0.141894325718749</v>
      </c>
      <c r="N10" s="36" t="n">
        <f aca="false">+H10/K10</f>
        <v>0.67797516025006</v>
      </c>
      <c r="O10" s="36" t="n">
        <f aca="false">+LOG(L10+1)</f>
        <v>0.0788337458849169</v>
      </c>
      <c r="P10" s="36" t="n">
        <f aca="false">+LOG(M10+1)</f>
        <v>0.0576259148724099</v>
      </c>
      <c r="Q10" s="36" t="n">
        <f aca="false">+LOG(N10+1)</f>
        <v>0.22478552750211</v>
      </c>
      <c r="R10" s="36" t="n">
        <f aca="false">+O10*1/MAX($O$8:$O$22)</f>
        <v>0.211401312193728</v>
      </c>
      <c r="S10" s="36" t="n">
        <f aca="false">+P10*1/MAX($P$8:$P$22)</f>
        <v>0.195765372046458</v>
      </c>
      <c r="T10" s="36" t="n">
        <f aca="false">+Q10*1/MAX($Q$8:$Q$22)</f>
        <v>0.299436167766166</v>
      </c>
      <c r="U10" s="41" t="n">
        <f aca="false">1-R10</f>
        <v>0.788598687806272</v>
      </c>
      <c r="V10" s="41" t="n">
        <f aca="false">1-S10</f>
        <v>0.804234627953542</v>
      </c>
      <c r="W10" s="41" t="n">
        <f aca="false">1-T10</f>
        <v>0.700563832233834</v>
      </c>
    </row>
    <row r="11" customFormat="false" ht="15" hidden="false" customHeight="false" outlineLevel="0" collapsed="false">
      <c r="A11" s="36" t="n">
        <v>2003</v>
      </c>
      <c r="B11" s="37" t="n">
        <v>2543.8</v>
      </c>
      <c r="C11" s="38"/>
      <c r="D11" s="38"/>
      <c r="E11" s="37" t="n">
        <f aca="false">+B11+C11+D11</f>
        <v>2543.8</v>
      </c>
      <c r="F11" s="36" t="n">
        <f aca="false">$E11/3</f>
        <v>847.933333333334</v>
      </c>
      <c r="G11" s="36" t="n">
        <f aca="false">$E11/3</f>
        <v>847.933333333334</v>
      </c>
      <c r="H11" s="36" t="n">
        <f aca="false">$E11/3</f>
        <v>847.933333333334</v>
      </c>
      <c r="I11" s="40" t="n">
        <f aca="false">+I10</f>
        <v>4469.7837</v>
      </c>
      <c r="J11" s="40" t="n">
        <f aca="false">+J10</f>
        <v>6269.9242</v>
      </c>
      <c r="K11" s="40" t="n">
        <f aca="false">+K10</f>
        <v>1312.2408</v>
      </c>
      <c r="L11" s="36" t="n">
        <f aca="false">+F11/I11</f>
        <v>0.189703437625703</v>
      </c>
      <c r="M11" s="36" t="n">
        <f aca="false">+G11/J11</f>
        <v>0.135238211226435</v>
      </c>
      <c r="N11" s="36" t="n">
        <f aca="false">+H11/K11</f>
        <v>0.646172054194119</v>
      </c>
      <c r="O11" s="36" t="n">
        <f aca="false">+LOG(L11+1)</f>
        <v>0.0754387164731617</v>
      </c>
      <c r="P11" s="36" t="n">
        <f aca="false">+LOG(M11+1)</f>
        <v>0.0550870007065512</v>
      </c>
      <c r="Q11" s="36" t="n">
        <f aca="false">+LOG(N11+1)</f>
        <v>0.216475224729265</v>
      </c>
      <c r="R11" s="36" t="n">
        <f aca="false">+O11*1/MAX($O$8:$O$22)</f>
        <v>0.202297169487772</v>
      </c>
      <c r="S11" s="36" t="n">
        <f aca="false">+P11*1/MAX($P$8:$P$22)</f>
        <v>0.187140233905505</v>
      </c>
      <c r="T11" s="36" t="n">
        <f aca="false">+Q11*1/MAX($Q$8:$Q$22)</f>
        <v>0.288366036859922</v>
      </c>
      <c r="U11" s="41" t="n">
        <f aca="false">1-R11</f>
        <v>0.797702830512228</v>
      </c>
      <c r="V11" s="41" t="n">
        <f aca="false">1-S11</f>
        <v>0.812859766094495</v>
      </c>
      <c r="W11" s="41" t="n">
        <f aca="false">1-T11</f>
        <v>0.711633963140078</v>
      </c>
    </row>
    <row r="12" customFormat="false" ht="15" hidden="false" customHeight="false" outlineLevel="0" collapsed="false">
      <c r="A12" s="36" t="n">
        <v>2004</v>
      </c>
      <c r="B12" s="37" t="n">
        <v>1898.6</v>
      </c>
      <c r="C12" s="38"/>
      <c r="D12" s="38"/>
      <c r="E12" s="37" t="n">
        <f aca="false">+B12+C12+D12</f>
        <v>1898.6</v>
      </c>
      <c r="F12" s="36" t="n">
        <f aca="false">$E12/3</f>
        <v>632.866666666667</v>
      </c>
      <c r="G12" s="36" t="n">
        <f aca="false">$E12/3</f>
        <v>632.866666666667</v>
      </c>
      <c r="H12" s="36" t="n">
        <f aca="false">$E12/3</f>
        <v>632.866666666667</v>
      </c>
      <c r="I12" s="40" t="n">
        <f aca="false">+I11</f>
        <v>4469.7837</v>
      </c>
      <c r="J12" s="40" t="n">
        <f aca="false">+J11</f>
        <v>6269.9242</v>
      </c>
      <c r="K12" s="40" t="n">
        <f aca="false">+K11</f>
        <v>1312.2408</v>
      </c>
      <c r="L12" s="36" t="n">
        <f aca="false">+F12/I12</f>
        <v>0.141587761096061</v>
      </c>
      <c r="M12" s="36" t="n">
        <f aca="false">+G12/J12</f>
        <v>0.10093689277243</v>
      </c>
      <c r="N12" s="36" t="n">
        <f aca="false">+H12/K12</f>
        <v>0.48227937027005</v>
      </c>
      <c r="O12" s="36" t="n">
        <f aca="false">+LOG(L12+1)</f>
        <v>0.0575093040826437</v>
      </c>
      <c r="P12" s="36" t="n">
        <f aca="false">+LOG(M12+1)</f>
        <v>0.0417624253239827</v>
      </c>
      <c r="Q12" s="36" t="n">
        <f aca="false">+LOG(N12+1)</f>
        <v>0.170930064326392</v>
      </c>
      <c r="R12" s="36" t="n">
        <f aca="false">+O12*1/MAX($O$8:$O$22)</f>
        <v>0.15421748909619</v>
      </c>
      <c r="S12" s="36" t="n">
        <f aca="false">+P12*1/MAX($P$8:$P$22)</f>
        <v>0.141874306884562</v>
      </c>
      <c r="T12" s="36" t="n">
        <f aca="false">+Q12*1/MAX($Q$8:$Q$22)</f>
        <v>0.227695457028205</v>
      </c>
      <c r="U12" s="41" t="n">
        <f aca="false">1-R12</f>
        <v>0.84578251090381</v>
      </c>
      <c r="V12" s="41" t="n">
        <f aca="false">1-S12</f>
        <v>0.858125693115438</v>
      </c>
      <c r="W12" s="41" t="n">
        <f aca="false">1-T12</f>
        <v>0.772304542971795</v>
      </c>
    </row>
    <row r="13" customFormat="false" ht="15" hidden="false" customHeight="false" outlineLevel="0" collapsed="false">
      <c r="A13" s="36" t="n">
        <v>2005</v>
      </c>
      <c r="B13" s="37" t="n">
        <v>2361.5</v>
      </c>
      <c r="C13" s="37" t="n">
        <v>11154.7343633037</v>
      </c>
      <c r="D13" s="38"/>
      <c r="E13" s="37" t="n">
        <f aca="false">+B13+C13+D13</f>
        <v>13516.2343633037</v>
      </c>
      <c r="F13" s="36" t="n">
        <f aca="false">$E13/3</f>
        <v>4505.41145443457</v>
      </c>
      <c r="G13" s="36" t="n">
        <f aca="false">$E13/3</f>
        <v>4505.41145443457</v>
      </c>
      <c r="H13" s="36" t="n">
        <f aca="false">$E13/3</f>
        <v>4505.41145443457</v>
      </c>
      <c r="I13" s="40" t="n">
        <f aca="false">+I12</f>
        <v>4469.7837</v>
      </c>
      <c r="J13" s="40" t="n">
        <f aca="false">+J12</f>
        <v>6269.9242</v>
      </c>
      <c r="K13" s="40" t="n">
        <f aca="false">+K12</f>
        <v>1312.2408</v>
      </c>
      <c r="L13" s="36" t="n">
        <f aca="false">+F13/I13</f>
        <v>1.00797080056347</v>
      </c>
      <c r="M13" s="36" t="n">
        <f aca="false">+G13/J13</f>
        <v>0.718575107245247</v>
      </c>
      <c r="N13" s="36" t="n">
        <f aca="false">+H13/K13</f>
        <v>3.43337248349127</v>
      </c>
      <c r="O13" s="36" t="n">
        <f aca="false">+LOG(L13+1)</f>
        <v>0.302757393111248</v>
      </c>
      <c r="P13" s="36" t="n">
        <f aca="false">+LOG(M13+1)</f>
        <v>0.235168516950044</v>
      </c>
      <c r="Q13" s="36" t="n">
        <f aca="false">+LOG(N13+1)</f>
        <v>0.646734221425427</v>
      </c>
      <c r="R13" s="36" t="n">
        <f aca="false">+O13*1/MAX($O$8:$O$22)</f>
        <v>0.811877064341248</v>
      </c>
      <c r="S13" s="36" t="n">
        <f aca="false">+P13*1/MAX($P$8:$P$22)</f>
        <v>0.798908829756059</v>
      </c>
      <c r="T13" s="36" t="n">
        <f aca="false">+Q13*1/MAX($Q$8:$Q$22)</f>
        <v>0.861512833939217</v>
      </c>
      <c r="U13" s="41" t="n">
        <f aca="false">1-R13</f>
        <v>0.188122935658751</v>
      </c>
      <c r="V13" s="41" t="n">
        <f aca="false">1-S13</f>
        <v>0.201091170243941</v>
      </c>
      <c r="W13" s="41" t="n">
        <f aca="false">1-T13</f>
        <v>0.138487166060783</v>
      </c>
    </row>
    <row r="14" customFormat="false" ht="15" hidden="false" customHeight="false" outlineLevel="0" collapsed="false">
      <c r="A14" s="36" t="n">
        <v>2006</v>
      </c>
      <c r="B14" s="37" t="n">
        <v>2488.1</v>
      </c>
      <c r="C14" s="37" t="n">
        <v>6395.70502817713</v>
      </c>
      <c r="D14" s="38"/>
      <c r="E14" s="37" t="n">
        <f aca="false">+B14+C14+D14</f>
        <v>8883.80502817713</v>
      </c>
      <c r="F14" s="36" t="n">
        <f aca="false">$E14/3</f>
        <v>2961.26834272571</v>
      </c>
      <c r="G14" s="36" t="n">
        <f aca="false">$E14/3</f>
        <v>2961.26834272571</v>
      </c>
      <c r="H14" s="36" t="n">
        <f aca="false">$E14/3</f>
        <v>2961.26834272571</v>
      </c>
      <c r="I14" s="40" t="n">
        <f aca="false">+I13</f>
        <v>4469.7837</v>
      </c>
      <c r="J14" s="40" t="n">
        <f aca="false">+J13</f>
        <v>6269.9242</v>
      </c>
      <c r="K14" s="40" t="n">
        <f aca="false">+K13</f>
        <v>1312.2408</v>
      </c>
      <c r="L14" s="36" t="n">
        <f aca="false">+F14/I14</f>
        <v>0.662508197594821</v>
      </c>
      <c r="M14" s="36" t="n">
        <f aca="false">+G14/J14</f>
        <v>0.472297311461231</v>
      </c>
      <c r="N14" s="36" t="n">
        <f aca="false">+H14/K14</f>
        <v>2.25665010775896</v>
      </c>
      <c r="O14" s="36" t="n">
        <f aca="false">+LOG(L14+1)</f>
        <v>0.220763795425619</v>
      </c>
      <c r="P14" s="36" t="n">
        <f aca="false">+LOG(M14+1)</f>
        <v>0.167995519029339</v>
      </c>
      <c r="Q14" s="36" t="n">
        <f aca="false">+LOG(N14+1)</f>
        <v>0.512771100771723</v>
      </c>
      <c r="R14" s="36" t="n">
        <f aca="false">+O14*1/MAX($O$8:$O$22)</f>
        <v>0.592002263928612</v>
      </c>
      <c r="S14" s="36" t="n">
        <f aca="false">+P14*1/MAX($P$8:$P$22)</f>
        <v>0.570710336794365</v>
      </c>
      <c r="T14" s="36" t="n">
        <f aca="false">+Q14*1/MAX($Q$8:$Q$22)</f>
        <v>0.683060938408866</v>
      </c>
      <c r="U14" s="41" t="n">
        <f aca="false">1-R14</f>
        <v>0.407997736071388</v>
      </c>
      <c r="V14" s="41" t="n">
        <f aca="false">1-S14</f>
        <v>0.429289663205635</v>
      </c>
      <c r="W14" s="41" t="n">
        <f aca="false">1-T14</f>
        <v>0.316939061591134</v>
      </c>
    </row>
    <row r="15" customFormat="false" ht="15" hidden="false" customHeight="false" outlineLevel="0" collapsed="false">
      <c r="A15" s="36" t="n">
        <v>2007</v>
      </c>
      <c r="B15" s="37" t="n">
        <v>4986</v>
      </c>
      <c r="C15" s="37" t="n">
        <v>5900</v>
      </c>
      <c r="D15" s="38"/>
      <c r="E15" s="37" t="n">
        <f aca="false">+B15+C15+D15</f>
        <v>10886</v>
      </c>
      <c r="F15" s="36" t="n">
        <f aca="false">$E15/3</f>
        <v>3628.66666666667</v>
      </c>
      <c r="G15" s="36" t="n">
        <f aca="false">$E15/3</f>
        <v>3628.66666666667</v>
      </c>
      <c r="H15" s="36" t="n">
        <f aca="false">$E15/3</f>
        <v>3628.66666666667</v>
      </c>
      <c r="I15" s="40" t="n">
        <f aca="false">+I14</f>
        <v>4469.7837</v>
      </c>
      <c r="J15" s="40" t="n">
        <f aca="false">+J14</f>
        <v>6269.9242</v>
      </c>
      <c r="K15" s="40" t="n">
        <f aca="false">+K14</f>
        <v>1312.2408</v>
      </c>
      <c r="L15" s="36" t="n">
        <f aca="false">+F15/I15</f>
        <v>0.81182153549548</v>
      </c>
      <c r="M15" s="36" t="n">
        <f aca="false">+G15/J15</f>
        <v>0.578741712167217</v>
      </c>
      <c r="N15" s="36" t="n">
        <f aca="false">+H15/K15</f>
        <v>2.76524450898544</v>
      </c>
      <c r="O15" s="36" t="n">
        <f aca="false">+LOG(L15+1)</f>
        <v>0.258115417421046</v>
      </c>
      <c r="P15" s="36" t="n">
        <f aca="false">+LOG(M15+1)</f>
        <v>0.198311083677723</v>
      </c>
      <c r="Q15" s="36" t="n">
        <f aca="false">+LOG(N15+1)</f>
        <v>0.575793183844876</v>
      </c>
      <c r="R15" s="36" t="n">
        <f aca="false">+O15*1/MAX($O$8:$O$22)</f>
        <v>0.692164723719936</v>
      </c>
      <c r="S15" s="36" t="n">
        <f aca="false">+P15*1/MAX($P$8:$P$22)</f>
        <v>0.673697643899675</v>
      </c>
      <c r="T15" s="36" t="n">
        <f aca="false">+Q15*1/MAX($Q$8:$Q$22)</f>
        <v>0.767012477681734</v>
      </c>
      <c r="U15" s="41" t="n">
        <f aca="false">1-R15</f>
        <v>0.307835276280064</v>
      </c>
      <c r="V15" s="41" t="n">
        <f aca="false">1-S15</f>
        <v>0.326302356100325</v>
      </c>
      <c r="W15" s="41" t="n">
        <f aca="false">1-T15</f>
        <v>0.232987522318266</v>
      </c>
    </row>
    <row r="16" customFormat="false" ht="15" hidden="false" customHeight="false" outlineLevel="0" collapsed="false">
      <c r="A16" s="36" t="n">
        <v>2008</v>
      </c>
      <c r="B16" s="37" t="n">
        <v>5894</v>
      </c>
      <c r="C16" s="37" t="n">
        <v>5704</v>
      </c>
      <c r="D16" s="38"/>
      <c r="E16" s="37" t="n">
        <f aca="false">+B16+C16+D16</f>
        <v>11598</v>
      </c>
      <c r="F16" s="36" t="n">
        <f aca="false">$E16/3</f>
        <v>3866</v>
      </c>
      <c r="G16" s="36" t="n">
        <f aca="false">$E16/3</f>
        <v>3866</v>
      </c>
      <c r="H16" s="36" t="n">
        <f aca="false">$E16/3</f>
        <v>3866</v>
      </c>
      <c r="I16" s="40" t="n">
        <f aca="false">+I15</f>
        <v>4469.7837</v>
      </c>
      <c r="J16" s="40" t="n">
        <f aca="false">+J15</f>
        <v>6269.9242</v>
      </c>
      <c r="K16" s="40" t="n">
        <f aca="false">+K15</f>
        <v>1312.2408</v>
      </c>
      <c r="L16" s="36" t="n">
        <f aca="false">+F16/I16</f>
        <v>0.864918810277106</v>
      </c>
      <c r="M16" s="36" t="n">
        <f aca="false">+G16/J16</f>
        <v>0.616594376053222</v>
      </c>
      <c r="N16" s="36" t="n">
        <f aca="false">+H16/K16</f>
        <v>2.94610562329719</v>
      </c>
      <c r="O16" s="36" t="n">
        <f aca="false">+LOG(L16+1)</f>
        <v>0.270659929433628</v>
      </c>
      <c r="P16" s="36" t="n">
        <f aca="false">+LOG(M16+1)</f>
        <v>0.208601063604373</v>
      </c>
      <c r="Q16" s="36" t="n">
        <f aca="false">+LOG(N16+1)</f>
        <v>0.596168705599703</v>
      </c>
      <c r="R16" s="36" t="n">
        <f aca="false">+O16*1/MAX($O$8:$O$22)</f>
        <v>0.725804204763511</v>
      </c>
      <c r="S16" s="36" t="n">
        <f aca="false">+P16*1/MAX($P$8:$P$22)</f>
        <v>0.70865451622268</v>
      </c>
      <c r="T16" s="36" t="n">
        <f aca="false">+Q16*1/MAX($Q$8:$Q$22)</f>
        <v>0.794154652795496</v>
      </c>
      <c r="U16" s="41" t="n">
        <f aca="false">1-R16</f>
        <v>0.274195795236488</v>
      </c>
      <c r="V16" s="41" t="n">
        <f aca="false">1-S16</f>
        <v>0.29134548377732</v>
      </c>
      <c r="W16" s="41" t="n">
        <f aca="false">1-T16</f>
        <v>0.205845347204504</v>
      </c>
    </row>
    <row r="17" customFormat="false" ht="15" hidden="false" customHeight="false" outlineLevel="0" collapsed="false">
      <c r="A17" s="36" t="n">
        <v>2009</v>
      </c>
      <c r="B17" s="37" t="n">
        <v>7012</v>
      </c>
      <c r="C17" s="37" t="n">
        <v>7011.93645687646</v>
      </c>
      <c r="D17" s="38"/>
      <c r="E17" s="37" t="n">
        <f aca="false">+B17+C17+D17</f>
        <v>14023.9364568765</v>
      </c>
      <c r="F17" s="36" t="n">
        <f aca="false">$E17/3</f>
        <v>4674.64548562549</v>
      </c>
      <c r="G17" s="36" t="n">
        <f aca="false">$E17/3</f>
        <v>4674.64548562549</v>
      </c>
      <c r="H17" s="36" t="n">
        <f aca="false">$E17/3</f>
        <v>4674.64548562549</v>
      </c>
      <c r="I17" s="40" t="n">
        <f aca="false">+I16</f>
        <v>4469.7837</v>
      </c>
      <c r="J17" s="40" t="n">
        <f aca="false">+J16</f>
        <v>6269.9242</v>
      </c>
      <c r="K17" s="40" t="n">
        <f aca="false">+K16</f>
        <v>1312.2408</v>
      </c>
      <c r="L17" s="36" t="n">
        <f aca="false">+F17/I17</f>
        <v>1.04583259490286</v>
      </c>
      <c r="M17" s="36" t="n">
        <f aca="false">+G17/J17</f>
        <v>0.745566507107931</v>
      </c>
      <c r="N17" s="36" t="n">
        <f aca="false">+H17/K17</f>
        <v>3.56233816661202</v>
      </c>
      <c r="O17" s="36" t="n">
        <f aca="false">+LOG(L17+1)</f>
        <v>0.310870093655514</v>
      </c>
      <c r="P17" s="36" t="n">
        <f aca="false">+LOG(M17+1)</f>
        <v>0.241936400339961</v>
      </c>
      <c r="Q17" s="36" t="n">
        <f aca="false">+LOG(N17+1)</f>
        <v>0.659187472622031</v>
      </c>
      <c r="R17" s="36" t="n">
        <f aca="false">+O17*1/MAX($O$8:$O$22)</f>
        <v>0.833632158194028</v>
      </c>
      <c r="S17" s="36" t="n">
        <f aca="false">+P17*1/MAX($P$8:$P$22)</f>
        <v>0.821900520434249</v>
      </c>
      <c r="T17" s="36" t="n">
        <f aca="false">+Q17*1/MAX($Q$8:$Q$22)</f>
        <v>0.878101774766405</v>
      </c>
      <c r="U17" s="41" t="n">
        <f aca="false">1-R17</f>
        <v>0.166367841805972</v>
      </c>
      <c r="V17" s="41" t="n">
        <f aca="false">1-S17</f>
        <v>0.178099479565751</v>
      </c>
      <c r="W17" s="41" t="n">
        <f aca="false">1-T17</f>
        <v>0.121898225233595</v>
      </c>
    </row>
    <row r="18" customFormat="false" ht="13.8" hidden="false" customHeight="false" outlineLevel="0" collapsed="false">
      <c r="A18" s="44" t="n">
        <v>2010</v>
      </c>
      <c r="B18" s="37" t="n">
        <v>7064</v>
      </c>
      <c r="C18" s="37" t="n">
        <v>7155</v>
      </c>
      <c r="D18" s="37" t="n">
        <v>4017.6</v>
      </c>
      <c r="E18" s="37" t="n">
        <f aca="false">+B18+C18+D18</f>
        <v>18236.6</v>
      </c>
      <c r="F18" s="36" t="n">
        <f aca="false">$E18/3</f>
        <v>6078.86666666667</v>
      </c>
      <c r="G18" s="36" t="n">
        <f aca="false">$E18/3</f>
        <v>6078.86666666667</v>
      </c>
      <c r="H18" s="36" t="n">
        <f aca="false">$E18/3</f>
        <v>6078.86666666667</v>
      </c>
      <c r="I18" s="40" t="n">
        <f aca="false">+I17</f>
        <v>4469.7837</v>
      </c>
      <c r="J18" s="40" t="n">
        <f aca="false">+J17</f>
        <v>6269.9242</v>
      </c>
      <c r="K18" s="40" t="n">
        <f aca="false">+K17</f>
        <v>1312.2408</v>
      </c>
      <c r="L18" s="44" t="n">
        <f aca="false">+F18/I18</f>
        <v>1.35999123775646</v>
      </c>
      <c r="M18" s="44" t="n">
        <f aca="false">+G18/J18</f>
        <v>0.969527935707208</v>
      </c>
      <c r="N18" s="44" t="n">
        <f aca="false">+H18/K18</f>
        <v>4.63243229951901</v>
      </c>
      <c r="O18" s="36" t="n">
        <f aca="false">+LOG(L18+1)</f>
        <v>0.372910390512021</v>
      </c>
      <c r="P18" s="36" t="n">
        <f aca="false">+LOG(M18+1)</f>
        <v>0.294362145204793</v>
      </c>
      <c r="Q18" s="36" t="n">
        <f aca="false">+LOG(N18+1)</f>
        <v>0.750695980312066</v>
      </c>
      <c r="R18" s="36" t="n">
        <f aca="false">+O18*1/MAX($O$8:$O$22)</f>
        <v>1</v>
      </c>
      <c r="S18" s="36" t="n">
        <f aca="false">+P18*1/MAX($P$8:$P$22)</f>
        <v>1</v>
      </c>
      <c r="T18" s="36" t="n">
        <f aca="false">+Q18*1/MAX($Q$8:$Q$22)</f>
        <v>1</v>
      </c>
      <c r="U18" s="41" t="n">
        <f aca="false">1-R18</f>
        <v>0</v>
      </c>
      <c r="V18" s="41" t="n">
        <f aca="false">1-S18</f>
        <v>0</v>
      </c>
      <c r="W18" s="41" t="n">
        <f aca="false">1-T18</f>
        <v>0</v>
      </c>
    </row>
    <row r="19" customFormat="false" ht="13.8" hidden="false" customHeight="false" outlineLevel="0" collapsed="false">
      <c r="A19" s="44" t="n">
        <v>2011</v>
      </c>
      <c r="B19" s="37" t="n">
        <v>4187.7</v>
      </c>
      <c r="C19" s="37" t="n">
        <v>4187.7</v>
      </c>
      <c r="D19" s="37" t="n">
        <v>4017.6</v>
      </c>
      <c r="E19" s="37" t="n">
        <f aca="false">+B19+C19+D19</f>
        <v>12393</v>
      </c>
      <c r="F19" s="36" t="n">
        <f aca="false">$E19/3</f>
        <v>4131</v>
      </c>
      <c r="G19" s="36" t="n">
        <f aca="false">$E19/3</f>
        <v>4131</v>
      </c>
      <c r="H19" s="36" t="n">
        <f aca="false">$E19/3</f>
        <v>4131</v>
      </c>
      <c r="I19" s="40" t="n">
        <f aca="false">+I18</f>
        <v>4469.7837</v>
      </c>
      <c r="J19" s="40" t="n">
        <f aca="false">+J18</f>
        <v>6269.9242</v>
      </c>
      <c r="K19" s="40" t="n">
        <f aca="false">+K18</f>
        <v>1312.2408</v>
      </c>
      <c r="L19" s="44" t="n">
        <f aca="false">+F19/I19</f>
        <v>0.924205795461646</v>
      </c>
      <c r="M19" s="44" t="n">
        <f aca="false">+G19/J19</f>
        <v>0.658859639802344</v>
      </c>
      <c r="N19" s="44" t="n">
        <f aca="false">+H19/K19</f>
        <v>3.14805026638404</v>
      </c>
      <c r="O19" s="36" t="n">
        <f aca="false">+LOG(L19+1)</f>
        <v>0.284251518353464</v>
      </c>
      <c r="P19" s="36" t="n">
        <f aca="false">+LOG(M19+1)</f>
        <v>0.219809640853693</v>
      </c>
      <c r="Q19" s="36" t="n">
        <f aca="false">+LOG(N19+1)</f>
        <v>0.617844010561974</v>
      </c>
      <c r="R19" s="36" t="n">
        <f aca="false">+O19*1/MAX($O$8:$O$22)</f>
        <v>0.762251537060082</v>
      </c>
      <c r="S19" s="36" t="n">
        <f aca="false">+P19*1/MAX($P$8:$P$22)</f>
        <v>0.746732025277123</v>
      </c>
      <c r="T19" s="36" t="n">
        <f aca="false">+Q19*1/MAX($Q$8:$Q$22)</f>
        <v>0.823028265457257</v>
      </c>
      <c r="U19" s="41" t="n">
        <f aca="false">1-R19</f>
        <v>0.237748462939918</v>
      </c>
      <c r="V19" s="41" t="n">
        <f aca="false">1-S19</f>
        <v>0.253267974722877</v>
      </c>
      <c r="W19" s="41" t="n">
        <f aca="false">1-T19</f>
        <v>0.176971734542743</v>
      </c>
    </row>
    <row r="20" customFormat="false" ht="13.8" hidden="false" customHeight="false" outlineLevel="0" collapsed="false">
      <c r="A20" s="44" t="n">
        <v>2012</v>
      </c>
      <c r="B20" s="37" t="n">
        <v>5568.9</v>
      </c>
      <c r="C20" s="37" t="n">
        <v>5568.9</v>
      </c>
      <c r="D20" s="37" t="n">
        <v>3542.4</v>
      </c>
      <c r="E20" s="37" t="n">
        <f aca="false">+B20+C20+D20</f>
        <v>14680.2</v>
      </c>
      <c r="F20" s="36" t="n">
        <f aca="false">$E20/3</f>
        <v>4893.4</v>
      </c>
      <c r="G20" s="36" t="n">
        <f aca="false">$E20/3</f>
        <v>4893.4</v>
      </c>
      <c r="H20" s="36" t="n">
        <f aca="false">$E20/3</f>
        <v>4893.4</v>
      </c>
      <c r="I20" s="40" t="n">
        <f aca="false">+I19</f>
        <v>4469.7837</v>
      </c>
      <c r="J20" s="40" t="n">
        <f aca="false">+J19</f>
        <v>6269.9242</v>
      </c>
      <c r="K20" s="40" t="n">
        <f aca="false">+K19</f>
        <v>1312.2408</v>
      </c>
      <c r="L20" s="44" t="n">
        <f aca="false">+F20/I20</f>
        <v>1.09477333321521</v>
      </c>
      <c r="M20" s="44" t="n">
        <f aca="false">+G20/J20</f>
        <v>0.78045600615076</v>
      </c>
      <c r="N20" s="44" t="n">
        <f aca="false">+H20/K20</f>
        <v>3.72904119426861</v>
      </c>
      <c r="O20" s="36" t="n">
        <f aca="false">+LOG(L20+1)</f>
        <v>0.321137036629486</v>
      </c>
      <c r="P20" s="36" t="n">
        <f aca="false">+LOG(M20+1)</f>
        <v>0.250531247023464</v>
      </c>
      <c r="Q20" s="36" t="n">
        <f aca="false">+LOG(N20+1)</f>
        <v>0.674773097133553</v>
      </c>
      <c r="R20" s="36" t="n">
        <f aca="false">+O20*1/MAX($O$8:$O$22)</f>
        <v>0.861164088746767</v>
      </c>
      <c r="S20" s="36" t="n">
        <f aca="false">+P20*1/MAX($P$8:$P$22)</f>
        <v>0.851098726873203</v>
      </c>
      <c r="T20" s="36" t="n">
        <f aca="false">+Q20*1/MAX($Q$8:$Q$22)</f>
        <v>0.898863341259732</v>
      </c>
      <c r="U20" s="41" t="n">
        <f aca="false">1-R20</f>
        <v>0.138835911253232</v>
      </c>
      <c r="V20" s="41" t="n">
        <f aca="false">1-S20</f>
        <v>0.148901273126797</v>
      </c>
      <c r="W20" s="41" t="n">
        <f aca="false">1-T20</f>
        <v>0.101136658740268</v>
      </c>
    </row>
    <row r="21" customFormat="false" ht="13.8" hidden="false" customHeight="false" outlineLevel="0" collapsed="false">
      <c r="A21" s="44" t="n">
        <v>2013</v>
      </c>
      <c r="B21" s="37" t="n">
        <v>6957.51108663632</v>
      </c>
      <c r="C21" s="37" t="n">
        <v>2074</v>
      </c>
      <c r="D21" s="37" t="n">
        <v>1771.2</v>
      </c>
      <c r="E21" s="37" t="n">
        <f aca="false">+B21+C21+D21</f>
        <v>10802.7110866363</v>
      </c>
      <c r="F21" s="36" t="n">
        <f aca="false">$E21/3</f>
        <v>3600.90369554544</v>
      </c>
      <c r="G21" s="36" t="n">
        <f aca="false">$E21/3</f>
        <v>3600.90369554544</v>
      </c>
      <c r="H21" s="36" t="n">
        <f aca="false">$E21/3</f>
        <v>3600.90369554544</v>
      </c>
      <c r="I21" s="40" t="n">
        <f aca="false">+I20</f>
        <v>4469.7837</v>
      </c>
      <c r="J21" s="40" t="n">
        <f aca="false">+J20</f>
        <v>6269.9242</v>
      </c>
      <c r="K21" s="40" t="n">
        <f aca="false">+K20</f>
        <v>1312.2408</v>
      </c>
      <c r="L21" s="44" t="n">
        <f aca="false">+F21/I21</f>
        <v>0.80561027942928</v>
      </c>
      <c r="M21" s="44" t="n">
        <f aca="false">+G21/J21</f>
        <v>0.574313752556281</v>
      </c>
      <c r="N21" s="44" t="n">
        <f aca="false">+H21/K21</f>
        <v>2.74408759089448</v>
      </c>
      <c r="O21" s="36" t="n">
        <f aca="false">+LOG(L21+1)</f>
        <v>0.256624018536866</v>
      </c>
      <c r="P21" s="36" t="n">
        <f aca="false">+LOG(M21+1)</f>
        <v>0.197091289284112</v>
      </c>
      <c r="Q21" s="36" t="n">
        <f aca="false">+LOG(N21+1)</f>
        <v>0.573346000268302</v>
      </c>
      <c r="R21" s="36" t="n">
        <f aca="false">+O21*1/MAX($O$8:$O$22)</f>
        <v>0.688165374487182</v>
      </c>
      <c r="S21" s="36" t="n">
        <f aca="false">+P21*1/MAX($P$8:$P$22)</f>
        <v>0.669553787722917</v>
      </c>
      <c r="T21" s="36" t="n">
        <f aca="false">+Q21*1/MAX($Q$8:$Q$22)</f>
        <v>0.763752591335258</v>
      </c>
      <c r="U21" s="41" t="n">
        <f aca="false">1-R21</f>
        <v>0.311834625512818</v>
      </c>
      <c r="V21" s="41" t="n">
        <f aca="false">1-S21</f>
        <v>0.330446212277083</v>
      </c>
      <c r="W21" s="41" t="n">
        <f aca="false">1-T21</f>
        <v>0.236247408664742</v>
      </c>
    </row>
    <row r="22" customFormat="false" ht="13.8" hidden="false" customHeight="false" outlineLevel="0" collapsed="false">
      <c r="A22" s="44" t="n">
        <v>2014</v>
      </c>
      <c r="B22" s="37"/>
      <c r="C22" s="37" t="n">
        <v>3019</v>
      </c>
      <c r="D22" s="37"/>
      <c r="E22" s="37" t="n">
        <f aca="false">+B22+C22+D22</f>
        <v>3019</v>
      </c>
      <c r="F22" s="36" t="n">
        <f aca="false">$E22/3</f>
        <v>1006.33333333333</v>
      </c>
      <c r="G22" s="36" t="n">
        <f aca="false">$E22/3</f>
        <v>1006.33333333333</v>
      </c>
      <c r="H22" s="36" t="n">
        <f aca="false">$E22/3</f>
        <v>1006.33333333333</v>
      </c>
      <c r="I22" s="40" t="n">
        <f aca="false">+I21</f>
        <v>4469.7837</v>
      </c>
      <c r="J22" s="40" t="n">
        <f aca="false">+J21</f>
        <v>6269.9242</v>
      </c>
      <c r="K22" s="40" t="n">
        <f aca="false">+K21</f>
        <v>1312.2408</v>
      </c>
      <c r="L22" s="44" t="n">
        <f aca="false">+F22/I22</f>
        <v>0.22514139405299</v>
      </c>
      <c r="M22" s="44" t="n">
        <f aca="false">+G22/J22</f>
        <v>0.160501674539117</v>
      </c>
      <c r="N22" s="44" t="n">
        <f aca="false">+H22/K22</f>
        <v>0.766881606892068</v>
      </c>
      <c r="O22" s="36" t="n">
        <f aca="false">+LOG(L22+1)</f>
        <v>0.0881862136910558</v>
      </c>
      <c r="P22" s="36" t="n">
        <f aca="false">+LOG(M22+1)</f>
        <v>0.0646457714550762</v>
      </c>
      <c r="Q22" s="36" t="n">
        <f aca="false">+LOG(N22+1)</f>
        <v>0.247207449791941</v>
      </c>
      <c r="R22" s="36" t="n">
        <f aca="false">+O22*1/MAX($O$8:$O$22)</f>
        <v>0.236480977561319</v>
      </c>
      <c r="S22" s="36" t="n">
        <f aca="false">+P22*1/MAX($P$8:$P$22)</f>
        <v>0.219613059994861</v>
      </c>
      <c r="T22" s="36" t="n">
        <f aca="false">+Q22*1/MAX($Q$8:$Q$22)</f>
        <v>0.329304347266088</v>
      </c>
      <c r="U22" s="41" t="n">
        <f aca="false">1-R22</f>
        <v>0.763519022438681</v>
      </c>
      <c r="V22" s="41" t="n">
        <f aca="false">1-S22</f>
        <v>0.780386940005139</v>
      </c>
      <c r="W22" s="41" t="n">
        <f aca="false">1-T22</f>
        <v>0.670695652733912</v>
      </c>
    </row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  <row r="28" customFormat="false" ht="13.8" hidden="false" customHeight="false" outlineLevel="0" collapsed="false"/>
    <row r="35" customFormat="false" ht="15" hidden="false" customHeight="false" outlineLevel="0" collapsed="false">
      <c r="H35" s="0" t="s">
        <v>33</v>
      </c>
      <c r="L35" s="45" t="s">
        <v>32</v>
      </c>
      <c r="O35" s="0" t="s">
        <v>31</v>
      </c>
    </row>
    <row r="36" customFormat="false" ht="15" hidden="false" customHeight="false" outlineLevel="0" collapsed="false">
      <c r="F36" s="46" t="s">
        <v>35</v>
      </c>
      <c r="G36" s="46" t="s">
        <v>36</v>
      </c>
      <c r="H36" s="46" t="s">
        <v>37</v>
      </c>
      <c r="I36" s="47" t="s">
        <v>38</v>
      </c>
      <c r="K36" s="48" t="n">
        <v>2005</v>
      </c>
      <c r="L36" s="49" t="n">
        <v>11154.7343633037</v>
      </c>
      <c r="N36" s="0" t="n">
        <v>2000</v>
      </c>
      <c r="O36" s="0" t="n">
        <v>2748.7</v>
      </c>
    </row>
    <row r="37" customFormat="false" ht="15" hidden="false" customHeight="true" outlineLevel="0" collapsed="false">
      <c r="F37" s="0" t="n">
        <v>2010</v>
      </c>
      <c r="G37" s="0" t="n">
        <v>8838720</v>
      </c>
      <c r="H37" s="0" t="n">
        <f aca="false">+G37/2200</f>
        <v>4017.6</v>
      </c>
      <c r="I37" s="50" t="s">
        <v>39</v>
      </c>
      <c r="K37" s="48" t="n">
        <v>2006</v>
      </c>
      <c r="L37" s="49" t="n">
        <v>6395.70502817713</v>
      </c>
      <c r="N37" s="0" t="n">
        <v>2001</v>
      </c>
      <c r="O37" s="0" t="n">
        <v>2479</v>
      </c>
    </row>
    <row r="38" customFormat="false" ht="15" hidden="false" customHeight="false" outlineLevel="0" collapsed="false">
      <c r="F38" s="0" t="n">
        <v>2011</v>
      </c>
      <c r="G38" s="0" t="n">
        <v>8838720</v>
      </c>
      <c r="H38" s="0" t="n">
        <f aca="false">+G38/2200</f>
        <v>4017.6</v>
      </c>
      <c r="I38" s="50"/>
      <c r="K38" s="48" t="n">
        <v>2007</v>
      </c>
      <c r="L38" s="49" t="n">
        <v>5900</v>
      </c>
      <c r="N38" s="0" t="n">
        <v>2002</v>
      </c>
      <c r="O38" s="0" t="n">
        <v>2669</v>
      </c>
    </row>
    <row r="39" customFormat="false" ht="15" hidden="false" customHeight="false" outlineLevel="0" collapsed="false">
      <c r="F39" s="0" t="n">
        <v>2012</v>
      </c>
      <c r="G39" s="0" t="n">
        <v>7793280</v>
      </c>
      <c r="H39" s="0" t="n">
        <f aca="false">+G39/2200</f>
        <v>3542.4</v>
      </c>
      <c r="I39" s="50"/>
      <c r="K39" s="48" t="n">
        <v>2008</v>
      </c>
      <c r="L39" s="49" t="n">
        <v>5704</v>
      </c>
      <c r="N39" s="0" t="n">
        <v>2003</v>
      </c>
      <c r="O39" s="0" t="n">
        <v>2543.8</v>
      </c>
    </row>
    <row r="40" customFormat="false" ht="15" hidden="false" customHeight="false" outlineLevel="0" collapsed="false">
      <c r="F40" s="0" t="n">
        <v>2013</v>
      </c>
      <c r="G40" s="0" t="n">
        <v>3896640</v>
      </c>
      <c r="H40" s="0" t="n">
        <f aca="false">+G40/2200</f>
        <v>1771.2</v>
      </c>
      <c r="I40" s="50"/>
      <c r="K40" s="48" t="n">
        <v>2009</v>
      </c>
      <c r="L40" s="49" t="n">
        <v>7011.93645687646</v>
      </c>
      <c r="N40" s="0" t="n">
        <v>2004</v>
      </c>
      <c r="O40" s="0" t="n">
        <v>1898.6</v>
      </c>
    </row>
    <row r="41" customFormat="false" ht="15" hidden="false" customHeight="false" outlineLevel="0" collapsed="false">
      <c r="K41" s="48" t="n">
        <v>2010</v>
      </c>
      <c r="L41" s="49" t="n">
        <v>7155</v>
      </c>
      <c r="N41" s="0" t="n">
        <v>2005</v>
      </c>
      <c r="O41" s="0" t="n">
        <v>2361.5</v>
      </c>
    </row>
    <row r="42" customFormat="false" ht="15" hidden="false" customHeight="false" outlineLevel="0" collapsed="false">
      <c r="K42" s="48" t="n">
        <v>2011</v>
      </c>
      <c r="L42" s="49" t="n">
        <v>4187.7</v>
      </c>
      <c r="N42" s="0" t="n">
        <v>2006</v>
      </c>
      <c r="O42" s="0" t="n">
        <v>2488.1</v>
      </c>
    </row>
    <row r="43" customFormat="false" ht="15" hidden="false" customHeight="false" outlineLevel="0" collapsed="false">
      <c r="K43" s="48" t="n">
        <v>2012</v>
      </c>
      <c r="L43" s="49" t="n">
        <v>5568.9</v>
      </c>
      <c r="N43" s="0" t="n">
        <v>2007</v>
      </c>
      <c r="O43" s="0" t="n">
        <v>4986</v>
      </c>
    </row>
    <row r="44" customFormat="false" ht="15" hidden="false" customHeight="false" outlineLevel="0" collapsed="false">
      <c r="K44" s="48" t="n">
        <v>2013</v>
      </c>
      <c r="L44" s="49" t="n">
        <v>2074</v>
      </c>
      <c r="N44" s="0" t="n">
        <v>2008</v>
      </c>
      <c r="O44" s="0" t="n">
        <v>5894</v>
      </c>
    </row>
    <row r="45" customFormat="false" ht="15" hidden="false" customHeight="false" outlineLevel="0" collapsed="false">
      <c r="K45" s="48" t="n">
        <v>2014</v>
      </c>
      <c r="L45" s="49" t="n">
        <v>3019</v>
      </c>
      <c r="N45" s="0" t="n">
        <v>2009</v>
      </c>
      <c r="O45" s="0" t="n">
        <v>7012</v>
      </c>
    </row>
    <row r="46" customFormat="false" ht="15" hidden="false" customHeight="false" outlineLevel="0" collapsed="false">
      <c r="N46" s="0" t="n">
        <v>2010</v>
      </c>
      <c r="O46" s="0" t="n">
        <v>7064</v>
      </c>
    </row>
    <row r="47" customFormat="false" ht="15" hidden="false" customHeight="false" outlineLevel="0" collapsed="false">
      <c r="N47" s="0" t="n">
        <v>2011</v>
      </c>
      <c r="O47" s="0" t="n">
        <v>4187.7</v>
      </c>
    </row>
    <row r="48" customFormat="false" ht="15" hidden="false" customHeight="false" outlineLevel="0" collapsed="false">
      <c r="N48" s="0" t="n">
        <v>2012</v>
      </c>
      <c r="O48" s="0" t="n">
        <v>5568.9</v>
      </c>
    </row>
    <row r="49" customFormat="false" ht="15" hidden="false" customHeight="false" outlineLevel="0" collapsed="false">
      <c r="N49" s="0" t="n">
        <v>2013</v>
      </c>
      <c r="O49" s="0" t="n">
        <v>6957.51108663632</v>
      </c>
    </row>
  </sheetData>
  <mergeCells count="9">
    <mergeCell ref="F6:H6"/>
    <mergeCell ref="I6:K6"/>
    <mergeCell ref="L6:N6"/>
    <mergeCell ref="O6:Q6"/>
    <mergeCell ref="R6:T6"/>
    <mergeCell ref="U6:W6"/>
    <mergeCell ref="X6:Z6"/>
    <mergeCell ref="AA6:AC6"/>
    <mergeCell ref="I37:I4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4" activeCellId="0" sqref="D14"/>
    </sheetView>
  </sheetViews>
  <sheetFormatPr defaultRowHeight="13.8"/>
  <cols>
    <col collapsed="false" hidden="false" max="1" min="1" style="0" width="5.65587044534413"/>
    <col collapsed="false" hidden="false" max="4" min="2" style="0" width="13.9271255060729"/>
    <col collapsed="false" hidden="false" max="1025" min="5" style="0" width="9.1417004048583"/>
  </cols>
  <sheetData>
    <row r="1" customFormat="false" ht="13.8" hidden="false" customHeight="false" outlineLevel="0" collapsed="false">
      <c r="A1" s="0" t="s">
        <v>40</v>
      </c>
      <c r="B1" s="0" t="s">
        <v>28</v>
      </c>
      <c r="C1" s="0" t="s">
        <v>29</v>
      </c>
      <c r="D1" s="0" t="s">
        <v>30</v>
      </c>
    </row>
    <row r="2" customFormat="false" ht="13.8" hidden="false" customHeight="false" outlineLevel="0" collapsed="false">
      <c r="A2" s="0" t="n">
        <v>2010</v>
      </c>
      <c r="B2" s="0" t="n">
        <v>1.3599912378</v>
      </c>
      <c r="C2" s="0" t="n">
        <v>0.9695279357</v>
      </c>
      <c r="D2" s="0" t="n">
        <v>4.6324322995</v>
      </c>
    </row>
    <row r="3" customFormat="false" ht="13.8" hidden="false" customHeight="false" outlineLevel="0" collapsed="false">
      <c r="A3" s="0" t="n">
        <v>2011</v>
      </c>
      <c r="B3" s="0" t="n">
        <v>0.9242057955</v>
      </c>
      <c r="C3" s="0" t="n">
        <v>0.6588596398</v>
      </c>
      <c r="D3" s="0" t="n">
        <v>3.1480502664</v>
      </c>
    </row>
    <row r="4" customFormat="false" ht="13.8" hidden="false" customHeight="false" outlineLevel="0" collapsed="false">
      <c r="A4" s="0" t="n">
        <v>2012</v>
      </c>
      <c r="B4" s="0" t="n">
        <v>1.0947733332</v>
      </c>
      <c r="C4" s="0" t="n">
        <v>0.7804560062</v>
      </c>
      <c r="D4" s="0" t="n">
        <v>3.7290411943</v>
      </c>
    </row>
    <row r="5" customFormat="false" ht="13.8" hidden="false" customHeight="false" outlineLevel="0" collapsed="false">
      <c r="A5" s="0" t="n">
        <v>2013</v>
      </c>
      <c r="B5" s="0" t="n">
        <v>0.8056102794</v>
      </c>
      <c r="C5" s="0" t="n">
        <v>0.5743137526</v>
      </c>
      <c r="D5" s="0" t="n">
        <v>2.7440875909</v>
      </c>
    </row>
    <row r="6" customFormat="false" ht="13.8" hidden="false" customHeight="false" outlineLevel="0" collapsed="false">
      <c r="A6" s="0" t="n">
        <v>2014</v>
      </c>
      <c r="B6" s="0" t="n">
        <v>0.2251413941</v>
      </c>
      <c r="C6" s="0" t="n">
        <v>0.1605016745</v>
      </c>
      <c r="D6" s="0" t="n">
        <v>0.7668816069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2015-05-13T02:02:12Z</dcterms:created>
  <dc:creator>Geovagi Flores</dc:creator>
  <dc:language>en-US</dc:language>
  <cp:lastModifiedBy>lelys</cp:lastModifiedBy>
  <dcterms:modified xsi:type="dcterms:W3CDTF">2015-05-27T01:54:39Z</dcterms:modified>
  <cp:revision>0</cp:revision>
</cp:coreProperties>
</file>