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LE/"/>
    </mc:Choice>
  </mc:AlternateContent>
  <bookViews>
    <workbookView xWindow="3040" yWindow="1260" windowWidth="25760" windowHeight="13740" tabRatio="500"/>
  </bookViews>
  <sheets>
    <sheet name="Sheet1" sheetId="1" r:id="rId1"/>
    <sheet name="ECO" sheetId="2" r:id="rId2"/>
    <sheet name="Sheet2" sheetId="3" r:id="rId3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3" i="1"/>
  <c r="C6" i="2"/>
  <c r="C31" i="1"/>
  <c r="H11" i="1"/>
  <c r="C29" i="1"/>
  <c r="F29" i="1"/>
  <c r="D29" i="1"/>
  <c r="E26" i="1"/>
  <c r="E27" i="1"/>
  <c r="E28" i="1"/>
  <c r="E25" i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<sst xmlns="http://schemas.openxmlformats.org/spreadsheetml/2006/main" count="75" uniqueCount="34">
  <si>
    <t>jobs_all</t>
  </si>
  <si>
    <t>wage_usd</t>
  </si>
  <si>
    <t>a_wage</t>
  </si>
  <si>
    <t>sss</t>
  </si>
  <si>
    <t>jobs_sum</t>
  </si>
  <si>
    <t>wages_weight</t>
  </si>
  <si>
    <t>Living Resources</t>
  </si>
  <si>
    <t>Tourism and Recreation</t>
  </si>
  <si>
    <t>Marine Construction</t>
  </si>
  <si>
    <t>Marine Transportation</t>
  </si>
  <si>
    <t>Ship and Boat Building</t>
  </si>
  <si>
    <t>Year</t>
  </si>
  <si>
    <t>Sector</t>
  </si>
  <si>
    <t>Jobs</t>
  </si>
  <si>
    <t>% of county jobs</t>
  </si>
  <si>
    <t>Hawaii</t>
  </si>
  <si>
    <t>Maui Nui</t>
  </si>
  <si>
    <t>Oahu</t>
  </si>
  <si>
    <t>Kauai</t>
  </si>
  <si>
    <t>Region</t>
  </si>
  <si>
    <t>County Average Wage</t>
  </si>
  <si>
    <t>Total Ocean Sector Jobs</t>
  </si>
  <si>
    <t>Percent of Jobs per Region</t>
  </si>
  <si>
    <t>Sector Mean Wage</t>
  </si>
  <si>
    <t>County</t>
  </si>
  <si>
    <t>Self Sufficiency Standard</t>
  </si>
  <si>
    <t>Revenue (mil)</t>
  </si>
  <si>
    <t>total jobs</t>
  </si>
  <si>
    <t>ocean jobs</t>
  </si>
  <si>
    <t>rgn_id</t>
  </si>
  <si>
    <t>year</t>
  </si>
  <si>
    <t>total_revenue(adj with multipliers)</t>
  </si>
  <si>
    <t>Hawaiʻi</t>
  </si>
  <si>
    <t>Total Adjusted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</si>
</sst>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  <font>
      <sz val="11"/>
      <color rgb="FF333333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0" fillId="0" borderId="0" xfId="2" applyFont="1"/>
    <xf numFmtId="1" fontId="0" fillId="0" borderId="0" xfId="0" applyNumberFormat="1" applyAlignment="1">
      <alignment vertical="center"/>
    </xf>
    <xf numFmtId="0" fontId="7" fillId="0" borderId="0" xfId="0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9" fontId="7" fillId="0" borderId="0" xfId="2" applyFont="1" applyBorder="1"/>
    <xf numFmtId="0" fontId="7" fillId="0" borderId="1" xfId="0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9" fontId="7" fillId="0" borderId="1" xfId="2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2" xfId="0" applyFont="1" applyBorder="1"/>
    <xf numFmtId="1" fontId="8" fillId="0" borderId="2" xfId="0" applyNumberFormat="1" applyFont="1" applyBorder="1"/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6" fontId="8" fillId="0" borderId="0" xfId="0" applyNumberFormat="1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6" fontId="8" fillId="0" borderId="4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7" fillId="0" borderId="0" xfId="1" applyNumberFormat="1" applyFont="1"/>
    <xf numFmtId="165" fontId="7" fillId="0" borderId="1" xfId="1" applyNumberFormat="1" applyFont="1" applyBorder="1"/>
    <xf numFmtId="164" fontId="7" fillId="0" borderId="0" xfId="1" applyNumberFormat="1" applyFont="1"/>
    <xf numFmtId="164" fontId="7" fillId="0" borderId="1" xfId="1" applyNumberFormat="1" applyFont="1" applyBorder="1"/>
    <xf numFmtId="0" fontId="7" fillId="0" borderId="2" xfId="0" applyFont="1" applyBorder="1" applyAlignment="1">
      <alignment horizontal="right" vertical="center"/>
    </xf>
    <xf numFmtId="1" fontId="8" fillId="0" borderId="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0" fillId="0" borderId="0" xfId="0" applyNumberFormat="1"/>
    <xf numFmtId="0" fontId="7" fillId="0" borderId="0" xfId="0" applyFont="1" applyFill="1" applyBorder="1" applyAlignment="1">
      <alignment vertical="center"/>
    </xf>
    <xf numFmtId="43" fontId="0" fillId="0" borderId="0" xfId="0" applyNumberFormat="1"/>
    <xf numFmtId="0" fontId="7" fillId="0" borderId="0" xfId="0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0" workbookViewId="0">
      <selection activeCell="D33" sqref="D33"/>
    </sheetView>
  </sheetViews>
  <sheetFormatPr baseColWidth="10" defaultRowHeight="16" x14ac:dyDescent="0.2"/>
  <cols>
    <col min="2" max="2" width="0" hidden="1" customWidth="1"/>
    <col min="3" max="3" width="23.6640625" customWidth="1"/>
    <col min="4" max="4" width="22.1640625" customWidth="1"/>
    <col min="5" max="5" width="16.33203125" style="6" customWidth="1"/>
    <col min="6" max="6" width="14.83203125" style="6" customWidth="1"/>
    <col min="10" max="10" width="15.33203125" customWidth="1"/>
  </cols>
  <sheetData>
    <row r="1" spans="1:13" x14ac:dyDescent="0.2">
      <c r="A1" s="1" t="s">
        <v>19</v>
      </c>
      <c r="B1" t="s">
        <v>11</v>
      </c>
      <c r="C1" s="1" t="s">
        <v>12</v>
      </c>
      <c r="D1" s="1" t="s">
        <v>0</v>
      </c>
      <c r="E1" s="4" t="s">
        <v>13</v>
      </c>
      <c r="F1" s="4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14</v>
      </c>
      <c r="M1" s="1" t="s">
        <v>14</v>
      </c>
    </row>
    <row r="2" spans="1:13" x14ac:dyDescent="0.2">
      <c r="A2" s="1" t="s">
        <v>15</v>
      </c>
      <c r="B2" s="2">
        <v>2013</v>
      </c>
      <c r="C2" s="2" t="s">
        <v>6</v>
      </c>
      <c r="D2" s="2">
        <v>86100</v>
      </c>
      <c r="E2" s="5">
        <v>124.9318</v>
      </c>
      <c r="F2" s="5">
        <v>43328.95</v>
      </c>
      <c r="G2" s="2">
        <v>38130</v>
      </c>
      <c r="H2" s="2">
        <v>24435</v>
      </c>
      <c r="I2" s="2">
        <v>13576.213</v>
      </c>
      <c r="J2" s="2">
        <v>9.5554300000000002E-3</v>
      </c>
      <c r="K2">
        <f t="shared" ref="K2:K10" si="0">E2/D2</f>
        <v>1.4510081300813007E-3</v>
      </c>
      <c r="M2" s="7">
        <f>I2/D2</f>
        <v>0.15767959349593497</v>
      </c>
    </row>
    <row r="3" spans="1:13" x14ac:dyDescent="0.2">
      <c r="A3" s="1"/>
      <c r="B3" s="2">
        <v>2013</v>
      </c>
      <c r="C3" s="2" t="s">
        <v>7</v>
      </c>
      <c r="D3" s="2">
        <v>86100</v>
      </c>
      <c r="E3" s="5">
        <v>13451.281199999999</v>
      </c>
      <c r="F3" s="5">
        <v>29370.37</v>
      </c>
      <c r="G3" s="2">
        <v>38130</v>
      </c>
      <c r="H3" s="2">
        <v>24435</v>
      </c>
      <c r="I3" s="2">
        <v>13576.213</v>
      </c>
      <c r="J3" s="2">
        <v>0.99044456999999997</v>
      </c>
      <c r="K3">
        <f t="shared" si="0"/>
        <v>0.15622858536585366</v>
      </c>
      <c r="M3" s="7">
        <f t="shared" ref="M3:M10" si="1">I3/D3</f>
        <v>0.15767959349593497</v>
      </c>
    </row>
    <row r="4" spans="1:13" x14ac:dyDescent="0.2">
      <c r="A4" s="1" t="s">
        <v>16</v>
      </c>
      <c r="B4" s="2">
        <v>2013</v>
      </c>
      <c r="C4" s="2" t="s">
        <v>7</v>
      </c>
      <c r="D4" s="2">
        <v>79850</v>
      </c>
      <c r="E4" s="5">
        <v>25423.121599999999</v>
      </c>
      <c r="F4" s="5">
        <v>35358.68</v>
      </c>
      <c r="G4" s="2">
        <v>39042</v>
      </c>
      <c r="H4" s="2">
        <v>31435</v>
      </c>
      <c r="I4" s="2">
        <v>25423.121999999999</v>
      </c>
      <c r="J4" s="2">
        <v>0.99127956100000003</v>
      </c>
      <c r="K4">
        <f t="shared" si="0"/>
        <v>0.31838599373825921</v>
      </c>
      <c r="M4" s="7">
        <f t="shared" si="1"/>
        <v>0.31838599874765183</v>
      </c>
    </row>
    <row r="5" spans="1:13" x14ac:dyDescent="0.2">
      <c r="A5" s="1" t="s">
        <v>17</v>
      </c>
      <c r="B5" s="2">
        <v>2013</v>
      </c>
      <c r="C5" s="2" t="s">
        <v>6</v>
      </c>
      <c r="D5" s="2">
        <v>451250</v>
      </c>
      <c r="E5" s="5">
        <v>772.29499999999996</v>
      </c>
      <c r="F5" s="5">
        <v>30915.03</v>
      </c>
      <c r="G5" s="2">
        <v>45711</v>
      </c>
      <c r="H5" s="2">
        <v>31675</v>
      </c>
      <c r="I5" s="2">
        <v>59163.542000000001</v>
      </c>
      <c r="J5" s="2">
        <v>1.2684389000000001E-2</v>
      </c>
      <c r="K5">
        <f t="shared" si="0"/>
        <v>1.7114570637119112E-3</v>
      </c>
      <c r="M5" s="7">
        <f t="shared" si="1"/>
        <v>0.13111034238227148</v>
      </c>
    </row>
    <row r="6" spans="1:13" x14ac:dyDescent="0.2">
      <c r="A6" s="1"/>
      <c r="B6" s="2">
        <v>2013</v>
      </c>
      <c r="C6" s="2" t="s">
        <v>8</v>
      </c>
      <c r="D6" s="2">
        <v>451250</v>
      </c>
      <c r="E6" s="5">
        <v>456.012</v>
      </c>
      <c r="F6" s="5">
        <v>91096.44</v>
      </c>
      <c r="G6" s="2">
        <v>45711</v>
      </c>
      <c r="H6" s="2">
        <v>31675</v>
      </c>
      <c r="I6" s="2">
        <v>59163.542000000001</v>
      </c>
      <c r="J6" s="2">
        <v>7.9493459999999995E-3</v>
      </c>
      <c r="K6">
        <f t="shared" si="0"/>
        <v>1.0105529085872576E-3</v>
      </c>
      <c r="M6" s="7">
        <f t="shared" si="1"/>
        <v>0.13111034238227148</v>
      </c>
    </row>
    <row r="7" spans="1:13" x14ac:dyDescent="0.2">
      <c r="A7" s="1"/>
      <c r="B7" s="2">
        <v>2013</v>
      </c>
      <c r="C7" s="2" t="s">
        <v>9</v>
      </c>
      <c r="D7" s="2">
        <v>451250</v>
      </c>
      <c r="E7" s="5">
        <v>3111.7226000000001</v>
      </c>
      <c r="F7" s="5">
        <v>79412.77</v>
      </c>
      <c r="G7" s="2">
        <v>45711</v>
      </c>
      <c r="H7" s="2">
        <v>31675</v>
      </c>
      <c r="I7" s="2">
        <v>59163.542000000001</v>
      </c>
      <c r="J7" s="2">
        <v>5.4883280999999999E-2</v>
      </c>
      <c r="K7">
        <f t="shared" si="0"/>
        <v>6.8957841551246539E-3</v>
      </c>
      <c r="M7" s="7">
        <f t="shared" si="1"/>
        <v>0.13111034238227148</v>
      </c>
    </row>
    <row r="8" spans="1:13" x14ac:dyDescent="0.2">
      <c r="A8" s="1"/>
      <c r="B8" s="2">
        <v>2013</v>
      </c>
      <c r="C8" s="2" t="s">
        <v>10</v>
      </c>
      <c r="D8" s="2">
        <v>451250</v>
      </c>
      <c r="E8" s="5">
        <v>4132.7879999999996</v>
      </c>
      <c r="F8" s="5">
        <v>85270.65</v>
      </c>
      <c r="G8" s="2">
        <v>45711</v>
      </c>
      <c r="H8" s="2">
        <v>31675</v>
      </c>
      <c r="I8" s="2">
        <v>59163.542000000001</v>
      </c>
      <c r="J8" s="2">
        <v>7.1853871999999999E-2</v>
      </c>
      <c r="K8">
        <f t="shared" si="0"/>
        <v>9.1585329639889187E-3</v>
      </c>
      <c r="M8" s="7">
        <f t="shared" si="1"/>
        <v>0.13111034238227148</v>
      </c>
    </row>
    <row r="9" spans="1:13" x14ac:dyDescent="0.2">
      <c r="A9" s="1"/>
      <c r="B9" s="2">
        <v>2013</v>
      </c>
      <c r="C9" s="2" t="s">
        <v>7</v>
      </c>
      <c r="D9" s="2">
        <v>451250</v>
      </c>
      <c r="E9" s="5">
        <v>50690.724099999999</v>
      </c>
      <c r="F9" s="5">
        <v>19589.78</v>
      </c>
      <c r="G9" s="2">
        <v>45711</v>
      </c>
      <c r="H9" s="2">
        <v>31675</v>
      </c>
      <c r="I9" s="2">
        <v>59163.542000000001</v>
      </c>
      <c r="J9" s="2">
        <v>0.85262911299999999</v>
      </c>
      <c r="K9">
        <f t="shared" si="0"/>
        <v>0.11233401462603879</v>
      </c>
      <c r="M9" s="7">
        <f t="shared" si="1"/>
        <v>0.13111034238227148</v>
      </c>
    </row>
    <row r="10" spans="1:13" x14ac:dyDescent="0.2">
      <c r="A10" s="1" t="s">
        <v>18</v>
      </c>
      <c r="B10" s="2">
        <v>2013</v>
      </c>
      <c r="C10" s="2" t="s">
        <v>7</v>
      </c>
      <c r="D10" s="2">
        <v>33950</v>
      </c>
      <c r="E10" s="5">
        <v>5264.2821000000004</v>
      </c>
      <c r="F10" s="5">
        <v>20275.79</v>
      </c>
      <c r="G10" s="2">
        <v>39059</v>
      </c>
      <c r="H10" s="2">
        <v>38472</v>
      </c>
      <c r="I10" s="2">
        <v>5264.2820000000002</v>
      </c>
      <c r="J10" s="2">
        <v>1.0058294329999999</v>
      </c>
      <c r="K10">
        <f t="shared" si="0"/>
        <v>0.15505985567010311</v>
      </c>
      <c r="M10" s="7">
        <f t="shared" si="1"/>
        <v>0.15505985272459499</v>
      </c>
    </row>
    <row r="11" spans="1:13" x14ac:dyDescent="0.2">
      <c r="A11" s="3"/>
      <c r="H11">
        <f>SUM(D2,D4,D5,D10)</f>
        <v>651150</v>
      </c>
    </row>
    <row r="12" spans="1:13" x14ac:dyDescent="0.2">
      <c r="A12" s="23" t="s">
        <v>19</v>
      </c>
      <c r="B12" s="23" t="s">
        <v>11</v>
      </c>
      <c r="C12" s="23" t="s">
        <v>12</v>
      </c>
      <c r="D12" s="24" t="s">
        <v>13</v>
      </c>
      <c r="E12" s="24" t="s">
        <v>23</v>
      </c>
      <c r="F12" s="23" t="s">
        <v>20</v>
      </c>
    </row>
    <row r="13" spans="1:13" x14ac:dyDescent="0.2">
      <c r="A13" s="17" t="s">
        <v>15</v>
      </c>
      <c r="B13" s="17">
        <v>2013</v>
      </c>
      <c r="C13" s="17" t="s">
        <v>6</v>
      </c>
      <c r="D13" s="18">
        <v>124.9318</v>
      </c>
      <c r="E13" s="19">
        <v>43328.95</v>
      </c>
      <c r="F13" s="19">
        <v>38130</v>
      </c>
      <c r="G13">
        <f>D14/(SUM(D13:D14))</f>
        <v>0.99079774308196256</v>
      </c>
    </row>
    <row r="14" spans="1:13" x14ac:dyDescent="0.2">
      <c r="A14" s="17"/>
      <c r="B14" s="17">
        <v>2013</v>
      </c>
      <c r="C14" s="17" t="s">
        <v>7</v>
      </c>
      <c r="D14" s="18">
        <v>13451.281199999999</v>
      </c>
      <c r="E14" s="19">
        <v>29370.37</v>
      </c>
      <c r="F14" s="19">
        <v>38130</v>
      </c>
    </row>
    <row r="15" spans="1:13" x14ac:dyDescent="0.2">
      <c r="A15" s="17" t="s">
        <v>16</v>
      </c>
      <c r="B15" s="17">
        <v>2013</v>
      </c>
      <c r="C15" s="17" t="s">
        <v>7</v>
      </c>
      <c r="D15" s="18">
        <v>25423.121599999999</v>
      </c>
      <c r="E15" s="19">
        <v>35358.68</v>
      </c>
      <c r="F15" s="19">
        <v>39042</v>
      </c>
      <c r="G15">
        <v>0.99</v>
      </c>
    </row>
    <row r="16" spans="1:13" x14ac:dyDescent="0.2">
      <c r="A16" s="17" t="s">
        <v>17</v>
      </c>
      <c r="B16" s="17">
        <v>2013</v>
      </c>
      <c r="C16" s="17" t="s">
        <v>6</v>
      </c>
      <c r="D16" s="18">
        <v>772.29499999999996</v>
      </c>
      <c r="E16" s="19">
        <v>30915.03</v>
      </c>
      <c r="F16" s="19">
        <v>45711</v>
      </c>
    </row>
    <row r="17" spans="1:9" x14ac:dyDescent="0.2">
      <c r="A17" s="17"/>
      <c r="B17" s="17">
        <v>2013</v>
      </c>
      <c r="C17" s="17" t="s">
        <v>8</v>
      </c>
      <c r="D17" s="18">
        <v>456.012</v>
      </c>
      <c r="E17" s="19">
        <v>91096.44</v>
      </c>
      <c r="F17" s="19">
        <v>45711</v>
      </c>
    </row>
    <row r="18" spans="1:9" x14ac:dyDescent="0.2">
      <c r="A18" s="17"/>
      <c r="B18" s="17">
        <v>2013</v>
      </c>
      <c r="C18" s="17" t="s">
        <v>9</v>
      </c>
      <c r="D18" s="18">
        <v>3111.7226000000001</v>
      </c>
      <c r="E18" s="19">
        <v>79412.77</v>
      </c>
      <c r="F18" s="19">
        <v>45711</v>
      </c>
    </row>
    <row r="19" spans="1:9" x14ac:dyDescent="0.2">
      <c r="A19" s="17"/>
      <c r="B19" s="17">
        <v>2013</v>
      </c>
      <c r="C19" s="17" t="s">
        <v>10</v>
      </c>
      <c r="D19" s="18">
        <v>4132.7879999999996</v>
      </c>
      <c r="E19" s="19">
        <v>85270.65</v>
      </c>
      <c r="F19" s="19">
        <v>45711</v>
      </c>
    </row>
    <row r="20" spans="1:9" x14ac:dyDescent="0.2">
      <c r="A20" s="17"/>
      <c r="B20" s="17">
        <v>2013</v>
      </c>
      <c r="C20" s="17" t="s">
        <v>7</v>
      </c>
      <c r="D20" s="18">
        <v>50690.724099999999</v>
      </c>
      <c r="E20" s="19">
        <v>19589.78</v>
      </c>
      <c r="F20" s="19">
        <v>45711</v>
      </c>
      <c r="G20">
        <f>D20/SUM(D16:D20)</f>
        <v>0.85678988518025112</v>
      </c>
    </row>
    <row r="21" spans="1:9" x14ac:dyDescent="0.2">
      <c r="A21" s="20" t="s">
        <v>18</v>
      </c>
      <c r="B21" s="20">
        <v>2013</v>
      </c>
      <c r="C21" s="20" t="s">
        <v>7</v>
      </c>
      <c r="D21" s="21">
        <v>5264.2821000000004</v>
      </c>
      <c r="E21" s="22">
        <v>20275.79</v>
      </c>
      <c r="F21" s="22">
        <v>39059</v>
      </c>
      <c r="G21">
        <v>0.99</v>
      </c>
    </row>
    <row r="23" spans="1:9" ht="17" thickBot="1" x14ac:dyDescent="0.25"/>
    <row r="24" spans="1:9" ht="49" thickBot="1" x14ac:dyDescent="0.25">
      <c r="A24" s="15" t="s">
        <v>19</v>
      </c>
      <c r="B24" s="16" t="s">
        <v>12</v>
      </c>
      <c r="C24" s="36" t="s">
        <v>21</v>
      </c>
      <c r="D24" s="36" t="s">
        <v>22</v>
      </c>
      <c r="E24" s="37" t="s">
        <v>26</v>
      </c>
      <c r="F24" s="8"/>
      <c r="H24" s="25" t="s">
        <v>24</v>
      </c>
      <c r="I24" s="25" t="s">
        <v>25</v>
      </c>
    </row>
    <row r="25" spans="1:9" x14ac:dyDescent="0.2">
      <c r="A25" s="9" t="s">
        <v>15</v>
      </c>
      <c r="B25" s="9" t="s">
        <v>6</v>
      </c>
      <c r="C25" s="10">
        <v>13576.213</v>
      </c>
      <c r="D25" s="11">
        <v>0.15767959300000001</v>
      </c>
      <c r="E25" s="34">
        <f>F25/1000000</f>
        <v>993.16020000000003</v>
      </c>
      <c r="F25" s="32">
        <v>993160200</v>
      </c>
      <c r="H25" s="26" t="s">
        <v>15</v>
      </c>
      <c r="I25" s="27">
        <v>24435</v>
      </c>
    </row>
    <row r="26" spans="1:9" x14ac:dyDescent="0.2">
      <c r="A26" s="9" t="s">
        <v>16</v>
      </c>
      <c r="B26" s="9" t="s">
        <v>7</v>
      </c>
      <c r="C26" s="10">
        <v>25423.121999999999</v>
      </c>
      <c r="D26" s="11">
        <v>0.31838599899999998</v>
      </c>
      <c r="E26" s="34">
        <f t="shared" ref="E26:E28" si="2">F26/1000000</f>
        <v>2165.4666000000002</v>
      </c>
      <c r="F26" s="32">
        <v>2165466600</v>
      </c>
      <c r="H26" s="26" t="s">
        <v>16</v>
      </c>
      <c r="I26" s="27">
        <v>31435</v>
      </c>
    </row>
    <row r="27" spans="1:9" x14ac:dyDescent="0.2">
      <c r="A27" s="9" t="s">
        <v>17</v>
      </c>
      <c r="B27" s="9" t="s">
        <v>6</v>
      </c>
      <c r="C27" s="10">
        <v>59163.542000000001</v>
      </c>
      <c r="D27" s="11">
        <v>0.13111034199999999</v>
      </c>
      <c r="E27" s="34">
        <f t="shared" si="2"/>
        <v>2700.0782399999998</v>
      </c>
      <c r="F27" s="32">
        <v>2700078240</v>
      </c>
      <c r="H27" s="26" t="s">
        <v>17</v>
      </c>
      <c r="I27" s="27">
        <v>31675</v>
      </c>
    </row>
    <row r="28" spans="1:9" ht="17" thickBot="1" x14ac:dyDescent="0.25">
      <c r="A28" s="12" t="s">
        <v>18</v>
      </c>
      <c r="B28" s="12" t="s">
        <v>7</v>
      </c>
      <c r="C28" s="13">
        <v>5264.2820000000002</v>
      </c>
      <c r="D28" s="14">
        <v>0.155059853</v>
      </c>
      <c r="E28" s="35">
        <f t="shared" si="2"/>
        <v>217.88976</v>
      </c>
      <c r="F28" s="33">
        <v>217889760</v>
      </c>
      <c r="H28" s="28" t="s">
        <v>18</v>
      </c>
      <c r="I28" s="29">
        <v>38472</v>
      </c>
    </row>
    <row r="29" spans="1:9" x14ac:dyDescent="0.2">
      <c r="A29" s="40" t="s">
        <v>28</v>
      </c>
      <c r="C29" s="39">
        <f>SUM(C25:C28)</f>
        <v>103427.15900000001</v>
      </c>
      <c r="D29" s="7">
        <f>AVERAGE(D25:D28)</f>
        <v>0.19055894675000001</v>
      </c>
      <c r="F29" s="38">
        <f>SUM(F25:F28)</f>
        <v>6076594800</v>
      </c>
    </row>
    <row r="30" spans="1:9" ht="17" thickBot="1" x14ac:dyDescent="0.25">
      <c r="A30" s="40" t="s">
        <v>27</v>
      </c>
      <c r="C30">
        <v>651150</v>
      </c>
    </row>
    <row r="31" spans="1:9" ht="17" thickBot="1" x14ac:dyDescent="0.25">
      <c r="A31" s="30"/>
      <c r="B31" s="25"/>
      <c r="C31" s="41">
        <f>C29/C30</f>
        <v>0.15883768563311068</v>
      </c>
    </row>
    <row r="32" spans="1:9" x14ac:dyDescent="0.2">
      <c r="A32" s="30"/>
      <c r="B32" s="27"/>
    </row>
    <row r="33" spans="1:2" x14ac:dyDescent="0.2">
      <c r="A33" s="30"/>
      <c r="B33" s="27"/>
    </row>
    <row r="34" spans="1:2" x14ac:dyDescent="0.2">
      <c r="A34" s="30"/>
      <c r="B34" s="27"/>
    </row>
    <row r="35" spans="1:2" ht="17" thickBot="1" x14ac:dyDescent="0.25">
      <c r="A35" s="30"/>
      <c r="B35" s="29"/>
    </row>
    <row r="36" spans="1:2" x14ac:dyDescent="0.2">
      <c r="A36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6" x14ac:dyDescent="0.2"/>
  <cols>
    <col min="2" max="2" width="21" customWidth="1"/>
    <col min="3" max="3" width="26.1640625" customWidth="1"/>
  </cols>
  <sheetData>
    <row r="1" spans="1:3" x14ac:dyDescent="0.2">
      <c r="A1" s="46" t="s">
        <v>19</v>
      </c>
      <c r="B1" s="46" t="s">
        <v>11</v>
      </c>
      <c r="C1" s="46" t="s">
        <v>33</v>
      </c>
    </row>
    <row r="2" spans="1:3" x14ac:dyDescent="0.2">
      <c r="A2" s="42" t="s">
        <v>32</v>
      </c>
      <c r="B2" s="42">
        <v>2013</v>
      </c>
      <c r="C2" s="43">
        <v>993160200</v>
      </c>
    </row>
    <row r="3" spans="1:3" x14ac:dyDescent="0.2">
      <c r="A3" s="42" t="s">
        <v>16</v>
      </c>
      <c r="B3" s="42">
        <v>2013</v>
      </c>
      <c r="C3" s="43">
        <v>2165466600</v>
      </c>
    </row>
    <row r="4" spans="1:3" x14ac:dyDescent="0.2">
      <c r="A4" s="42" t="s">
        <v>17</v>
      </c>
      <c r="B4" s="42">
        <v>2013</v>
      </c>
      <c r="C4" s="43">
        <v>2700078240</v>
      </c>
    </row>
    <row r="5" spans="1:3" x14ac:dyDescent="0.2">
      <c r="A5" s="44" t="s">
        <v>18</v>
      </c>
      <c r="B5" s="44">
        <v>2013</v>
      </c>
      <c r="C5" s="45">
        <v>217889760</v>
      </c>
    </row>
    <row r="6" spans="1:3" x14ac:dyDescent="0.2">
      <c r="C6" s="39">
        <f>SUM(C2:C5)</f>
        <v>6076594800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6" sqref="B26"/>
    </sheetView>
  </sheetViews>
  <sheetFormatPr baseColWidth="10" defaultRowHeight="16" x14ac:dyDescent="0.2"/>
  <cols>
    <col min="2" max="2" width="21.33203125" customWidth="1"/>
    <col min="3" max="3" width="18.5" customWidth="1"/>
  </cols>
  <sheetData>
    <row r="1" spans="1:3" x14ac:dyDescent="0.2">
      <c r="A1" t="s">
        <v>29</v>
      </c>
      <c r="B1" t="s">
        <v>30</v>
      </c>
      <c r="C1" t="s">
        <v>31</v>
      </c>
    </row>
    <row r="2" spans="1:3" x14ac:dyDescent="0.2">
      <c r="A2">
        <v>1</v>
      </c>
      <c r="B2" s="2">
        <v>2009</v>
      </c>
      <c r="C2" s="2">
        <v>817399900</v>
      </c>
    </row>
    <row r="3" spans="1:3" x14ac:dyDescent="0.2">
      <c r="A3" s="2">
        <v>1</v>
      </c>
      <c r="B3" s="2">
        <v>2010</v>
      </c>
      <c r="C3" s="2">
        <v>843487120</v>
      </c>
    </row>
    <row r="4" spans="1:3" x14ac:dyDescent="0.2">
      <c r="A4" s="2">
        <v>1</v>
      </c>
      <c r="B4" s="2">
        <v>2011</v>
      </c>
      <c r="C4" s="2">
        <v>907002080</v>
      </c>
    </row>
    <row r="5" spans="1:3" x14ac:dyDescent="0.2">
      <c r="A5" s="2">
        <v>1</v>
      </c>
      <c r="B5" s="2">
        <v>2012</v>
      </c>
      <c r="C5" s="2">
        <v>949344840</v>
      </c>
    </row>
    <row r="6" spans="1:3" x14ac:dyDescent="0.2">
      <c r="A6" s="2">
        <v>1</v>
      </c>
      <c r="B6" s="2">
        <v>2013</v>
      </c>
      <c r="C6" s="2">
        <v>993160200</v>
      </c>
    </row>
    <row r="7" spans="1:3" x14ac:dyDescent="0.2">
      <c r="A7" s="2">
        <v>2</v>
      </c>
      <c r="B7" s="2">
        <v>2009</v>
      </c>
      <c r="C7" s="2">
        <v>1578091680</v>
      </c>
    </row>
    <row r="8" spans="1:3" x14ac:dyDescent="0.2">
      <c r="A8" s="2">
        <v>2</v>
      </c>
      <c r="B8" s="2">
        <v>2010</v>
      </c>
      <c r="C8" s="2">
        <v>1647202920</v>
      </c>
    </row>
    <row r="9" spans="1:3" x14ac:dyDescent="0.2">
      <c r="A9" s="2">
        <v>2</v>
      </c>
      <c r="B9" s="2">
        <v>2011</v>
      </c>
      <c r="C9" s="2">
        <v>1844013700</v>
      </c>
    </row>
    <row r="10" spans="1:3" x14ac:dyDescent="0.2">
      <c r="A10" s="2">
        <v>2</v>
      </c>
      <c r="B10" s="2">
        <v>2012</v>
      </c>
      <c r="C10" s="2">
        <v>2044201080</v>
      </c>
    </row>
    <row r="11" spans="1:3" x14ac:dyDescent="0.2">
      <c r="A11" s="2">
        <v>2</v>
      </c>
      <c r="B11" s="2">
        <v>2013</v>
      </c>
      <c r="C11" s="2">
        <v>2165466600</v>
      </c>
    </row>
    <row r="12" spans="1:3" x14ac:dyDescent="0.2">
      <c r="A12" s="2">
        <v>3</v>
      </c>
      <c r="B12" s="2">
        <v>2009</v>
      </c>
      <c r="C12" s="2">
        <v>2335745420</v>
      </c>
    </row>
    <row r="13" spans="1:3" x14ac:dyDescent="0.2">
      <c r="A13" s="2">
        <v>3</v>
      </c>
      <c r="B13" s="2">
        <v>2010</v>
      </c>
      <c r="C13" s="2">
        <v>2404117630</v>
      </c>
    </row>
    <row r="14" spans="1:3" x14ac:dyDescent="0.2">
      <c r="A14" s="2">
        <v>3</v>
      </c>
      <c r="B14" s="2">
        <v>2011</v>
      </c>
      <c r="C14" s="2">
        <v>2459521140</v>
      </c>
    </row>
    <row r="15" spans="1:3" x14ac:dyDescent="0.2">
      <c r="A15" s="2">
        <v>3</v>
      </c>
      <c r="B15" s="2">
        <v>2012</v>
      </c>
      <c r="C15" s="2">
        <v>2529970500</v>
      </c>
    </row>
    <row r="16" spans="1:3" x14ac:dyDescent="0.2">
      <c r="A16" s="2">
        <v>3</v>
      </c>
      <c r="B16" s="2">
        <v>2013</v>
      </c>
      <c r="C16" s="2">
        <v>2700078240</v>
      </c>
    </row>
    <row r="17" spans="1:3" x14ac:dyDescent="0.2">
      <c r="A17" s="2">
        <v>4</v>
      </c>
      <c r="B17" s="2">
        <v>2009</v>
      </c>
      <c r="C17" s="2">
        <v>163737360</v>
      </c>
    </row>
    <row r="18" spans="1:3" x14ac:dyDescent="0.2">
      <c r="A18" s="2">
        <v>4</v>
      </c>
      <c r="B18" s="2">
        <v>2010</v>
      </c>
      <c r="C18" s="2">
        <v>152995920</v>
      </c>
    </row>
    <row r="19" spans="1:3" x14ac:dyDescent="0.2">
      <c r="A19" s="2">
        <v>4</v>
      </c>
      <c r="B19" s="2">
        <v>2011</v>
      </c>
      <c r="C19" s="2">
        <v>184134720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ECO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2018-01-26T19:19:25Z</dcterms:created>
  <dcterms:modified xsi:type="dcterms:W3CDTF">2018-02-10T01:47:55Z</dcterms:modified>
</cp:coreProperties>
</file>